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8\"/>
    </mc:Choice>
  </mc:AlternateContent>
  <xr:revisionPtr revIDLastSave="0" documentId="13_ncr:1_{6E1A7720-1BD5-42A4-870D-697D91565461}" xr6:coauthVersionLast="47" xr6:coauthVersionMax="47" xr10:uidLastSave="{00000000-0000-0000-0000-000000000000}"/>
  <bookViews>
    <workbookView xWindow="28680" yWindow="-120" windowWidth="29040" windowHeight="15840" tabRatio="775"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13" r:id="rId6"/>
    <sheet name="D2. Covered Bond Series" sheetId="14" r:id="rId7"/>
    <sheet name="D3. Ratings" sheetId="15" r:id="rId8"/>
    <sheet name="D4. Tests Royal Decree" sheetId="16" r:id="rId9"/>
    <sheet name="D5. Cover Pool Summary" sheetId="17" r:id="rId10"/>
    <sheet name="D6. Stratification Tables" sheetId="18" r:id="rId11"/>
    <sheet name="D7. Stratification Graphs" sheetId="19" r:id="rId12"/>
    <sheet name="D8. Performance" sheetId="20" r:id="rId13"/>
    <sheet name="D9. Amortisation" sheetId="21" r:id="rId14"/>
    <sheet name="D10. Amortisation Graph " sheetId="12"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3" i="7"/>
  <c r="C291" i="7"/>
  <c r="C295" i="7"/>
  <c r="C307" i="7"/>
  <c r="F10" i="11" l="1"/>
  <c r="F9" i="11"/>
  <c r="F76" i="8"/>
  <c r="C76" i="8"/>
  <c r="F29" i="8"/>
  <c r="F28" i="8"/>
  <c r="G165" i="7"/>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D328" i="8"/>
  <c r="G323" i="8" s="1"/>
  <c r="C328" i="8"/>
  <c r="F326" i="8" s="1"/>
  <c r="D305" i="8"/>
  <c r="G299" i="8" s="1"/>
  <c r="C305" i="8"/>
  <c r="F302" i="8" s="1"/>
  <c r="D249" i="8"/>
  <c r="G254" i="8" s="1"/>
  <c r="D76" i="8"/>
  <c r="F72" i="8"/>
  <c r="D72" i="8"/>
  <c r="D44" i="8"/>
  <c r="C304" i="7"/>
  <c r="C303" i="7"/>
  <c r="C298" i="7"/>
  <c r="C297" i="7"/>
  <c r="C296" i="7"/>
  <c r="C292" i="7"/>
  <c r="C289" i="7"/>
  <c r="C288" i="7"/>
  <c r="G344" i="8" l="1"/>
  <c r="G334" i="8"/>
  <c r="G336" i="8"/>
  <c r="G339" i="8"/>
  <c r="G333" i="8"/>
  <c r="G340" i="8"/>
  <c r="G314" i="8"/>
  <c r="G341" i="8"/>
  <c r="F226" i="7"/>
  <c r="C47" i="7"/>
  <c r="D45" i="7"/>
  <c r="C227" i="8"/>
  <c r="F231" i="8" s="1"/>
  <c r="F44" i="8"/>
  <c r="C220" i="7"/>
  <c r="C44" i="8"/>
  <c r="C167" i="7"/>
  <c r="F165" i="7" s="1"/>
  <c r="C100" i="7"/>
  <c r="F94" i="7" s="1"/>
  <c r="C77" i="7"/>
  <c r="F81" i="7" s="1"/>
  <c r="G98" i="7"/>
  <c r="G296" i="8"/>
  <c r="G301" i="8"/>
  <c r="G288" i="8"/>
  <c r="G290" i="8"/>
  <c r="G291" i="8"/>
  <c r="G310" i="8"/>
  <c r="G322" i="8"/>
  <c r="G324" i="8"/>
  <c r="D214" i="8"/>
  <c r="G213" i="8" s="1"/>
  <c r="D227" i="8"/>
  <c r="G232" i="8" s="1"/>
  <c r="G293" i="8"/>
  <c r="G312" i="8"/>
  <c r="F334" i="8"/>
  <c r="F363" i="8"/>
  <c r="G241" i="8"/>
  <c r="G298" i="8"/>
  <c r="G316" i="8"/>
  <c r="F359" i="8"/>
  <c r="F365" i="8" s="1"/>
  <c r="F364" i="8"/>
  <c r="G245" i="8"/>
  <c r="G359"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226" i="8"/>
  <c r="F336" i="8"/>
  <c r="F340" i="8"/>
  <c r="F344" i="8"/>
  <c r="F371" i="8"/>
  <c r="F338" i="8"/>
  <c r="G244" i="8"/>
  <c r="G248" i="8"/>
  <c r="G251" i="8"/>
  <c r="G255" i="8"/>
  <c r="G371" i="8"/>
  <c r="F230" i="8"/>
  <c r="F333" i="8"/>
  <c r="F337" i="8"/>
  <c r="F341" i="8"/>
  <c r="F345" i="8"/>
  <c r="G252" i="8"/>
  <c r="G242" i="8"/>
  <c r="G246" i="8"/>
  <c r="G253" i="8"/>
  <c r="G360" i="8"/>
  <c r="G369" i="8"/>
  <c r="G372" i="8" s="1"/>
  <c r="F228" i="8"/>
  <c r="F335" i="8"/>
  <c r="F339" i="8"/>
  <c r="F343" i="8"/>
  <c r="G243" i="8"/>
  <c r="G247" i="8"/>
  <c r="G250" i="8"/>
  <c r="G166" i="7"/>
  <c r="F186" i="7"/>
  <c r="G99" i="7"/>
  <c r="G164" i="7"/>
  <c r="F229" i="8" l="1"/>
  <c r="F197" i="8"/>
  <c r="F98" i="7"/>
  <c r="F174" i="7"/>
  <c r="F178" i="7"/>
  <c r="F80" i="7"/>
  <c r="F187" i="7"/>
  <c r="F191" i="8"/>
  <c r="F184" i="7"/>
  <c r="F180" i="7"/>
  <c r="F183" i="7"/>
  <c r="F96" i="7"/>
  <c r="F196" i="8"/>
  <c r="F185" i="7"/>
  <c r="F181" i="7"/>
  <c r="F175" i="7"/>
  <c r="F166" i="7"/>
  <c r="F71" i="7"/>
  <c r="F99" i="7"/>
  <c r="F255" i="8"/>
  <c r="F243" i="8"/>
  <c r="F203" i="7"/>
  <c r="F176" i="7"/>
  <c r="F75"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<sst xmlns="http://schemas.openxmlformats.org/spreadsheetml/2006/main" count="2376" uniqueCount="1803">
  <si>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</si>
  <si>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</si>
  <si>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</si>
  <si>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</si>
  <si>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</si>
  <si>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</si>
  <si>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</si>
  <si>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</si>
  <si>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</si>
  <si>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</si>
  <si>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</si>
  <si>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</si>
  <si>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</si>
  <si>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</si>
  <si>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</si>
  <si>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</si>
  <si>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</si>
  <si>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</si>
  <si>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</si>
  <si>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</si>
  <si>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</si>
  <si>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</si>
  <si>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</si>
  <si>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</si>
  <si>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</si>
  <si>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</si>
  <si>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</si>
  <si>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</si>
  <si>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</si>
  <si>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</si>
  <si>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</si>
  <si>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</si>
  <si>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</si>
  <si>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</si>
  <si>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</si>
  <si>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</si>
  <si>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</si>
  <si>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</si>
  <si>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</si>
  <si>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</si>
  <si>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</si>
  <si>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</si>
  <si>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</si>
  <si>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</si>
  <si>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</si>
  <si>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</si>
  <si>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</si>
  <si>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</si>
  <si>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</si>
  <si>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</si>
  <si>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</si>
  <si>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</si>
  <si>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</si>
  <si>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</si>
  <si>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</si>
  <si>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</si>
  <si>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</si>
  <si>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</si>
  <si>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</si>
  <si>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</si>
  <si>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</si>
  <si>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</si>
  <si>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</si>
  <si>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</si>
  <si>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</si>
  <si>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</si>
  <si>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</si>
  <si>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</si>
  <si>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</si>
  <si>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</si>
  <si>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</si>
  <si>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</si>
  <si>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</si>
  <si>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</si>
  <si>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</si>
  <si>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</si>
  <si>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</si>
  <si>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</si>
  <si>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</si>
  <si>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</si>
  <si>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</si>
  <si>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</si>
  <si>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</si>
  <si>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</si>
  <si>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</si>
  <si>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</si>
  <si>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</si>
  <si>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</si>
  <si>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</si>
  <si>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</si>
  <si>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</si>
  <si>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</si>
  <si>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</si>
  <si>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</si>
  <si>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</si>
  <si>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</si>
  <si>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</si>
  <si>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</si>
  <si>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</si>
  <si>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</si>
  <si>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</si>
  <si>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</si>
  <si>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</si>
  <si>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</si>
  <si>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</si>
  <si>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</si>
  <si>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</si>
  <si>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</si>
  <si>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</si>
  <si>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</si>
  <si>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</si>
  <si>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</si>
  <si>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</si>
  <si>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</si>
  <si>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</si>
  <si>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</si>
  <si>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</si>
  <si>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</si>
  <si>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</si>
  <si>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</si>
  <si>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</si>
  <si>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</si>
  <si>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</si>
  <si>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</si>
  <si>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</si>
  <si>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</si>
  <si>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</si>
  <si>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</si>
  <si>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</si>
  <si>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</si>
  <si>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</si>
  <si>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</si>
  <si>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</si>
  <si>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</si>
  <si>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</si>
  <si>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</si>
  <si>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</si>
  <si>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</si>
  <si>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</si>
  <si>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</si>
  <si>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</si>
  <si>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</si>
  <si>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</si>
  <si>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</si>
  <si>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</si>
  <si>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</si>
  <si>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</si>
  <si>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</si>
  <si>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</si>
  <si>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</si>
  <si>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</si>
  <si>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</si>
  <si>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</si>
  <si>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</si>
  <si>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</si>
  <si>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</si>
  <si>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</si>
  <si>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</si>
  <si>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</si>
  <si>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</si>
  <si>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</si>
  <si>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</si>
  <si>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</si>
  <si>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</si>
  <si>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</si>
  <si>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</si>
  <si>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</si>
  <si>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</si>
  <si>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</si>
  <si>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</si>
  <si>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</si>
  <si>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</si>
  <si>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</si>
  <si>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</si>
  <si>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</si>
  <si>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</si>
  <si>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</si>
  <si>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</si>
  <si>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</si>
  <si>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</si>
  <si>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</si>
  <si>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</si>
  <si>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</si>
  <si>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</si>
  <si>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</si>
  <si>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</si>
  <si>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</si>
  <si>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</si>
  <si>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</si>
  <si>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</si>
  <si>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</si>
  <si>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</si>
  <si>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</si>
  <si>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</si>
  <si>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</si>
  <si>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</si>
  <si>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</si>
  <si>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</si>
  <si>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</si>
  <si>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</si>
  <si>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</si>
  <si>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</si>
  <si>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</si>
  <si>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</si>
  <si>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</si>
  <si>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</si>
  <si>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</si>
  <si>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</si>
  <si>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</si>
  <si>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</si>
  <si>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</si>
  <si>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</si>
  <si>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</si>
  <si>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</si>
  <si>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</si>
  <si>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</si>
  <si>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</si>
  <si>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</si>
  <si>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</si>
  <si>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</si>
  <si>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</si>
  <si>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</si>
  <si>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</si>
  <si>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</si>
  <si>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</si>
  <si>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</si>
  <si>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</si>
  <si>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</si>
  <si>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</si>
  <si>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</si>
  <si>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</si>
  <si>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</si>
  <si>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</si>
  <si>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</si>
  <si>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</si>
  <si>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</si>
  <si>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</si>
  <si>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</si>
  <si>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</si>
  <si>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</si>
  <si>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</si>
  <si>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</si>
  <si>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</si>
  <si>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</si>
  <si>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</si>
  <si>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</si>
  <si>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</si>
  <si>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</si>
  <si>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</si>
  <si>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</si>
  <si>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</si>
  <si>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</si>
  <si>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</si>
  <si>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</si>
  <si>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</si>
  <si>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</si>
  <si>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</si>
  <si>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</si>
  <si>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</si>
  <si>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</si>
  <si>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</si>
  <si>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</si>
  <si>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</si>
  <si>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</si>
  <si>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</si>
  <si>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</si>
  <si>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</si>
  <si>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</si>
  <si>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</si>
  <si>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</si>
  <si>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</si>
  <si>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</si>
  <si>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</si>
  <si>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</si>
  <si>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</si>
  <si>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</si>
  <si>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</si>
  <si>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</si>
  <si>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</si>
  <si>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</si>
  <si>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</si>
  <si>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</si>
  <si>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</si>
  <si>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</si>
  <si>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</si>
  <si>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</si>
  <si>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</si>
  <si>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</si>
  <si>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</si>
  <si>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</si>
  <si>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</si>
  <si>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</si>
  <si>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</si>
  <si>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</si>
  <si>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</si>
  <si>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</si>
  <si>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</si>
  <si>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</si>
  <si>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</si>
  <si>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</si>
  <si>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</si>
  <si>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</si>
  <si>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</si>
  <si>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</si>
  <si>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</si>
  <si>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</si>
  <si>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</si>
  <si>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</si>
  <si>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</si>
  <si>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</si>
  <si>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</si>
  <si>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</si>
  <si>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</si>
  <si>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</si>
  <si>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</si>
  <si>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</si>
  <si>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</si>
  <si>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</si>
  <si>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</si>
  <si>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</si>
  <si>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</si>
  <si>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</si>
  <si>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</si>
  <si>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</si>
  <si>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</si>
  <si>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</si>
  <si>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</si>
  <si>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</si>
  <si>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</si>
  <si>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</si>
  <si>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</si>
  <si>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</si>
  <si>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</si>
  <si>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</si>
  <si>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</si>
  <si>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</si>
  <si>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</si>
  <si>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</si>
  <si>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</si>
  <si>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</si>
  <si>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</si>
  <si>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</si>
  <si>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</si>
  <si>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</si>
  <si>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</si>
  <si>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</si>
  <si>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</si>
  <si>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</si>
  <si>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</si>
  <si>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</si>
  <si>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</si>
  <si>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</si>
  <si>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</si>
  <si>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</si>
  <si>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</si>
  <si>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</si>
  <si>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</si>
  <si>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</si>
  <si>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</si>
  <si>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</si>
  <si>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</si>
  <si>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</si>
  <si>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</si>
  <si>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</si>
  <si>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</si>
  <si>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</si>
  <si>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</si>
  <si>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</si>
  <si>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</si>
  <si>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</si>
  <si>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</si>
  <si>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</si>
  <si>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</si>
  <si>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</si>
  <si>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</si>
  <si>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</si>
  <si>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</si>
  <si>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</si>
  <si>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</si>
  <si>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</si>
  <si>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</si>
  <si>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</si>
  <si>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</si>
  <si>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</si>
  <si>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</si>
  <si>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</si>
  <si>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</si>
  <si>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</si>
  <si>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</si>
  <si>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</si>
  <si>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</si>
  <si>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</si>
  <si>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</si>
  <si>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</si>
  <si>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</si>
  <si>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</si>
  <si>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</si>
  <si>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</si>
  <si>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</si>
  <si>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</si>
  <si>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</si>
  <si>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</si>
  <si>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</si>
  <si>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</si>
  <si>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</si>
  <si>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</si>
  <si>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</si>
  <si>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</si>
  <si>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</si>
  <si>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</si>
  <si>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</si>
  <si>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</si>
  <si>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</si>
  <si>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</si>
  <si>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</si>
  <si>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</si>
  <si>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</si>
  <si>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</si>
  <si>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</si>
  <si>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</si>
  <si>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</si>
  <si>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</si>
  <si>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</si>
  <si>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</si>
  <si>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</si>
  <si>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</si>
  <si>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</si>
  <si>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</si>
  <si>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</si>
  <si>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</si>
  <si>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</si>
  <si>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</si>
  <si>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</si>
  <si>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</si>
  <si>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</si>
  <si>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</si>
  <si>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</si>
  <si>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</si>
  <si>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</si>
  <si>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</si>
  <si>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</si>
  <si>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</si>
  <si>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</si>
  <si>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</si>
  <si>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</si>
  <si>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</si>
  <si>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</si>
  <si>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</si>
  <si>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</si>
  <si>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</si>
  <si>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</si>
  <si>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</si>
  <si>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</si>
  <si>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</si>
  <si>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</si>
  <si>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</si>
  <si>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</si>
  <si>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</si>
  <si>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</si>
  <si>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</si>
  <si>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</si>
  <si>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</si>
  <si>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</si>
  <si>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</si>
  <si>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</si>
  <si>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</si>
  <si>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</si>
  <si>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</si>
  <si>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</si>
  <si>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</si>
  <si>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</si>
  <si>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</si>
  <si>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</si>
  <si>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</si>
  <si>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</si>
  <si>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</si>
  <si>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</si>
  <si>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</si>
  <si>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</si>
  <si>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</si>
  <si>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</si>
  <si>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</si>
  <si>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</si>
  <si>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</si>
  <si>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</si>
  <si>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</si>
  <si>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</si>
  <si>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</si>
  <si>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</si>
  <si>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</si>
  <si>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</si>
  <si>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</si>
  <si>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</si>
  <si>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</si>
  <si>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</si>
  <si>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</si>
  <si>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</si>
  <si>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</si>
  <si>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</si>
  <si>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</si>
  <si>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</si>
  <si>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</si>
  <si>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</si>
  <si>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</si>
  <si>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</si>
  <si>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</si>
  <si>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</si>
  <si>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</si>
  <si>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</si>
  <si>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</si>
  <si>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</si>
  <si>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</si>
  <si>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</si>
  <si>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</si>
  <si>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</si>
  <si>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</si>
  <si>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</si>
  <si>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</si>
  <si>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</si>
  <si>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</si>
  <si>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</si>
  <si>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</si>
  <si>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</si>
  <si>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</si>
  <si>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</si>
  <si>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</si>
  <si>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</si>
  <si>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</si>
  <si>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</si>
  <si>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</si>
  <si>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</si>
  <si>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</si>
  <si>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</si>
  <si>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</si>
  <si>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</si>
  <si>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</si>
  <si>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</si>
  <si>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</si>
  <si>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</si>
  <si>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</si>
  <si>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</si>
  <si>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</si>
  <si>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</si>
  <si>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</si>
  <si>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</si>
  <si>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</si>
  <si>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</si>
  <si>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</si>
  <si>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</si>
  <si>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</si>
  <si>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</si>
  <si>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</si>
  <si>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</si>
  <si>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</si>
  <si>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</si>
  <si>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</si>
  <si>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</si>
  <si>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</si>
  <si>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</si>
  <si>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</si>
  <si>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</si>
  <si>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</si>
  <si>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</si>
  <si>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</si>
  <si>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</si>
  <si>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</si>
  <si>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</si>
  <si>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</si>
  <si>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</si>
  <si>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</si>
  <si>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</si>
  <si>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</si>
  <si>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</si>
  <si>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</si>
  <si>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</si>
  <si>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</si>
  <si>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</si>
  <si>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</si>
  <si>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</si>
  <si>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</si>
  <si>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</si>
  <si>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</si>
  <si>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</si>
  <si>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</si>
  <si>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</si>
  <si>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</si>
  <si>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</si>
  <si>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</si>
  <si>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</si>
  <si>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</si>
  <si>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</si>
  <si>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</si>
  <si>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</si>
  <si>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</si>
  <si>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</si>
  <si>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</si>
  <si>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</si>
  <si>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</si>
  <si>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</si>
  <si>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</si>
  <si>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</si>
  <si>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</si>
  <si>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</si>
  <si>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</si>
  <si>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</si>
  <si>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</si>
  <si>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</si>
  <si>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</si>
  <si>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</si>
  <si>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</si>
  <si>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</si>
  <si>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</si>
  <si>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</si>
  <si>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</si>
  <si>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</si>
  <si>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</si>
  <si>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</si>
  <si>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</si>
  <si>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</si>
  <si>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</si>
  <si>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</si>
  <si>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</si>
  <si>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</si>
  <si>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</si>
  <si>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</si>
  <si>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</si>
  <si>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</si>
  <si>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</si>
  <si>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</si>
  <si>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</si>
  <si>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</si>
  <si>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</si>
  <si>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</si>
  <si>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</si>
  <si>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</si>
  <si>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</si>
  <si>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</si>
  <si>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</si>
  <si>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</si>
  <si>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</si>
  <si>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</si>
  <si>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</si>
  <si>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</si>
  <si>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</si>
  <si>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</si>
  <si>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</si>
  <si>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</si>
  <si>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</si>
  <si>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</si>
  <si>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</si>
  <si>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</si>
  <si>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</si>
  <si>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</si>
  <si>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</si>
  <si>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</si>
  <si>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</si>
  <si>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</si>
  <si>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</si>
  <si>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</si>
  <si>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</si>
  <si>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</si>
  <si>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</si>
  <si>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</si>
  <si>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</si>
  <si>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</si>
  <si>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</si>
  <si>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</si>
  <si>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</si>
  <si>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</si>
  <si>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</si>
  <si>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</si>
  <si>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</si>
  <si>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</si>
  <si>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</si>
  <si>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</si>
  <si>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</si>
  <si>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</si>
  <si>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</si>
  <si>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</si>
  <si>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</si>
  <si>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</si>
  <si>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</si>
  <si>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</si>
  <si>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</si>
  <si>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</si>
  <si>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</si>
  <si>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</si>
  <si>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</si>
  <si>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</si>
  <si>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</si>
  <si>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</si>
  <si>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</si>
  <si>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</si>
  <si>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</si>
  <si>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</si>
  <si>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</si>
  <si>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</si>
  <si>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</si>
  <si>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</si>
  <si>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</si>
  <si>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</si>
  <si>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</si>
  <si>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</si>
  <si>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</si>
  <si>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</si>
  <si>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</si>
  <si>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</si>
  <si>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</si>
  <si>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</si>
  <si>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</si>
  <si>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</si>
  <si>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</si>
  <si>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</si>
  <si>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</si>
  <si>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</si>
  <si>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</si>
  <si>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</si>
  <si>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</si>
  <si>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</si>
  <si>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</si>
  <si>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</si>
  <si>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</si>
  <si>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</si>
  <si>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</si>
  <si>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</si>
  <si>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</si>
  <si>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</si>
  <si>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</si>
  <si>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</si>
  <si>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</si>
  <si>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</si>
  <si>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</si>
  <si>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</si>
  <si>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</si>
  <si>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</si>
  <si>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</si>
  <si>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</si>
  <si>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</si>
  <si>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</si>
  <si>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</si>
  <si>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</si>
  <si>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</si>
  <si>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</si>
  <si>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</si>
  <si>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</si>
  <si>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</si>
  <si>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</si>
  <si>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</si>
  <si>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</si>
  <si>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</si>
  <si>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</si>
  <si>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</si>
  <si>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</si>
  <si>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</si>
  <si>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</si>
  <si>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</si>
  <si>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</si>
  <si>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</si>
  <si>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</si>
  <si>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</si>
  <si>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</si>
  <si>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</si>
  <si>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</si>
  <si>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</si>
  <si>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</si>
  <si>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</si>
  <si>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</si>
  <si>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</si>
  <si>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</si>
  <si>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</si>
  <si>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</si>
  <si>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</si>
  <si>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</si>
  <si>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</si>
  <si>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</si>
  <si>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</si>
  <si>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</si>
  <si>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</si>
  <si>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</si>
  <si>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</si>
  <si>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</si>
  <si>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</si>
  <si>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</si>
  <si>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</si>
  <si>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</si>
  <si>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</si>
  <si>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</si>
  <si>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</si>
  <si>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</si>
  <si>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</si>
  <si>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</si>
  <si>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</si>
  <si>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</si>
  <si>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</si>
  <si>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</si>
  <si>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</si>
  <si>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</si>
  <si>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</si>
  <si>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</si>
  <si>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</si>
  <si>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</si>
  <si>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</si>
  <si>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</si>
  <si>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</si>
  <si>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</si>
  <si>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</si>
  <si>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</si>
  <si>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</si>
  <si>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</si>
  <si>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</si>
  <si>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</si>
  <si>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</si>
  <si>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</si>
  <si>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</si>
  <si>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</si>
  <si>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</si>
  <si>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</si>
  <si>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</si>
  <si>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</si>
  <si>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</si>
  <si>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</si>
  <si>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</si>
  <si>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</si>
  <si>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</si>
  <si>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</si>
  <si>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</si>
  <si>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</si>
  <si>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</si>
  <si>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</si>
  <si>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</si>
  <si>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</si>
  <si>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</si>
  <si>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</si>
  <si>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</si>
  <si>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</si>
  <si>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</si>
  <si>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</si>
  <si>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</si>
  <si>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</si>
  <si>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</si>
  <si>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</si>
  <si>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</si>
  <si>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</si>
  <si>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</si>
  <si>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</si>
  <si>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</si>
  <si>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</si>
  <si>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</si>
  <si>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</si>
  <si>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</si>
  <si>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</si>
  <si>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</si>
  <si>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</si>
  <si>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</si>
  <si>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</si>
  <si>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</si>
  <si>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</si>
  <si>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</si>
  <si>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</si>
  <si>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</si>
  <si>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</si>
  <si>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</si>
  <si>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</si>
  <si>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</si>
  <si>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</si>
  <si>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</si>
  <si>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</si>
  <si>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</si>
  <si>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</si>
  <si>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</si>
  <si>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</si>
  <si>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</si>
  <si>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</si>
  <si>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</si>
  <si>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</si>
  <si>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</si>
  <si>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</si>
  <si>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</si>
  <si>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</si>
  <si>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</si>
  <si>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</si>
  <si>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</si>
  <si>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</si>
  <si>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</si>
  <si>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</si>
  <si>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</si>
  <si>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</si>
  <si>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</si>
  <si>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</si>
  <si>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</si>
  <si>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</si>
  <si>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</si>
  <si>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</si>
  <si>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</si>
  <si>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</si>
  <si>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</si>
  <si>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</si>
  <si>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</si>
  <si>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</si>
  <si>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</si>
  <si>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</si>
  <si>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</si>
  <si>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</si>
  <si>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</si>
  <si>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</si>
  <si>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</si>
  <si>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</si>
  <si>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</si>
  <si>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</si>
  <si>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</si>
  <si>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</si>
  <si>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</si>
  <si>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</si>
  <si>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</si>
  <si>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</si>
  <si>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</si>
  <si>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</si>
  <si>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</si>
  <si>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</si>
  <si>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</si>
  <si>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</si>
  <si>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</si>
  <si>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</si>
  <si>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</si>
  <si>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</si>
  <si>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</si>
  <si>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</si>
  <si>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</si>
  <si>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</si>
  <si>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</si>
  <si>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</si>
  <si>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</si>
  <si>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</si>
  <si>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</si>
  <si>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</si>
  <si>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</si>
  <si>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</si>
  <si>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</si>
  <si>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</si>
  <si>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</si>
  <si>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</si>
  <si>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</si>
  <si>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</si>
  <si>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</si>
  <si>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</si>
  <si>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</si>
  <si>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</si>
  <si>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</si>
  <si>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</si>
  <si>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</si>
  <si>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</si>
  <si>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</si>
  <si>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</si>
  <si>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</si>
  <si>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</si>
  <si>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</si>
  <si>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</si>
  <si>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</si>
  <si>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</si>
  <si>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</si>
  <si>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</si>
  <si>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</si>
  <si>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</si>
  <si>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</si>
  <si>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</si>
  <si>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</si>
  <si>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</si>
  <si>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</si>
  <si>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</si>
  <si>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</si>
  <si>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</si>
  <si>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</si>
  <si>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</si>
  <si>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</si>
  <si>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</si>
  <si>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</si>
  <si>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</si>
  <si>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</si>
  <si>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</si>
  <si>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</si>
  <si>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</si>
  <si>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</si>
  <si>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</si>
  <si>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</si>
  <si>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</si>
  <si>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</si>
  <si>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</si>
  <si>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</si>
  <si>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</si>
  <si>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</si>
  <si>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</si>
  <si>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</si>
  <si>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</si>
  <si>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</si>
  <si>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</si>
  <si>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</si>
  <si>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</si>
  <si>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</si>
  <si>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</si>
  <si>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</si>
  <si>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</si>
  <si>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</si>
  <si>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</si>
  <si>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</si>
  <si>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</si>
  <si>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</si>
  <si>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</si>
  <si>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</si>
  <si>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</si>
  <si>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</si>
  <si>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</si>
  <si>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</si>
  <si>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</si>
  <si>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</si>
  <si>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</si>
  <si>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</si>
  <si>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</si>
  <si>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</si>
  <si>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</si>
  <si>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</si>
  <si>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</si>
  <si>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</si>
  <si>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</si>
  <si>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</si>
  <si>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</si>
  <si>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</si>
  <si>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</si>
  <si>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</si>
  <si>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</si>
  <si>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</si>
  <si>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</si>
  <si>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</si>
  <si>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</si>
  <si>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</si>
  <si>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</si>
  <si>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</si>
  <si>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</si>
  <si>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</si>
  <si>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</si>
  <si>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</si>
  <si>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</si>
  <si>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</si>
  <si>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</si>
  <si>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</si>
  <si>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</si>
  <si>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</si>
  <si>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</si>
  <si>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</si>
  <si>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</si>
  <si>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</si>
  <si>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</si>
  <si>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</si>
  <si>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</si>
  <si>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</si>
  <si>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</si>
  <si>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</si>
  <si>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</si>
  <si>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</si>
  <si>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</si>
  <si>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</si>
  <si>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</si>
  <si>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</si>
  <si>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</si>
  <si>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</si>
  <si>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</si>
  <si>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</si>
  <si>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</si>
  <si>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</si>
  <si>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</si>
  <si>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</si>
  <si>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</si>
  <si>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</si>
  <si>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</si>
  <si>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</si>
  <si>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</si>
  <si>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</si>
  <si>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</si>
  <si>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</si>
  <si>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</si>
  <si>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</si>
  <si>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</si>
  <si>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</si>
  <si>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</si>
  <si>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</si>
  <si>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</si>
  <si>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</si>
  <si>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</si>
  <si>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</si>
  <si>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</si>
  <si>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</si>
  <si>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</si>
  <si>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</si>
  <si>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</si>
  <si>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</si>
  <si>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</si>
  <si>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</si>
  <si>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</si>
  <si>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</si>
  <si>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</si>
  <si>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</si>
  <si>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</si>
  <si>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</si>
  <si>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</si>
  <si>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</si>
  <si>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</si>
  <si>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</si>
  <si>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</si>
  <si>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</si>
  <si>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</si>
  <si>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</si>
  <si>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</si>
  <si>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</si>
  <si>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</si>
  <si>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</si>
  <si>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</si>
  <si>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</si>
  <si>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</si>
  <si>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</si>
  <si>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</si>
  <si>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</si>
  <si>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</si>
  <si>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</si>
  <si>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</si>
  <si>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</si>
  <si>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</si>
  <si>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</si>
  <si>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</si>
  <si>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</si>
  <si>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</si>
  <si>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</si>
  <si>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</si>
  <si>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</si>
  <si>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</si>
  <si>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</si>
  <si>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</si>
  <si>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</si>
  <si>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</si>
  <si>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</si>
  <si>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</si>
  <si>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</si>
  <si>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</si>
  <si>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</si>
  <si>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</si>
  <si>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</si>
  <si>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</si>
  <si>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</si>
  <si>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</si>
  <si>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</si>
  <si>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</si>
  <si>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</si>
  <si>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</si>
  <si>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</si>
  <si>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</si>
  <si>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</si>
  <si>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</si>
  <si>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</si>
  <si>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</si>
  <si>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</si>
  <si>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</si>
  <si>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</si>
  <si>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</si>
  <si>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</si>
  <si>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</si>
  <si>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</si>
  <si>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</si>
  <si>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</si>
  <si>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</si>
  <si>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</si>
  <si>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</si>
  <si>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</si>
  <si>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</si>
  <si>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</si>
  <si>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</si>
  <si>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</si>
  <si>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</si>
  <si>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</si>
  <si>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</si>
  <si>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</si>
  <si>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</si>
  <si>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</si>
  <si>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</si>
  <si>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</si>
  <si>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</si>
  <si>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</si>
  <si>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</si>
  <si>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</si>
  <si>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</si>
  <si>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</si>
  <si>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</si>
  <si>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</si>
  <si>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</si>
  <si>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</si>
  <si>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</si>
  <si>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</si>
  <si>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</si>
  <si>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</si>
  <si>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</si>
  <si>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</si>
  <si>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</si>
  <si>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</si>
  <si>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</si>
  <si>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</si>
  <si>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</si>
  <si>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</si>
  <si>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</si>
  <si>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</si>
  <si>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</si>
  <si>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</si>
  <si>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</si>
  <si>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</si>
  <si>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</si>
  <si>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</si>
  <si>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</si>
  <si>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</si>
  <si>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</si>
  <si>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</si>
  <si>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</si>
  <si>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</si>
  <si>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</si>
  <si>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</si>
  <si>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</si>
  <si>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</si>
  <si>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</si>
  <si>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</si>
  <si>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</si>
  <si>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</si>
  <si>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</si>
  <si>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</si>
  <si>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</si>
  <si>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</si>
  <si>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</si>
  <si>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</si>
  <si>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</si>
  <si>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</si>
  <si>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</si>
  <si>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</si>
  <si>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</si>
  <si>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</si>
  <si>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</si>
  <si>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</si>
  <si>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</si>
  <si>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</si>
  <si>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</si>
  <si>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</si>
  <si>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</si>
  <si>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</si>
  <si>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</si>
  <si>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</si>
  <si>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</si>
  <si>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</si>
  <si>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</si>
  <si>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</si>
  <si>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</si>
  <si>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</si>
  <si>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</si>
  <si>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</si>
  <si>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</si>
  <si>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</si>
  <si>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</si>
  <si>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</si>
  <si>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</si>
  <si>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</si>
  <si>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</si>
  <si>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</si>
  <si>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</si>
  <si>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</si>
  <si>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</si>
  <si>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</si>
  <si>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</si>
  <si>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</si>
  <si>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</si>
  <si>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</si>
  <si>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</si>
  <si>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</si>
  <si>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</si>
  <si>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</si>
  <si>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</si>
  <si>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</si>
  <si>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</si>
  <si>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</si>
  <si>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</si>
  <si>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</si>
  <si>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</si>
  <si>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</si>
  <si>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</si>
  <si>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</si>
  <si>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</si>
  <si>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</si>
  <si>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</si>
  <si>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</si>
  <si>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</si>
  <si>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</si>
  <si>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</si>
  <si>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</si>
  <si>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</si>
  <si>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</si>
  <si>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</si>
  <si>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</si>
  <si>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</si>
  <si>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</si>
  <si>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</si>
  <si>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</si>
  <si>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</si>
  <si>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</si>
  <si>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</si>
  <si>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</si>
  <si>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</si>
  <si>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</si>
  <si>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</si>
  <si>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</si>
  <si>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</si>
  <si>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</si>
  <si>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</si>
  <si>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</si>
  <si>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</si>
  <si>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</si>
  <si>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</si>
  <si>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</si>
  <si>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</si>
  <si>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</si>
  <si>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</si>
  <si>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</si>
  <si>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</si>
  <si>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</si>
  <si>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</si>
  <si>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</si>
  <si>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</si>
  <si>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</si>
  <si>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</si>
  <si>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</si>
  <si>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</si>
  <si>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</si>
  <si>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</si>
  <si>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</si>
  <si>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</si>
  <si>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</si>
  <si>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</si>
  <si>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</si>
  <si>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</si>
  <si>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</si>
  <si>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</si>
  <si>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</si>
  <si>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</si>
  <si>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</si>
  <si>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</si>
  <si>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</si>
  <si>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</si>
  <si>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</si>
  <si>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</si>
  <si>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</si>
  <si>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</si>
  <si>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</si>
  <si>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</si>
  <si>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</si>
  <si>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</si>
  <si>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</si>
  <si>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</si>
  <si>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</si>
  <si>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</si>
  <si>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</si>
  <si>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</si>
  <si>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</si>
  <si>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</si>
  <si>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</si>
  <si>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</si>
  <si>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</si>
  <si>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</si>
  <si>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</si>
  <si>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</si>
  <si>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</si>
  <si>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</si>
  <si>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</si>
  <si>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</si>
  <si>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</si>
  <si>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</si>
  <si>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</si>
  <si>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</si>
  <si>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</si>
  <si>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</si>
  <si>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</si>
  <si>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</si>
  <si>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</si>
  <si>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</si>
  <si>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</si>
  <si>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</si>
  <si>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</si>
  <si>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</si>
  <si>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</si>
  <si>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</si>
  <si>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</si>
  <si>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</si>
  <si>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</si>
  <si>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</si>
  <si>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</si>
  <si>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</si>
  <si>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</si>
  <si>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</si>
  <si>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</si>
  <si>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</si>
  <si>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</si>
  <si>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</si>
  <si>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</si>
  <si>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</si>
  <si>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</si>
  <si>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</si>
  <si>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</si>
  <si>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</si>
  <si>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</si>
  <si>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</si>
  <si>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</si>
  <si>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</si>
  <si>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</si>
  <si>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</si>
  <si>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</si>
  <si>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</si>
  <si>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</si>
  <si>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</si>
  <si>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</si>
  <si>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</si>
  <si>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</si>
  <si>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Pandbrieven Programme</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</si>
  <si>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</si>
  <si>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</si>
  <si>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</si>
  <si>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</si>
  <si>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</si>
  <si>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</si>
  <si>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</si>
  <si>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</si>
  <si>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</si>
  <si>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</si>
  <si>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</si>
  <si>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</si>
  <si>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</si>
  <si>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</si>
  <si>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</si>
  <si>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</si>
  <si>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</si>
  <si>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</si>
  <si>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BNP Paribas Fortis SA/NV</t>
  </si>
  <si>
    <t>https://www.bnpparibasfortis.com/investors/coveredbonds</t>
  </si>
  <si>
    <t>-</t>
  </si>
  <si>
    <t>0</t>
  </si>
  <si>
    <t>Antwerpen</t>
  </si>
  <si>
    <t>Vlaams-Brabant</t>
  </si>
  <si>
    <t>Oost-Vlaanderen</t>
  </si>
  <si>
    <t>Brussels</t>
  </si>
  <si>
    <t>West-Vlaanderen</t>
  </si>
  <si>
    <t>Limburg</t>
  </si>
  <si>
    <t>Liège</t>
  </si>
  <si>
    <t>Hainaut</t>
  </si>
  <si>
    <t>Brabant Wallon</t>
  </si>
  <si>
    <t>Namur</t>
  </si>
  <si>
    <t>&lt;=100K</t>
  </si>
  <si>
    <t>&gt;100K and &lt;=200K</t>
  </si>
  <si>
    <t>&gt;200K and &lt;=300K</t>
  </si>
  <si>
    <t>&gt;300K and &lt;=400K</t>
  </si>
  <si>
    <t>&gt;400K</t>
  </si>
  <si>
    <t>KGCEPHLVVKVRZYO1T647</t>
  </si>
  <si>
    <t>Stichting BNPP Fortis Pfandbriefe Representative</t>
  </si>
  <si>
    <t>David De Schacht &amp; Jurgen De Raedemaeker</t>
  </si>
  <si>
    <t>of contradiction between the pdf and excel-format, the pdf-format will prevail.</t>
  </si>
  <si>
    <t xml:space="preserve">The excel-format has been provided for information purposes only and in case </t>
  </si>
  <si>
    <t xml:space="preserve">The investor report is provided in pdf and excel-format. </t>
  </si>
  <si>
    <t>Remark</t>
  </si>
  <si>
    <t>https://www.bnpparibasfortis.com/</t>
  </si>
  <si>
    <t>Website</t>
  </si>
  <si>
    <t>oscar.meester@bnpparibasfortis.com</t>
  </si>
  <si>
    <t>+ 32 2 565 32 91</t>
  </si>
  <si>
    <t>MEESTER Oscar</t>
  </si>
  <si>
    <t>Asset Based Solutions  (cover pool and management)</t>
  </si>
  <si>
    <t>johan.vervaeke@bnpparibasfortis.com</t>
  </si>
  <si>
    <t>+32 2 565 66 74</t>
  </si>
  <si>
    <t>VERVAEKE Johan</t>
  </si>
  <si>
    <t>Asset Based Funding</t>
  </si>
  <si>
    <t>philippe.goosse@bnpparibasfortis.com</t>
  </si>
  <si>
    <t>+ 32 2 565 22 62</t>
  </si>
  <si>
    <t>GOOSSE Philippe</t>
  </si>
  <si>
    <t>Head of ALM Treasury</t>
  </si>
  <si>
    <t>Contact Details:</t>
  </si>
  <si>
    <t>Reporting Date</t>
  </si>
  <si>
    <t>EUR 10 Billion Mortgage Pandbrieven Programme</t>
  </si>
  <si>
    <t>* At Reporting Date until Maturity Date</t>
  </si>
  <si>
    <t>Weighted Average Remaining Average Life*</t>
  </si>
  <si>
    <t>Current Weighted Average Fixed Coupon:</t>
  </si>
  <si>
    <t>Total Outstanding (in EUR):</t>
  </si>
  <si>
    <t>Totals</t>
  </si>
  <si>
    <t>30/10/2029</t>
  </si>
  <si>
    <t>30/10/2024</t>
  </si>
  <si>
    <t>NACT</t>
  </si>
  <si>
    <t>Fixed</t>
  </si>
  <si>
    <t>BE0002974559</t>
  </si>
  <si>
    <t>BD@258179</t>
  </si>
  <si>
    <t>04/10/2026</t>
  </si>
  <si>
    <t>04/10/2024</t>
  </si>
  <si>
    <t>BE0002614924</t>
  </si>
  <si>
    <t>BD@153515</t>
  </si>
  <si>
    <t>22/03/2029</t>
  </si>
  <si>
    <t>22/03/2025</t>
  </si>
  <si>
    <t>BE0002586643</t>
  </si>
  <si>
    <t>BD@150169</t>
  </si>
  <si>
    <t>23/09/2025</t>
  </si>
  <si>
    <t>23/09/2024</t>
  </si>
  <si>
    <t>BE0002274430</t>
  </si>
  <si>
    <t>BD@138090</t>
  </si>
  <si>
    <t>Extended Maturity Date</t>
  </si>
  <si>
    <t>Remaining Average Life *</t>
  </si>
  <si>
    <t>Next Interest Payment Date</t>
  </si>
  <si>
    <t>Day Count</t>
  </si>
  <si>
    <t>Coupon</t>
  </si>
  <si>
    <t>Coupon Type</t>
  </si>
  <si>
    <t>Currency</t>
  </si>
  <si>
    <t>Maturity Date</t>
  </si>
  <si>
    <t>Issue Date</t>
  </si>
  <si>
    <t>Amount</t>
  </si>
  <si>
    <t>ISIN</t>
  </si>
  <si>
    <t>Series</t>
  </si>
  <si>
    <t>Outstanding Series</t>
  </si>
  <si>
    <t>Covered Bond Emmission</t>
  </si>
  <si>
    <t>stable</t>
  </si>
  <si>
    <t>AAA</t>
  </si>
  <si>
    <t>Standard and Poor's</t>
  </si>
  <si>
    <t>Aaa</t>
  </si>
  <si>
    <t>Moody's</t>
  </si>
  <si>
    <t>NR</t>
  </si>
  <si>
    <t>Fitch</t>
  </si>
  <si>
    <t>Outlook</t>
  </si>
  <si>
    <t>Long Term Rating</t>
  </si>
  <si>
    <t>Rating Agency</t>
  </si>
  <si>
    <t>2. BNP Parisbas Fortis Mortgage Pandbrieven Ratings</t>
  </si>
  <si>
    <t>A-1</t>
  </si>
  <si>
    <t>A+</t>
  </si>
  <si>
    <t>P-1</t>
  </si>
  <si>
    <t>A2</t>
  </si>
  <si>
    <t>F1+</t>
  </si>
  <si>
    <t>AA-</t>
  </si>
  <si>
    <t>Short Term Rating</t>
  </si>
  <si>
    <t>1. BNP Paribas Fortis Bank Senior Unsecured Ratings</t>
  </si>
  <si>
    <t>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</si>
  <si>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</si>
  <si>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</si>
  <si>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</si>
  <si>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</si>
  <si>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</si>
  <si>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</si>
  <si>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</si>
  <si>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</si>
  <si>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</si>
  <si>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</si>
  <si>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</si>
  <si>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</si>
  <si>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</si>
  <si>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</si>
  <si>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</si>
  <si>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</si>
  <si>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</si>
  <si>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</si>
  <si>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</si>
  <si>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</si>
  <si>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</si>
  <si>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</si>
  <si>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</si>
  <si>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</si>
  <si>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</si>
  <si>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</si>
  <si>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</si>
  <si>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</si>
  <si>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</si>
  <si>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</si>
  <si>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</si>
  <si>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</si>
  <si>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</si>
  <si>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</si>
  <si>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</si>
  <si>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</si>
  <si>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</si>
  <si>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</si>
  <si>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</si>
  <si>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</si>
  <si>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</si>
  <si>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</si>
  <si>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</si>
  <si>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</si>
  <si>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</si>
  <si>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</si>
  <si>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</si>
  <si>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</si>
  <si>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</si>
  <si>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</si>
  <si>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</si>
  <si>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</si>
  <si>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</si>
  <si>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</si>
  <si>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</si>
  <si>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</si>
  <si>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</si>
  <si>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</si>
  <si>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</si>
  <si>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</si>
  <si>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</si>
  <si>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</si>
  <si>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</si>
  <si>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</si>
  <si>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</si>
  <si>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</si>
  <si>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</si>
  <si>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</si>
  <si>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</si>
  <si>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</si>
  <si>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</si>
  <si>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</si>
  <si>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BGB 1 22/06/2026</t>
  </si>
  <si>
    <t>ERROR 23</t>
  </si>
  <si>
    <t>Kingdom of Belgium</t>
  </si>
  <si>
    <t>BE0000352618</t>
  </si>
  <si>
    <t>BE0000349580</t>
  </si>
  <si>
    <t>BE0000345547</t>
  </si>
  <si>
    <t>BE0000337460</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</si>
  <si>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</si>
  <si>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</si>
  <si>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</si>
  <si>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</si>
  <si>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</si>
  <si>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</si>
  <si>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</si>
  <si>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</si>
  <si>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</si>
  <si>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</si>
  <si>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</si>
  <si>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</si>
  <si>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</si>
  <si>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</si>
  <si>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</si>
  <si>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</si>
  <si>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</si>
  <si>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</si>
  <si>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</si>
  <si>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</si>
  <si>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Number of borrowers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</si>
  <si>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</si>
  <si>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</si>
  <si>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</si>
  <si>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</si>
  <si>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</si>
  <si>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</si>
  <si>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</si>
  <si>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</si>
  <si>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Other/No data</t>
  </si>
  <si>
    <t>Phase 3</t>
  </si>
  <si>
    <t>Phase 2</t>
  </si>
  <si>
    <t>Phase 1</t>
  </si>
  <si>
    <t>In %</t>
  </si>
  <si>
    <t>In number of loans</t>
  </si>
  <si>
    <t>In EUR</t>
  </si>
  <si>
    <t>18. IFRS9 Norms</t>
  </si>
  <si>
    <t>Owner-occupied</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</si>
  <si>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</si>
  <si>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</si>
  <si>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</si>
  <si>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</si>
  <si>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</si>
  <si>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</si>
  <si>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</si>
  <si>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</si>
  <si>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</si>
  <si>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</si>
  <si>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</si>
  <si>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</si>
  <si>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</si>
  <si>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</si>
  <si>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</si>
  <si>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</si>
  <si>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</si>
  <si>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</si>
  <si>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</si>
  <si>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</si>
  <si>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</si>
  <si>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</si>
  <si>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</si>
  <si>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</si>
  <si>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</si>
  <si>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</si>
  <si>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</si>
  <si>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</si>
  <si>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</si>
  <si>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</si>
  <si>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</si>
  <si>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</si>
  <si>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</si>
  <si>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</si>
  <si>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</si>
  <si>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</si>
  <si>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</si>
  <si>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</si>
  <si>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</si>
  <si>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</si>
  <si>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</si>
  <si>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</si>
  <si>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</si>
  <si>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</si>
  <si>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</si>
  <si>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</si>
  <si>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</si>
  <si>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</si>
  <si>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</si>
  <si>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</si>
  <si>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</si>
  <si>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</si>
  <si>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</si>
  <si>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</si>
  <si>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</si>
  <si>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</si>
  <si>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</si>
  <si>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</si>
  <si>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</si>
  <si>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</si>
  <si>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</si>
  <si>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</si>
  <si>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</si>
  <si>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</si>
  <si>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</si>
  <si>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</si>
  <si>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</si>
  <si>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</si>
  <si>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</si>
  <si>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</si>
  <si>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</si>
  <si>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</si>
  <si>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</si>
  <si>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</si>
  <si>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</si>
  <si>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</si>
  <si>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</si>
  <si>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</si>
  <si>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</si>
  <si>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7.5 - 8%</t>
  </si>
  <si>
    <t>7 - 7.5%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</si>
  <si>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</si>
  <si>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</si>
  <si>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</si>
  <si>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</si>
  <si>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</si>
  <si>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</si>
  <si>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</si>
  <si>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</si>
  <si>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</si>
  <si>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</si>
  <si>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</si>
  <si>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</si>
  <si>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</si>
  <si>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</si>
  <si>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</si>
  <si>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</si>
  <si>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</si>
  <si>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</si>
  <si>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</si>
  <si>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</si>
  <si>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</si>
  <si>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</si>
  <si>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</si>
  <si>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</si>
  <si>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</si>
  <si>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&gt;39 and &lt;=40</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</si>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</sst>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dd\/mm\/yyyy"/>
    <numFmt numFmtId="169" formatCode="0.00\ %"/>
    <numFmt numFmtId="170" formatCode="#,##0.00%"/>
    <numFmt numFmtId="171" formatCode="d\-m\-yyyy"/>
    <numFmt numFmtId="172" formatCode="mmm\/yyyy"/>
  </numFmts>
  <fonts count="75"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6"/>
      <color rgb="FF000000"/>
      <name val="Arial"/>
      <family val="2"/>
    </font>
    <font>
      <b/>
      <sz val="10"/>
      <color rgb="FF000000"/>
      <name val="Arial"/>
      <family val="2"/>
    </font>
    <font>
      <b/>
      <sz val="12"/>
      <color rgb="FF000000"/>
      <name val="Arial"/>
      <family val="2"/>
    </font>
    <font>
      <u/>
      <sz val="10"/>
      <color rgb="FF000000"/>
      <name val="Arial"/>
      <family val="2"/>
    </font>
    <font>
      <b/>
      <sz val="12"/>
      <color rgb="FFFFFFFF"/>
      <name val="Arial"/>
      <family val="2"/>
    </font>
    <font>
      <sz val="14"/>
      <color rgb="FF000000"/>
      <name val="Arial"/>
      <family val="2"/>
    </font>
    <font>
      <sz val="8"/>
      <color rgb="FF000000"/>
      <name val="Arial"/>
      <family val="2"/>
    </font>
    <font>
      <b/>
      <sz val="8"/>
      <color rgb="FF000000"/>
      <name val="Arial"/>
      <family val="2"/>
    </font>
    <font>
      <i/>
      <sz val="9"/>
      <color rgb="FF333333"/>
      <name val="Arial"/>
      <family val="2"/>
    </font>
    <font>
      <sz val="10"/>
      <color rgb="FF333333"/>
      <name val="Arial"/>
      <family val="2"/>
    </font>
    <font>
      <b/>
      <sz val="10"/>
      <color rgb="FFFFFFFF"/>
      <name val="Arial"/>
      <family val="2"/>
    </font>
    <font>
      <i/>
      <sz val="10"/>
      <color rgb="FF000000"/>
      <name val="Arial"/>
      <family val="2"/>
    </font>
    <font>
      <b/>
      <i/>
      <u/>
      <sz val="18"/>
      <color rgb="FFFF0000"/>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7">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cellStyleXfs>
  <cellXfs count="299">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10" fontId="26" fillId="0" borderId="0" xfId="5" applyNumberFormat="1" applyFont="1" applyFill="1" applyBorder="1" applyAlignment="1">
      <alignment horizontal="center" vertical="center" wrapText="1"/>
    </xf>
    <xf numFmtId="3" fontId="26" fillId="0" borderId="0" xfId="1" applyNumberFormat="1" applyFont="1" applyAlignment="1">
      <alignment horizontal="center" vertical="center" wrapText="1"/>
    </xf>
    <xf numFmtId="0" fontId="24" fillId="2" borderId="0" xfId="3" applyFont="1" applyFill="1" applyBorder="1" applyAlignment="1">
      <alignment horizontal="center"/>
    </xf>
    <xf numFmtId="0" fontId="24" fillId="0" borderId="0" xfId="3" applyFont="1" applyAlignment="1"/>
    <xf numFmtId="0" fontId="24" fillId="3" borderId="0" xfId="6" applyFont="1" applyFill="1" applyAlignment="1">
      <alignment horizontal="center"/>
    </xf>
    <xf numFmtId="0" fontId="2" fillId="0" borderId="0" xfId="6"/>
    <xf numFmtId="0" fontId="18" fillId="0" borderId="0" xfId="6" applyFont="1" applyAlignment="1">
      <alignment horizontal="center" vertical="center"/>
    </xf>
    <xf numFmtId="0" fontId="41" fillId="0" borderId="0" xfId="2" applyFont="1" applyAlignment="1">
      <alignment horizontal="left" vertical="center" wrapText="1"/>
    </xf>
    <xf numFmtId="0" fontId="44" fillId="0" borderId="0" xfId="4"/>
    <xf numFmtId="0" fontId="52" fillId="7" borderId="0" xfId="4" applyFont="1" applyFill="1" applyAlignment="1">
      <alignment horizontal="left"/>
    </xf>
    <xf numFmtId="49" fontId="44" fillId="7" borderId="0" xfId="4" applyNumberFormat="1" applyFill="1" applyAlignment="1">
      <alignment horizontal="left" vertical="center"/>
    </xf>
    <xf numFmtId="49" fontId="53" fillId="8" borderId="14" xfId="4" applyNumberFormat="1" applyFont="1" applyFill="1" applyBorder="1" applyAlignment="1">
      <alignment horizontal="left" vertical="center"/>
    </xf>
    <xf numFmtId="0" fontId="44" fillId="7" borderId="0" xfId="4" applyFill="1" applyAlignment="1">
      <alignment horizontal="left" vertical="center"/>
    </xf>
    <xf numFmtId="0" fontId="53" fillId="8" borderId="14" xfId="4" applyFont="1" applyFill="1" applyBorder="1" applyAlignment="1">
      <alignment horizontal="center" vertical="center"/>
    </xf>
    <xf numFmtId="0" fontId="53" fillId="8" borderId="14" xfId="4" applyFont="1" applyFill="1" applyBorder="1" applyAlignment="1">
      <alignment horizontal="center" vertical="center"/>
    </xf>
    <xf numFmtId="0" fontId="53" fillId="8" borderId="14" xfId="4" applyFont="1" applyFill="1" applyBorder="1" applyAlignment="1">
      <alignment horizontal="left" vertical="center"/>
    </xf>
    <xf numFmtId="49" fontId="44" fillId="7" borderId="0" xfId="4" applyNumberFormat="1" applyFill="1" applyAlignment="1">
      <alignment horizontal="left" vertical="center" wrapText="1"/>
    </xf>
    <xf numFmtId="49" fontId="53" fillId="8" borderId="14" xfId="4" applyNumberFormat="1" applyFont="1" applyFill="1" applyBorder="1" applyAlignment="1">
      <alignment horizontal="left" vertical="top"/>
    </xf>
    <xf numFmtId="49" fontId="54" fillId="7" borderId="15" xfId="4" applyNumberFormat="1" applyFont="1" applyFill="1" applyBorder="1" applyAlignment="1">
      <alignment horizontal="left" vertical="center"/>
    </xf>
    <xf numFmtId="49" fontId="55" fillId="7" borderId="0" xfId="4" applyNumberFormat="1" applyFont="1" applyFill="1" applyAlignment="1">
      <alignment horizontal="left" vertical="center"/>
    </xf>
    <xf numFmtId="168" fontId="44" fillId="7" borderId="0" xfId="4" applyNumberFormat="1" applyFill="1" applyAlignment="1">
      <alignment horizontal="left" vertical="center"/>
    </xf>
    <xf numFmtId="49" fontId="56" fillId="9" borderId="0" xfId="4" applyNumberFormat="1" applyFont="1" applyFill="1" applyAlignment="1">
      <alignment horizontal="left" vertical="center"/>
    </xf>
    <xf numFmtId="49" fontId="54" fillId="7" borderId="0" xfId="4" applyNumberFormat="1" applyFont="1" applyFill="1" applyAlignment="1">
      <alignment horizontal="left" vertical="center"/>
    </xf>
    <xf numFmtId="49" fontId="57" fillId="7" borderId="0" xfId="4" applyNumberFormat="1" applyFont="1" applyFill="1" applyAlignment="1">
      <alignment horizontal="left" vertical="center"/>
    </xf>
    <xf numFmtId="49" fontId="58" fillId="7" borderId="0" xfId="4" applyNumberFormat="1" applyFont="1" applyFill="1" applyAlignment="1">
      <alignment horizontal="left" vertical="center"/>
    </xf>
    <xf numFmtId="4" fontId="44" fillId="7" borderId="0" xfId="4" applyNumberFormat="1" applyFill="1" applyAlignment="1">
      <alignment horizontal="right" vertical="center"/>
    </xf>
    <xf numFmtId="49" fontId="53" fillId="7" borderId="0" xfId="4" applyNumberFormat="1" applyFont="1" applyFill="1" applyAlignment="1">
      <alignment horizontal="left" vertical="center"/>
    </xf>
    <xf numFmtId="169" fontId="44" fillId="7" borderId="0" xfId="4" applyNumberFormat="1" applyFill="1" applyAlignment="1">
      <alignment horizontal="right" vertical="center"/>
    </xf>
    <xf numFmtId="0" fontId="53" fillId="7" borderId="0" xfId="4" applyFont="1" applyFill="1" applyAlignment="1">
      <alignment horizontal="left" vertical="center"/>
    </xf>
    <xf numFmtId="3" fontId="44" fillId="7" borderId="0" xfId="4" applyNumberFormat="1" applyFill="1" applyAlignment="1">
      <alignment horizontal="right" vertical="center"/>
    </xf>
    <xf numFmtId="49" fontId="44" fillId="7" borderId="0" xfId="4" applyNumberFormat="1" applyFill="1" applyAlignment="1">
      <alignment horizontal="left" vertical="center"/>
    </xf>
    <xf numFmtId="0" fontId="53" fillId="7" borderId="14" xfId="4" applyFont="1" applyFill="1" applyBorder="1" applyAlignment="1">
      <alignment horizontal="left" vertical="center"/>
    </xf>
    <xf numFmtId="0" fontId="53" fillId="7" borderId="14" xfId="4" applyFont="1" applyFill="1" applyBorder="1" applyAlignment="1">
      <alignment horizontal="left" vertical="center"/>
    </xf>
    <xf numFmtId="3" fontId="59" fillId="7" borderId="14" xfId="4" applyNumberFormat="1" applyFont="1" applyFill="1" applyBorder="1" applyAlignment="1">
      <alignment horizontal="center" vertical="center"/>
    </xf>
    <xf numFmtId="0" fontId="53" fillId="7" borderId="14" xfId="4" applyFont="1" applyFill="1" applyBorder="1" applyAlignment="1">
      <alignment horizontal="right" vertical="center"/>
    </xf>
    <xf numFmtId="49" fontId="58" fillId="7" borderId="0" xfId="4" applyNumberFormat="1" applyFont="1" applyFill="1" applyAlignment="1">
      <alignment horizontal="center" vertical="center"/>
    </xf>
    <xf numFmtId="4" fontId="58" fillId="7" borderId="0" xfId="4" applyNumberFormat="1" applyFont="1" applyFill="1" applyAlignment="1">
      <alignment horizontal="center" vertical="center"/>
    </xf>
    <xf numFmtId="169" fontId="58" fillId="7" borderId="0" xfId="4" applyNumberFormat="1" applyFont="1" applyFill="1" applyAlignment="1">
      <alignment horizontal="center" vertical="center"/>
    </xf>
    <xf numFmtId="168" fontId="58" fillId="7" borderId="0" xfId="4" applyNumberFormat="1" applyFont="1" applyFill="1" applyAlignment="1">
      <alignment horizontal="center" vertical="center"/>
    </xf>
    <xf numFmtId="168" fontId="58" fillId="7" borderId="0" xfId="4" applyNumberFormat="1" applyFont="1" applyFill="1" applyAlignment="1">
      <alignment horizontal="center" vertical="center"/>
    </xf>
    <xf numFmtId="3" fontId="58" fillId="7" borderId="0" xfId="4" applyNumberFormat="1" applyFont="1" applyFill="1" applyAlignment="1">
      <alignment horizontal="center" vertical="center"/>
    </xf>
    <xf numFmtId="49" fontId="59" fillId="8" borderId="14" xfId="4" applyNumberFormat="1" applyFont="1" applyFill="1" applyBorder="1" applyAlignment="1">
      <alignment horizontal="center" vertical="center" wrapText="1"/>
    </xf>
    <xf numFmtId="49" fontId="59" fillId="8" borderId="14" xfId="4" applyNumberFormat="1" applyFont="1" applyFill="1" applyBorder="1" applyAlignment="1">
      <alignment horizontal="center" vertical="center"/>
    </xf>
    <xf numFmtId="49" fontId="59" fillId="8" borderId="14" xfId="4" applyNumberFormat="1" applyFont="1" applyFill="1" applyBorder="1" applyAlignment="1">
      <alignment horizontal="center" vertical="center"/>
    </xf>
    <xf numFmtId="49" fontId="44" fillId="7" borderId="0" xfId="4" applyNumberFormat="1" applyFill="1" applyAlignment="1">
      <alignment horizontal="center" vertical="center"/>
    </xf>
    <xf numFmtId="49" fontId="53" fillId="8" borderId="14" xfId="4" applyNumberFormat="1" applyFont="1" applyFill="1" applyBorder="1" applyAlignment="1">
      <alignment horizontal="center" vertical="center"/>
    </xf>
    <xf numFmtId="49" fontId="53" fillId="8" borderId="14" xfId="4" applyNumberFormat="1" applyFont="1" applyFill="1" applyBorder="1" applyAlignment="1">
      <alignment horizontal="left" vertical="center"/>
    </xf>
    <xf numFmtId="49" fontId="53" fillId="7" borderId="15" xfId="4" applyNumberFormat="1" applyFont="1" applyFill="1" applyBorder="1" applyAlignment="1">
      <alignment horizontal="left" vertical="center"/>
    </xf>
    <xf numFmtId="49" fontId="60" fillId="7" borderId="0" xfId="4" applyNumberFormat="1" applyFont="1" applyFill="1" applyAlignment="1">
      <alignment horizontal="left"/>
    </xf>
    <xf numFmtId="3" fontId="61" fillId="7" borderId="0" xfId="4" applyNumberFormat="1" applyFont="1" applyFill="1" applyAlignment="1">
      <alignment horizontal="right"/>
    </xf>
    <xf numFmtId="49" fontId="61" fillId="7" borderId="0" xfId="4" applyNumberFormat="1" applyFont="1" applyFill="1" applyAlignment="1">
      <alignment horizontal="left"/>
    </xf>
    <xf numFmtId="49" fontId="62" fillId="10" borderId="0" xfId="4" applyNumberFormat="1" applyFont="1" applyFill="1" applyAlignment="1">
      <alignment horizontal="right"/>
    </xf>
    <xf numFmtId="49" fontId="44" fillId="7" borderId="15" xfId="4" applyNumberFormat="1" applyFill="1" applyBorder="1" applyAlignment="1">
      <alignment horizontal="left" vertical="center"/>
    </xf>
    <xf numFmtId="0" fontId="60" fillId="7" borderId="0" xfId="4" applyFont="1" applyFill="1" applyAlignment="1">
      <alignment horizontal="left"/>
    </xf>
    <xf numFmtId="49" fontId="61" fillId="7" borderId="0" xfId="4" applyNumberFormat="1" applyFont="1" applyFill="1" applyAlignment="1">
      <alignment horizontal="right"/>
    </xf>
    <xf numFmtId="49" fontId="63" fillId="8" borderId="16" xfId="4" applyNumberFormat="1" applyFont="1" applyFill="1" applyBorder="1" applyAlignment="1">
      <alignment horizontal="center" vertical="center" wrapText="1"/>
    </xf>
    <xf numFmtId="49" fontId="63" fillId="8" borderId="17" xfId="4" applyNumberFormat="1" applyFont="1" applyFill="1" applyBorder="1" applyAlignment="1">
      <alignment horizontal="center" vertical="center" wrapText="1"/>
    </xf>
    <xf numFmtId="170" fontId="61" fillId="7" borderId="0" xfId="4" applyNumberFormat="1" applyFont="1" applyFill="1" applyAlignment="1">
      <alignment horizontal="right"/>
    </xf>
    <xf numFmtId="0" fontId="61" fillId="7" borderId="0" xfId="4" applyFont="1" applyFill="1" applyAlignment="1">
      <alignment horizontal="right"/>
    </xf>
    <xf numFmtId="49" fontId="64" fillId="7" borderId="0" xfId="4" applyNumberFormat="1" applyFont="1" applyFill="1" applyAlignment="1">
      <alignment horizontal="center" vertical="center"/>
    </xf>
    <xf numFmtId="49" fontId="57" fillId="7" borderId="0" xfId="4" applyNumberFormat="1" applyFont="1" applyFill="1" applyAlignment="1">
      <alignment horizontal="left" vertical="center"/>
    </xf>
    <xf numFmtId="3" fontId="61" fillId="7" borderId="0" xfId="4" applyNumberFormat="1" applyFont="1" applyFill="1" applyAlignment="1">
      <alignment horizontal="left"/>
    </xf>
    <xf numFmtId="49" fontId="58" fillId="7" borderId="0" xfId="4" applyNumberFormat="1" applyFont="1" applyFill="1" applyAlignment="1">
      <alignment horizontal="center" vertical="center"/>
    </xf>
    <xf numFmtId="49" fontId="58" fillId="7" borderId="18" xfId="4" applyNumberFormat="1" applyFont="1" applyFill="1" applyBorder="1" applyAlignment="1">
      <alignment horizontal="left" vertical="center"/>
    </xf>
    <xf numFmtId="169" fontId="58" fillId="7" borderId="0" xfId="4" applyNumberFormat="1" applyFont="1" applyFill="1" applyAlignment="1">
      <alignment horizontal="center" vertical="center"/>
    </xf>
    <xf numFmtId="49" fontId="58" fillId="7" borderId="18" xfId="4" applyNumberFormat="1" applyFont="1" applyFill="1" applyBorder="1" applyAlignment="1">
      <alignment horizontal="left" vertical="center" wrapText="1"/>
    </xf>
    <xf numFmtId="3" fontId="58" fillId="7" borderId="0" xfId="4" applyNumberFormat="1" applyFont="1" applyFill="1" applyAlignment="1">
      <alignment horizontal="center" vertical="center"/>
    </xf>
    <xf numFmtId="49" fontId="65" fillId="7" borderId="0" xfId="4" applyNumberFormat="1" applyFont="1" applyFill="1" applyAlignment="1">
      <alignment horizontal="center" vertical="center"/>
    </xf>
    <xf numFmtId="49" fontId="65" fillId="7" borderId="0" xfId="4" applyNumberFormat="1" applyFont="1" applyFill="1" applyAlignment="1">
      <alignment horizontal="center" vertical="center"/>
    </xf>
    <xf numFmtId="49" fontId="58" fillId="7" borderId="19" xfId="4" applyNumberFormat="1" applyFont="1" applyFill="1" applyBorder="1" applyAlignment="1">
      <alignment horizontal="center" vertical="center"/>
    </xf>
    <xf numFmtId="49" fontId="58" fillId="7" borderId="19" xfId="4" applyNumberFormat="1" applyFont="1" applyFill="1" applyBorder="1" applyAlignment="1">
      <alignment horizontal="center" vertical="center"/>
    </xf>
    <xf numFmtId="49" fontId="58" fillId="7" borderId="17" xfId="4" applyNumberFormat="1" applyFont="1" applyFill="1" applyBorder="1" applyAlignment="1">
      <alignment horizontal="left" vertical="center"/>
    </xf>
    <xf numFmtId="49" fontId="59" fillId="7" borderId="0" xfId="4" applyNumberFormat="1" applyFont="1" applyFill="1" applyAlignment="1">
      <alignment horizontal="center" vertical="center"/>
    </xf>
    <xf numFmtId="49" fontId="59" fillId="7" borderId="0" xfId="4" applyNumberFormat="1" applyFont="1" applyFill="1" applyAlignment="1">
      <alignment horizontal="center" vertical="center"/>
    </xf>
    <xf numFmtId="0" fontId="58" fillId="7" borderId="18" xfId="4" applyFont="1" applyFill="1" applyBorder="1" applyAlignment="1">
      <alignment horizontal="left" vertical="center"/>
    </xf>
    <xf numFmtId="49" fontId="61" fillId="7" borderId="0" xfId="4" applyNumberFormat="1" applyFont="1" applyFill="1" applyAlignment="1">
      <alignment horizontal="left"/>
    </xf>
    <xf numFmtId="170" fontId="61" fillId="7" borderId="20" xfId="4" applyNumberFormat="1" applyFont="1" applyFill="1" applyBorder="1" applyAlignment="1">
      <alignment horizontal="right" vertical="center"/>
    </xf>
    <xf numFmtId="49" fontId="61" fillId="7" borderId="20" xfId="4" applyNumberFormat="1" applyFont="1" applyFill="1" applyBorder="1" applyAlignment="1">
      <alignment horizontal="left" vertical="center"/>
    </xf>
    <xf numFmtId="4" fontId="61" fillId="7" borderId="0" xfId="4" applyNumberFormat="1" applyFont="1" applyFill="1" applyAlignment="1">
      <alignment horizontal="right" vertical="center"/>
    </xf>
    <xf numFmtId="49" fontId="61" fillId="7" borderId="0" xfId="4" applyNumberFormat="1" applyFont="1" applyFill="1" applyAlignment="1">
      <alignment horizontal="left" vertical="center"/>
    </xf>
    <xf numFmtId="170" fontId="61" fillId="7" borderId="0" xfId="4" applyNumberFormat="1" applyFont="1" applyFill="1" applyAlignment="1">
      <alignment horizontal="right" vertical="center"/>
    </xf>
    <xf numFmtId="3" fontId="61" fillId="7" borderId="0" xfId="4" applyNumberFormat="1" applyFont="1" applyFill="1" applyAlignment="1">
      <alignment horizontal="right" vertical="center"/>
    </xf>
    <xf numFmtId="3" fontId="61" fillId="7" borderId="19" xfId="4" applyNumberFormat="1" applyFont="1" applyFill="1" applyBorder="1" applyAlignment="1">
      <alignment horizontal="right" vertical="center"/>
    </xf>
    <xf numFmtId="49" fontId="61" fillId="7" borderId="19" xfId="4" applyNumberFormat="1" applyFont="1" applyFill="1" applyBorder="1" applyAlignment="1">
      <alignment horizontal="left" vertical="center"/>
    </xf>
    <xf numFmtId="49" fontId="66" fillId="7" borderId="0" xfId="4" applyNumberFormat="1" applyFont="1" applyFill="1" applyAlignment="1">
      <alignment horizontal="left" vertical="center"/>
    </xf>
    <xf numFmtId="49" fontId="67" fillId="7" borderId="0" xfId="4" applyNumberFormat="1" applyFont="1" applyFill="1" applyAlignment="1">
      <alignment horizontal="left" vertical="center"/>
    </xf>
    <xf numFmtId="168" fontId="44" fillId="7" borderId="0" xfId="4" applyNumberFormat="1" applyFill="1" applyAlignment="1">
      <alignment horizontal="left" vertical="center"/>
    </xf>
    <xf numFmtId="49" fontId="55" fillId="7" borderId="0" xfId="4" applyNumberFormat="1" applyFont="1" applyFill="1" applyAlignment="1">
      <alignment horizontal="left" vertical="center"/>
    </xf>
    <xf numFmtId="169" fontId="59" fillId="8" borderId="14" xfId="4" applyNumberFormat="1" applyFont="1" applyFill="1" applyBorder="1" applyAlignment="1">
      <alignment horizontal="center" vertical="center"/>
    </xf>
    <xf numFmtId="3" fontId="59" fillId="8" borderId="14" xfId="4" applyNumberFormat="1" applyFont="1" applyFill="1" applyBorder="1" applyAlignment="1">
      <alignment horizontal="center" vertical="center"/>
    </xf>
    <xf numFmtId="4" fontId="59" fillId="8" borderId="14" xfId="4" applyNumberFormat="1" applyFont="1" applyFill="1" applyBorder="1" applyAlignment="1">
      <alignment horizontal="center" vertical="center"/>
    </xf>
    <xf numFmtId="0" fontId="59" fillId="8" borderId="14" xfId="4" applyFont="1" applyFill="1" applyBorder="1" applyAlignment="1">
      <alignment horizontal="left" vertical="center"/>
    </xf>
    <xf numFmtId="4" fontId="58" fillId="7" borderId="0" xfId="4" applyNumberFormat="1" applyFont="1" applyFill="1" applyAlignment="1">
      <alignment horizontal="center" vertical="center"/>
    </xf>
    <xf numFmtId="49" fontId="58" fillId="7" borderId="0" xfId="4" applyNumberFormat="1" applyFont="1" applyFill="1" applyAlignment="1">
      <alignment horizontal="left" vertical="center"/>
    </xf>
    <xf numFmtId="0" fontId="59" fillId="8" borderId="14" xfId="4" applyFont="1" applyFill="1" applyBorder="1" applyAlignment="1">
      <alignment horizontal="center" vertical="center"/>
    </xf>
    <xf numFmtId="0" fontId="68" fillId="7" borderId="0" xfId="4" applyFont="1" applyFill="1" applyAlignment="1">
      <alignment horizontal="center" vertical="center"/>
    </xf>
    <xf numFmtId="0" fontId="69" fillId="7" borderId="0" xfId="4" applyFont="1" applyFill="1" applyAlignment="1">
      <alignment horizontal="right" vertical="center"/>
    </xf>
    <xf numFmtId="0" fontId="68" fillId="7" borderId="0" xfId="4" applyFont="1" applyFill="1" applyAlignment="1">
      <alignment horizontal="left" vertical="center"/>
    </xf>
    <xf numFmtId="0" fontId="70" fillId="8" borderId="14" xfId="4" applyFont="1" applyFill="1" applyBorder="1" applyAlignment="1">
      <alignment horizontal="center" vertical="center"/>
    </xf>
    <xf numFmtId="0" fontId="59" fillId="8" borderId="14" xfId="4" applyFont="1" applyFill="1" applyBorder="1" applyAlignment="1">
      <alignment horizontal="center" vertical="center"/>
    </xf>
    <xf numFmtId="1" fontId="58" fillId="7" borderId="0" xfId="4" applyNumberFormat="1" applyFont="1" applyFill="1" applyAlignment="1">
      <alignment horizontal="center" vertical="center"/>
    </xf>
    <xf numFmtId="169" fontId="59" fillId="8" borderId="14" xfId="4" applyNumberFormat="1" applyFont="1" applyFill="1" applyBorder="1" applyAlignment="1">
      <alignment horizontal="center" vertical="center"/>
    </xf>
    <xf numFmtId="169" fontId="53" fillId="8" borderId="14" xfId="4" applyNumberFormat="1" applyFont="1" applyFill="1" applyBorder="1" applyAlignment="1">
      <alignment horizontal="center" vertical="center"/>
    </xf>
    <xf numFmtId="3" fontId="53" fillId="8" borderId="14" xfId="4" applyNumberFormat="1" applyFont="1" applyFill="1" applyBorder="1" applyAlignment="1">
      <alignment horizontal="center" vertical="center"/>
    </xf>
    <xf numFmtId="4" fontId="53" fillId="8" borderId="14" xfId="4" applyNumberFormat="1" applyFont="1" applyFill="1" applyBorder="1" applyAlignment="1">
      <alignment horizontal="center" vertical="center"/>
    </xf>
    <xf numFmtId="169" fontId="44" fillId="7" borderId="0" xfId="4" applyNumberFormat="1" applyFill="1" applyAlignment="1">
      <alignment horizontal="center" vertical="center"/>
    </xf>
    <xf numFmtId="3" fontId="44" fillId="7" borderId="0" xfId="4" applyNumberFormat="1" applyFill="1" applyAlignment="1">
      <alignment horizontal="center" vertical="center"/>
    </xf>
    <xf numFmtId="4" fontId="44" fillId="7" borderId="0" xfId="4" applyNumberFormat="1" applyFill="1" applyAlignment="1">
      <alignment horizontal="center" vertical="center"/>
    </xf>
    <xf numFmtId="49" fontId="53" fillId="8" borderId="14" xfId="4" applyNumberFormat="1" applyFont="1" applyFill="1" applyBorder="1" applyAlignment="1">
      <alignment horizontal="center" vertical="center"/>
    </xf>
    <xf numFmtId="0" fontId="53" fillId="8" borderId="14" xfId="4" applyFont="1" applyFill="1" applyBorder="1" applyAlignment="1">
      <alignment horizontal="left" vertical="center"/>
    </xf>
    <xf numFmtId="0" fontId="53" fillId="7" borderId="15" xfId="4" applyFont="1" applyFill="1" applyBorder="1" applyAlignment="1">
      <alignment horizontal="left" vertical="top" wrapText="1"/>
    </xf>
    <xf numFmtId="3" fontId="71" fillId="8" borderId="14" xfId="4" applyNumberFormat="1" applyFont="1" applyFill="1" applyBorder="1" applyAlignment="1">
      <alignment horizontal="right" vertical="center"/>
    </xf>
    <xf numFmtId="3" fontId="71" fillId="8" borderId="14" xfId="4" applyNumberFormat="1" applyFont="1" applyFill="1" applyBorder="1" applyAlignment="1">
      <alignment horizontal="right" vertical="center"/>
    </xf>
    <xf numFmtId="0" fontId="71" fillId="8" borderId="14" xfId="4" applyFont="1" applyFill="1" applyBorder="1" applyAlignment="1">
      <alignment horizontal="right" vertical="center" wrapText="1"/>
    </xf>
    <xf numFmtId="0" fontId="72" fillId="8" borderId="14" xfId="4" applyFont="1" applyFill="1" applyBorder="1" applyAlignment="1">
      <alignment horizontal="center" vertical="center"/>
    </xf>
    <xf numFmtId="0" fontId="71" fillId="8" borderId="14" xfId="4" applyFont="1" applyFill="1" applyBorder="1" applyAlignment="1">
      <alignment horizontal="center" vertical="center"/>
    </xf>
    <xf numFmtId="0" fontId="71" fillId="8" borderId="14" xfId="4" applyFont="1" applyFill="1" applyBorder="1" applyAlignment="1">
      <alignment horizontal="left" vertical="center"/>
    </xf>
    <xf numFmtId="0" fontId="72" fillId="8" borderId="14" xfId="4" applyFont="1" applyFill="1" applyBorder="1" applyAlignment="1">
      <alignment horizontal="left" vertical="center"/>
    </xf>
    <xf numFmtId="3" fontId="58" fillId="7" borderId="0" xfId="4" applyNumberFormat="1" applyFont="1" applyFill="1" applyAlignment="1">
      <alignment horizontal="right" vertical="center" wrapText="1"/>
    </xf>
    <xf numFmtId="3" fontId="69" fillId="7" borderId="0" xfId="4" applyNumberFormat="1" applyFont="1" applyFill="1" applyAlignment="1">
      <alignment horizontal="center" vertical="center"/>
    </xf>
    <xf numFmtId="168" fontId="58" fillId="7" borderId="0" xfId="4" applyNumberFormat="1" applyFont="1" applyFill="1" applyAlignment="1">
      <alignment horizontal="left" vertical="center"/>
    </xf>
    <xf numFmtId="171" fontId="69" fillId="7" borderId="0" xfId="4" applyNumberFormat="1" applyFont="1" applyFill="1" applyAlignment="1">
      <alignment horizontal="left" vertical="center"/>
    </xf>
    <xf numFmtId="49" fontId="53" fillId="8" borderId="14" xfId="4" applyNumberFormat="1" applyFont="1" applyFill="1" applyBorder="1" applyAlignment="1">
      <alignment horizontal="center" vertical="center" wrapText="1"/>
    </xf>
    <xf numFmtId="49" fontId="73" fillId="8" borderId="14" xfId="4" applyNumberFormat="1" applyFont="1" applyFill="1" applyBorder="1" applyAlignment="1">
      <alignment horizontal="center" vertical="center"/>
    </xf>
    <xf numFmtId="49" fontId="74" fillId="10" borderId="15" xfId="4" applyNumberFormat="1" applyFont="1" applyFill="1" applyBorder="1" applyAlignment="1">
      <alignment horizontal="center" vertical="center"/>
    </xf>
    <xf numFmtId="49" fontId="74" fillId="11" borderId="15" xfId="4" applyNumberFormat="1" applyFont="1" applyFill="1" applyBorder="1" applyAlignment="1">
      <alignment horizontal="center" vertical="center"/>
    </xf>
    <xf numFmtId="49" fontId="74" fillId="12" borderId="15" xfId="4" applyNumberFormat="1" applyFont="1" applyFill="1" applyBorder="1" applyAlignment="1">
      <alignment horizontal="center" vertical="center"/>
    </xf>
    <xf numFmtId="172" fontId="44" fillId="7" borderId="0" xfId="4" applyNumberFormat="1" applyFill="1" applyAlignment="1">
      <alignment horizontal="left" vertical="center"/>
    </xf>
  </cellXfs>
  <cellStyles count="7">
    <cellStyle name="Hyperlink 2" xfId="3" xr:uid="{EC120E1C-9E21-4872-9FB1-94447AF4C45E}"/>
    <cellStyle name="Normal" xfId="0" builtinId="0"/>
    <cellStyle name="Normal 2" xfId="2" xr:uid="{425AB3E8-2668-4EF0-A65C-0C64CBAF2124}"/>
    <cellStyle name="Normal 3" xfId="4" xr:uid="{B951CDCC-1984-43A6-A1B7-7250F85A49A8}"/>
    <cellStyle name="Normal 4" xfId="6" xr:uid="{797CFAD8-6D21-40A0-A19A-81FC4E8CD23C}"/>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550705C3-A696-4BB4-8618-741F39FB5F77}"/>
            </a:ext>
          </a:extLst>
        </xdr:cNvPr>
        <xdr:cNvPicPr>
          <a:picLocks noChangeAspect="1"/>
        </xdr:cNvPicPr>
      </xdr:nvPicPr>
      <xdr:blipFill>
        <a:blip xmlns:r="http://schemas.openxmlformats.org/officeDocument/2006/relationships" r:embed="rId1"/>
        <a:stretch>
          <a:fillRect/>
        </a:stretch>
      </xdr:blipFill>
      <xdr:spPr>
        <a:xfrm>
          <a:off x="609600" y="167640"/>
          <a:ext cx="609600" cy="502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9927367F-AF24-498D-9C1E-A0E9BA61EE65}"/>
            </a:ext>
          </a:extLst>
        </xdr:cNvPr>
        <xdr:cNvPicPr>
          <a:picLocks noChangeAspect="1"/>
        </xdr:cNvPicPr>
      </xdr:nvPicPr>
      <xdr:blipFill>
        <a:blip xmlns:r="http://schemas.openxmlformats.org/officeDocument/2006/relationships" r:embed="rId1"/>
        <a:stretch>
          <a:fillRect/>
        </a:stretch>
      </xdr:blipFill>
      <xdr:spPr>
        <a:xfrm>
          <a:off x="609600" y="167640"/>
          <a:ext cx="1219200" cy="335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3" descr="Inserted picture RelID:1">
          <a:extLst>
            <a:ext uri="{FF2B5EF4-FFF2-40B4-BE49-F238E27FC236}">
              <a16:creationId xmlns:a16="http://schemas.microsoft.com/office/drawing/2014/main" id="{3AA09A15-5CD7-4B4E-BAF4-F25EDF50A471}"/>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63CE5197-DC61-4EE3-A602-CD7B794F2FF7}"/>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5" descr="Inserted picture RelID:1">
          <a:extLst>
            <a:ext uri="{FF2B5EF4-FFF2-40B4-BE49-F238E27FC236}">
              <a16:creationId xmlns:a16="http://schemas.microsoft.com/office/drawing/2014/main" id="{4C670C8C-9BA3-40AC-A6F2-75B50E53F183}"/>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6" descr="Inserted picture RelID:1">
          <a:extLst>
            <a:ext uri="{FF2B5EF4-FFF2-40B4-BE49-F238E27FC236}">
              <a16:creationId xmlns:a16="http://schemas.microsoft.com/office/drawing/2014/main" id="{D4DF1485-9739-46BC-955B-BCE65A7C5ED6}"/>
            </a:ext>
          </a:extLst>
        </xdr:cNvPr>
        <xdr:cNvPicPr>
          <a:picLocks noChangeAspect="1"/>
        </xdr:cNvPicPr>
      </xdr:nvPicPr>
      <xdr:blipFill>
        <a:blip xmlns:r="http://schemas.openxmlformats.org/officeDocument/2006/relationships" r:embed="rId1"/>
        <a:stretch>
          <a:fillRect/>
        </a:stretch>
      </xdr:blipFill>
      <xdr:spPr>
        <a:xfrm>
          <a:off x="609600" y="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7" descr="Inserted picture RelID:1">
          <a:extLst>
            <a:ext uri="{FF2B5EF4-FFF2-40B4-BE49-F238E27FC236}">
              <a16:creationId xmlns:a16="http://schemas.microsoft.com/office/drawing/2014/main" id="{EFBB29B8-431D-4C36-9FD8-13F53AA4413B}"/>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8" descr="Inserted picture RelID:2">
          <a:extLst>
            <a:ext uri="{FF2B5EF4-FFF2-40B4-BE49-F238E27FC236}">
              <a16:creationId xmlns:a16="http://schemas.microsoft.com/office/drawing/2014/main" id="{BC2F620E-FBE7-4E6B-BE67-5425028FD5A6}"/>
            </a:ext>
          </a:extLst>
        </xdr:cNvPr>
        <xdr:cNvPicPr>
          <a:picLocks noChangeAspect="1"/>
        </xdr:cNvPicPr>
      </xdr:nvPicPr>
      <xdr:blipFill>
        <a:blip xmlns:r="http://schemas.openxmlformats.org/officeDocument/2006/relationships" r:embed="rId2"/>
        <a:stretch>
          <a:fillRect/>
        </a:stretch>
      </xdr:blipFill>
      <xdr:spPr>
        <a:xfrm>
          <a:off x="609600" y="1939290"/>
          <a:ext cx="2439162" cy="685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9" descr="Inserted picture RelID:3">
          <a:extLst>
            <a:ext uri="{FF2B5EF4-FFF2-40B4-BE49-F238E27FC236}">
              <a16:creationId xmlns:a16="http://schemas.microsoft.com/office/drawing/2014/main" id="{2A6BF7A5-6A3B-4A11-AF53-C36459A0C3B5}"/>
            </a:ext>
          </a:extLst>
        </xdr:cNvPr>
        <xdr:cNvPicPr>
          <a:picLocks noChangeAspect="1"/>
        </xdr:cNvPicPr>
      </xdr:nvPicPr>
      <xdr:blipFill>
        <a:blip xmlns:r="http://schemas.openxmlformats.org/officeDocument/2006/relationships" r:embed="rId3"/>
        <a:stretch>
          <a:fillRect/>
        </a:stretch>
      </xdr:blipFill>
      <xdr:spPr>
        <a:xfrm>
          <a:off x="28448" y="2246122"/>
          <a:ext cx="3629152" cy="10083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10" descr="Inserted picture RelID:4">
          <a:extLst>
            <a:ext uri="{FF2B5EF4-FFF2-40B4-BE49-F238E27FC236}">
              <a16:creationId xmlns:a16="http://schemas.microsoft.com/office/drawing/2014/main" id="{252E4214-C7C8-432B-9E48-CD5B8857CEED}"/>
            </a:ext>
          </a:extLst>
        </xdr:cNvPr>
        <xdr:cNvPicPr>
          <a:picLocks noChangeAspect="1"/>
        </xdr:cNvPicPr>
      </xdr:nvPicPr>
      <xdr:blipFill>
        <a:blip xmlns:r="http://schemas.openxmlformats.org/officeDocument/2006/relationships" r:embed="rId4"/>
        <a:stretch>
          <a:fillRect/>
        </a:stretch>
      </xdr:blipFill>
      <xdr:spPr>
        <a:xfrm>
          <a:off x="19050" y="2586482"/>
          <a:ext cx="3031236" cy="95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11" descr="Inserted picture RelID:5">
          <a:extLst>
            <a:ext uri="{FF2B5EF4-FFF2-40B4-BE49-F238E27FC236}">
              <a16:creationId xmlns:a16="http://schemas.microsoft.com/office/drawing/2014/main" id="{6E2E6E94-6E6C-498C-8F89-BF379CB3A240}"/>
            </a:ext>
          </a:extLst>
        </xdr:cNvPr>
        <xdr:cNvPicPr>
          <a:picLocks noChangeAspect="1"/>
        </xdr:cNvPicPr>
      </xdr:nvPicPr>
      <xdr:blipFill>
        <a:blip xmlns:r="http://schemas.openxmlformats.org/officeDocument/2006/relationships" r:embed="rId5"/>
        <a:stretch>
          <a:fillRect/>
        </a:stretch>
      </xdr:blipFill>
      <xdr:spPr>
        <a:xfrm>
          <a:off x="0" y="2878582"/>
          <a:ext cx="3050032" cy="1409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12" descr="Inserted picture RelID:6">
          <a:extLst>
            <a:ext uri="{FF2B5EF4-FFF2-40B4-BE49-F238E27FC236}">
              <a16:creationId xmlns:a16="http://schemas.microsoft.com/office/drawing/2014/main" id="{952B86E8-C1B1-47DE-B919-7B85CB5DB6EC}"/>
            </a:ext>
          </a:extLst>
        </xdr:cNvPr>
        <xdr:cNvPicPr>
          <a:picLocks noChangeAspect="1"/>
        </xdr:cNvPicPr>
      </xdr:nvPicPr>
      <xdr:blipFill>
        <a:blip xmlns:r="http://schemas.openxmlformats.org/officeDocument/2006/relationships" r:embed="rId6"/>
        <a:stretch>
          <a:fillRect/>
        </a:stretch>
      </xdr:blipFill>
      <xdr:spPr>
        <a:xfrm>
          <a:off x="0" y="3220974"/>
          <a:ext cx="3050540" cy="12801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C9CF222A-CC6A-445B-8690-72378ED9AA07}"/>
            </a:ext>
          </a:extLst>
        </xdr:cNvPr>
        <xdr:cNvPicPr>
          <a:picLocks noChangeAspect="1"/>
        </xdr:cNvPicPr>
      </xdr:nvPicPr>
      <xdr:blipFill>
        <a:blip xmlns:r="http://schemas.openxmlformats.org/officeDocument/2006/relationships" r:embed="rId7"/>
        <a:stretch>
          <a:fillRect/>
        </a:stretch>
      </xdr:blipFill>
      <xdr:spPr>
        <a:xfrm>
          <a:off x="47498" y="3556254"/>
          <a:ext cx="3003042" cy="12801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67838F98-C1E4-4FF9-B330-B0DD331DB578}"/>
            </a:ext>
          </a:extLst>
        </xdr:cNvPr>
        <xdr:cNvPicPr>
          <a:picLocks noChangeAspect="1"/>
        </xdr:cNvPicPr>
      </xdr:nvPicPr>
      <xdr:blipFill>
        <a:blip xmlns:r="http://schemas.openxmlformats.org/officeDocument/2006/relationships" r:embed="rId8"/>
        <a:stretch>
          <a:fillRect/>
        </a:stretch>
      </xdr:blipFill>
      <xdr:spPr>
        <a:xfrm>
          <a:off x="685800" y="3891534"/>
          <a:ext cx="2359660" cy="13182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F3ECACE2-49DD-41B8-B7DA-597B3007BC9D}"/>
            </a:ext>
          </a:extLst>
        </xdr:cNvPr>
        <xdr:cNvPicPr>
          <a:picLocks noChangeAspect="1"/>
        </xdr:cNvPicPr>
      </xdr:nvPicPr>
      <xdr:blipFill>
        <a:blip xmlns:r="http://schemas.openxmlformats.org/officeDocument/2006/relationships" r:embed="rId9"/>
        <a:stretch>
          <a:fillRect/>
        </a:stretch>
      </xdr:blipFill>
      <xdr:spPr>
        <a:xfrm>
          <a:off x="1095248" y="4238752"/>
          <a:ext cx="1953514" cy="12192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6946BCA0-81BD-49B1-9B3E-59A82264987C}"/>
            </a:ext>
          </a:extLst>
        </xdr:cNvPr>
        <xdr:cNvPicPr>
          <a:picLocks noChangeAspect="1"/>
        </xdr:cNvPicPr>
      </xdr:nvPicPr>
      <xdr:blipFill>
        <a:blip xmlns:r="http://schemas.openxmlformats.org/officeDocument/2006/relationships" r:embed="rId10"/>
        <a:stretch>
          <a:fillRect/>
        </a:stretch>
      </xdr:blipFill>
      <xdr:spPr>
        <a:xfrm>
          <a:off x="790448" y="4631182"/>
          <a:ext cx="2259584" cy="627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1B0555ED-0416-499F-ADDB-94122E122EAD}"/>
            </a:ext>
          </a:extLst>
        </xdr:cNvPr>
        <xdr:cNvPicPr>
          <a:picLocks noChangeAspect="1"/>
        </xdr:cNvPicPr>
      </xdr:nvPicPr>
      <xdr:blipFill>
        <a:blip xmlns:r="http://schemas.openxmlformats.org/officeDocument/2006/relationships" r:embed="rId11"/>
        <a:stretch>
          <a:fillRect/>
        </a:stretch>
      </xdr:blipFill>
      <xdr:spPr>
        <a:xfrm>
          <a:off x="714248" y="4897374"/>
          <a:ext cx="2336546" cy="1333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470170B7-8F2F-488D-9F41-09D322C34ECA}"/>
            </a:ext>
          </a:extLst>
        </xdr:cNvPr>
        <xdr:cNvPicPr>
          <a:picLocks noChangeAspect="1"/>
        </xdr:cNvPicPr>
      </xdr:nvPicPr>
      <xdr:blipFill>
        <a:blip xmlns:r="http://schemas.openxmlformats.org/officeDocument/2006/relationships" r:embed="rId12"/>
        <a:stretch>
          <a:fillRect/>
        </a:stretch>
      </xdr:blipFill>
      <xdr:spPr>
        <a:xfrm>
          <a:off x="933450" y="5301742"/>
          <a:ext cx="2113026" cy="609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760C1057-41AE-46A7-B5D5-6532FE8C3B07}"/>
            </a:ext>
          </a:extLst>
        </xdr:cNvPr>
        <xdr:cNvPicPr>
          <a:picLocks noChangeAspect="1"/>
        </xdr:cNvPicPr>
      </xdr:nvPicPr>
      <xdr:blipFill>
        <a:blip xmlns:r="http://schemas.openxmlformats.org/officeDocument/2006/relationships" r:embed="rId13"/>
        <a:stretch>
          <a:fillRect/>
        </a:stretch>
      </xdr:blipFill>
      <xdr:spPr>
        <a:xfrm>
          <a:off x="47498" y="5637022"/>
          <a:ext cx="2996692" cy="609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2255BE3A-2408-491B-BFAD-936597DB74E0}"/>
            </a:ext>
          </a:extLst>
        </xdr:cNvPr>
        <xdr:cNvPicPr>
          <a:picLocks noChangeAspect="1"/>
        </xdr:cNvPicPr>
      </xdr:nvPicPr>
      <xdr:blipFill>
        <a:blip xmlns:r="http://schemas.openxmlformats.org/officeDocument/2006/relationships" r:embed="rId14"/>
        <a:stretch>
          <a:fillRect/>
        </a:stretch>
      </xdr:blipFill>
      <xdr:spPr>
        <a:xfrm>
          <a:off x="675386" y="5982462"/>
          <a:ext cx="2372868" cy="5334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B611A96F-5DF8-4B4A-B63C-61C05F13207B}"/>
            </a:ext>
          </a:extLst>
        </xdr:cNvPr>
        <xdr:cNvPicPr>
          <a:picLocks noChangeAspect="1"/>
        </xdr:cNvPicPr>
      </xdr:nvPicPr>
      <xdr:blipFill>
        <a:blip xmlns:r="http://schemas.openxmlformats.org/officeDocument/2006/relationships" r:embed="rId15"/>
        <a:stretch>
          <a:fillRect/>
        </a:stretch>
      </xdr:blipFill>
      <xdr:spPr>
        <a:xfrm>
          <a:off x="771398" y="6238494"/>
          <a:ext cx="2277364" cy="13512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D539903-3332-4F4A-A0CE-6572F5F299A8}"/>
            </a:ext>
          </a:extLst>
        </xdr:cNvPr>
        <xdr:cNvPicPr>
          <a:picLocks noChangeAspect="1"/>
        </xdr:cNvPicPr>
      </xdr:nvPicPr>
      <xdr:blipFill>
        <a:blip xmlns:r="http://schemas.openxmlformats.org/officeDocument/2006/relationships" r:embed="rId16"/>
        <a:stretch>
          <a:fillRect/>
        </a:stretch>
      </xdr:blipFill>
      <xdr:spPr>
        <a:xfrm>
          <a:off x="857250" y="6573774"/>
          <a:ext cx="2193290" cy="1338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86267EB1-BDBA-4FCE-A505-288D94C5256C}"/>
            </a:ext>
          </a:extLst>
        </xdr:cNvPr>
        <xdr:cNvPicPr>
          <a:picLocks noChangeAspect="1"/>
        </xdr:cNvPicPr>
      </xdr:nvPicPr>
      <xdr:blipFill>
        <a:blip xmlns:r="http://schemas.openxmlformats.org/officeDocument/2006/relationships" r:embed="rId17"/>
        <a:stretch>
          <a:fillRect/>
        </a:stretch>
      </xdr:blipFill>
      <xdr:spPr>
        <a:xfrm>
          <a:off x="781050" y="6909054"/>
          <a:ext cx="2270506" cy="134366"/>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4C21DD46-2D23-4C23-80BF-3C438F187B59}"/>
            </a:ext>
          </a:extLst>
        </xdr:cNvPr>
        <xdr:cNvPicPr>
          <a:picLocks noChangeAspect="1"/>
        </xdr:cNvPicPr>
      </xdr:nvPicPr>
      <xdr:blipFill>
        <a:blip xmlns:r="http://schemas.openxmlformats.org/officeDocument/2006/relationships" r:embed="rId18"/>
        <a:stretch>
          <a:fillRect/>
        </a:stretch>
      </xdr:blipFill>
      <xdr:spPr>
        <a:xfrm>
          <a:off x="71882" y="7316470"/>
          <a:ext cx="2975102" cy="6096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F5DC68DE-C3E5-44F9-8F07-53EC57FD8988}"/>
            </a:ext>
          </a:extLst>
        </xdr:cNvPr>
        <xdr:cNvPicPr>
          <a:picLocks noChangeAspect="1"/>
        </xdr:cNvPicPr>
      </xdr:nvPicPr>
      <xdr:blipFill>
        <a:blip xmlns:r="http://schemas.openxmlformats.org/officeDocument/2006/relationships" r:embed="rId19"/>
        <a:stretch>
          <a:fillRect/>
        </a:stretch>
      </xdr:blipFill>
      <xdr:spPr>
        <a:xfrm>
          <a:off x="75438" y="7665974"/>
          <a:ext cx="2970276" cy="45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8" descr="Inserted picture RelID:1">
          <a:extLst>
            <a:ext uri="{FF2B5EF4-FFF2-40B4-BE49-F238E27FC236}">
              <a16:creationId xmlns:a16="http://schemas.microsoft.com/office/drawing/2014/main" id="{CB4D8EC2-18E0-4D47-8C0E-4C03CD1FCB57}"/>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7" descr="Inserted picture RelID:2">
          <a:extLst>
            <a:ext uri="{FF2B5EF4-FFF2-40B4-BE49-F238E27FC236}">
              <a16:creationId xmlns:a16="http://schemas.microsoft.com/office/drawing/2014/main" id="{2E77417F-69F9-48CD-95BF-EA7A9EAA3E33}"/>
            </a:ext>
          </a:extLst>
        </xdr:cNvPr>
        <xdr:cNvPicPr>
          <a:picLocks noChangeAspect="1"/>
        </xdr:cNvPicPr>
      </xdr:nvPicPr>
      <xdr:blipFill>
        <a:blip xmlns:r="http://schemas.openxmlformats.org/officeDocument/2006/relationships" r:embed="rId2"/>
        <a:stretch>
          <a:fillRect/>
        </a:stretch>
      </xdr:blipFill>
      <xdr:spPr>
        <a:xfrm>
          <a:off x="47498" y="3131820"/>
          <a:ext cx="4218432" cy="4491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9" descr="Inserted picture RelID:1">
          <a:extLst>
            <a:ext uri="{FF2B5EF4-FFF2-40B4-BE49-F238E27FC236}">
              <a16:creationId xmlns:a16="http://schemas.microsoft.com/office/drawing/2014/main" id="{6A021FA2-0392-446B-BD37-1C7AE279899B}"/>
            </a:ext>
          </a:extLst>
        </xdr:cNvPr>
        <xdr:cNvPicPr>
          <a:picLocks noChangeAspect="1"/>
        </xdr:cNvPicPr>
      </xdr:nvPicPr>
      <xdr:blipFill>
        <a:blip xmlns:r="http://schemas.openxmlformats.org/officeDocument/2006/relationships" r:embed="rId1"/>
        <a:stretch>
          <a:fillRect/>
        </a:stretch>
      </xdr:blipFill>
      <xdr:spPr>
        <a:xfrm>
          <a:off x="6096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9" descr="Inserted picture RelID:1">
          <a:extLst>
            <a:ext uri="{FF2B5EF4-FFF2-40B4-BE49-F238E27FC236}">
              <a16:creationId xmlns:a16="http://schemas.microsoft.com/office/drawing/2014/main" id="{5BD2AEA9-52A7-42CA-A46D-3C443F5DC20F}"/>
            </a:ext>
          </a:extLst>
        </xdr:cNvPr>
        <xdr:cNvPicPr>
          <a:picLocks noChangeAspect="1"/>
        </xdr:cNvPicPr>
      </xdr:nvPicPr>
      <xdr:blipFill>
        <a:blip xmlns:r="http://schemas.openxmlformats.org/officeDocument/2006/relationships" r:embed="rId1"/>
        <a:stretch>
          <a:fillRect/>
        </a:stretch>
      </xdr:blipFill>
      <xdr:spPr>
        <a:xfrm>
          <a:off x="76200" y="19050"/>
          <a:ext cx="1141730" cy="31623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tabSelected="1" view="pageBreakPre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zoomScale="80" zoomScaleNormal="80" workbookViewId="0">
      <selection activeCell="J32" sqref="J32"/>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177" t="s">
        <v>1419</v>
      </c>
      <c r="E6" s="177"/>
      <c r="F6" s="177"/>
      <c r="G6" s="177"/>
      <c r="H6" s="177"/>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31/8/2024</v>
      </c>
      <c r="G9" s="132"/>
      <c r="H9" s="132"/>
      <c r="I9" s="132"/>
      <c r="J9" s="133"/>
    </row>
    <row r="10" spans="2:10" ht="21" x14ac:dyDescent="0.3">
      <c r="B10" s="131"/>
      <c r="C10" s="132"/>
      <c r="D10" s="132"/>
      <c r="E10" s="132"/>
      <c r="F10" s="137" t="str">
        <f>"Cut-off Date: "&amp;DAY('A. HTT General'!C18)&amp;"/"&amp;MONTH('A. HTT General'!C18)&amp;"/"&amp;YEAR('A. HTT General'!C18)</f>
        <v>Cut-off Date: 31/8/2024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173" t="s">
        <v>163</v>
      </c>
      <c r="E24" s="174" t="s">
        <v>164</v>
      </c>
      <c r="F24" s="174"/>
      <c r="G24" s="174"/>
      <c r="H24" s="174"/>
      <c r="I24" s="132"/>
      <c r="J24" s="133"/>
    </row>
    <row r="25" spans="2:10" x14ac:dyDescent="0.3">
      <c r="B25" s="131"/>
      <c r="C25" s="132"/>
      <c r="D25" s="132"/>
      <c r="H25" s="132"/>
      <c r="I25" s="132"/>
      <c r="J25" s="133"/>
    </row>
    <row r="26" spans="2:10" x14ac:dyDescent="0.3">
      <c r="B26" s="131"/>
      <c r="C26" s="132"/>
      <c r="D26" s="173" t="s">
        <v>165</v>
      </c>
      <c r="E26" s="174"/>
      <c r="F26" s="174"/>
      <c r="G26" s="174"/>
      <c r="H26" s="174"/>
      <c r="I26" s="132"/>
      <c r="J26" s="133"/>
    </row>
    <row r="27" spans="2:10" x14ac:dyDescent="0.3">
      <c r="B27" s="131"/>
      <c r="C27" s="132"/>
      <c r="D27" s="126"/>
      <c r="E27" s="126"/>
      <c r="F27" s="126"/>
      <c r="G27" s="126"/>
      <c r="H27" s="126"/>
      <c r="I27" s="132"/>
      <c r="J27" s="133"/>
    </row>
    <row r="28" spans="2:10" x14ac:dyDescent="0.3">
      <c r="B28" s="131"/>
      <c r="C28" s="132"/>
      <c r="D28" s="173" t="s">
        <v>166</v>
      </c>
      <c r="E28" s="174" t="s">
        <v>164</v>
      </c>
      <c r="F28" s="174"/>
      <c r="G28" s="174"/>
      <c r="H28" s="174"/>
      <c r="I28" s="132"/>
      <c r="J28" s="133"/>
    </row>
    <row r="29" spans="2:10" x14ac:dyDescent="0.3">
      <c r="B29" s="131"/>
      <c r="C29" s="132"/>
      <c r="D29" s="126"/>
      <c r="E29" s="126"/>
      <c r="F29" s="126"/>
      <c r="G29" s="126"/>
      <c r="H29" s="126"/>
      <c r="I29" s="132"/>
      <c r="J29" s="133"/>
    </row>
    <row r="30" spans="2:10" x14ac:dyDescent="0.3">
      <c r="B30" s="131"/>
      <c r="C30" s="132"/>
      <c r="D30" s="173" t="s">
        <v>167</v>
      </c>
      <c r="E30" s="174" t="s">
        <v>164</v>
      </c>
      <c r="F30" s="174"/>
      <c r="G30" s="174"/>
      <c r="H30" s="174"/>
      <c r="I30" s="132"/>
      <c r="J30" s="133"/>
    </row>
    <row r="31" spans="2:10" x14ac:dyDescent="0.3">
      <c r="B31" s="131"/>
      <c r="C31" s="132"/>
      <c r="D31" s="126"/>
      <c r="E31" s="126"/>
      <c r="F31" s="126"/>
      <c r="G31" s="126"/>
      <c r="H31" s="126"/>
      <c r="I31" s="132"/>
      <c r="J31" s="133"/>
    </row>
    <row r="32" spans="2:10" x14ac:dyDescent="0.3">
      <c r="B32" s="131"/>
      <c r="C32" s="132"/>
      <c r="D32" s="173" t="s">
        <v>168</v>
      </c>
      <c r="E32" s="174" t="s">
        <v>164</v>
      </c>
      <c r="F32" s="174"/>
      <c r="G32" s="174"/>
      <c r="H32" s="174"/>
      <c r="I32" s="132"/>
      <c r="J32" s="133"/>
    </row>
    <row r="33" spans="2:10" x14ac:dyDescent="0.3">
      <c r="B33" s="131"/>
      <c r="C33" s="132"/>
      <c r="I33" s="132"/>
      <c r="J33" s="133"/>
    </row>
    <row r="34" spans="2:10" x14ac:dyDescent="0.3">
      <c r="B34" s="131"/>
      <c r="C34" s="132"/>
      <c r="D34" s="173" t="s">
        <v>169</v>
      </c>
      <c r="E34" s="174" t="s">
        <v>164</v>
      </c>
      <c r="F34" s="174"/>
      <c r="G34" s="174"/>
      <c r="H34" s="174"/>
      <c r="I34" s="132"/>
      <c r="J34" s="133"/>
    </row>
    <row r="35" spans="2:10" x14ac:dyDescent="0.3">
      <c r="B35" s="131"/>
      <c r="C35" s="132"/>
      <c r="D35" s="132"/>
      <c r="E35" s="132"/>
      <c r="F35" s="132"/>
      <c r="G35" s="132"/>
      <c r="H35" s="132"/>
      <c r="I35" s="132"/>
      <c r="J35" s="133"/>
    </row>
    <row r="36" spans="2:10" x14ac:dyDescent="0.3">
      <c r="B36" s="131"/>
      <c r="C36" s="132"/>
      <c r="D36" s="175" t="s">
        <v>170</v>
      </c>
      <c r="E36" s="176"/>
      <c r="F36" s="176"/>
      <c r="G36" s="176"/>
      <c r="H36" s="176"/>
      <c r="I36" s="132"/>
      <c r="J36" s="133"/>
    </row>
    <row r="37" spans="2:10" x14ac:dyDescent="0.3">
      <c r="B37" s="131"/>
      <c r="C37" s="132"/>
      <c r="D37" s="132"/>
      <c r="E37" s="132"/>
      <c r="F37" s="139"/>
      <c r="G37" s="132"/>
      <c r="H37" s="132"/>
      <c r="I37" s="132"/>
      <c r="J37" s="133"/>
    </row>
    <row r="38" spans="2:10" x14ac:dyDescent="0.3">
      <c r="B38" s="131"/>
      <c r="C38" s="132"/>
      <c r="D38" s="175" t="s">
        <v>171</v>
      </c>
      <c r="E38" s="176"/>
      <c r="F38" s="176"/>
      <c r="G38" s="176"/>
      <c r="H38" s="176"/>
      <c r="I38" s="132"/>
      <c r="J38" s="133"/>
    </row>
    <row r="39" spans="2:10" x14ac:dyDescent="0.3">
      <c r="B39" s="131"/>
      <c r="C39" s="132"/>
      <c r="I39" s="132"/>
      <c r="J39" s="133"/>
    </row>
    <row r="40" spans="2:10" x14ac:dyDescent="0.3">
      <c r="B40" s="131"/>
      <c r="C40" s="132"/>
      <c r="D40" s="175" t="s">
        <v>172</v>
      </c>
      <c r="E40" s="176" t="s">
        <v>164</v>
      </c>
      <c r="F40" s="176"/>
      <c r="G40" s="176"/>
      <c r="H40" s="176"/>
      <c r="I40" s="132"/>
      <c r="J40" s="133"/>
    </row>
    <row r="41" spans="2:10" x14ac:dyDescent="0.3">
      <c r="B41" s="131"/>
      <c r="C41" s="132"/>
      <c r="D41" s="132"/>
      <c r="E41" s="126"/>
      <c r="F41" s="126"/>
      <c r="G41" s="126"/>
      <c r="H41" s="126"/>
      <c r="I41" s="132"/>
      <c r="J41" s="133"/>
    </row>
    <row r="42" spans="2:10" x14ac:dyDescent="0.3">
      <c r="B42" s="131"/>
      <c r="C42" s="132"/>
      <c r="D42" s="175" t="s">
        <v>173</v>
      </c>
      <c r="E42" s="176"/>
      <c r="F42" s="176"/>
      <c r="G42" s="176"/>
      <c r="H42" s="176"/>
      <c r="I42" s="132"/>
      <c r="J42" s="133"/>
    </row>
    <row r="43" spans="2:10" ht="15" thickBot="1" x14ac:dyDescent="0.35">
      <c r="B43" s="140"/>
      <c r="C43" s="141"/>
      <c r="D43" s="141"/>
      <c r="E43" s="141"/>
      <c r="F43" s="141"/>
      <c r="G43" s="141"/>
      <c r="H43" s="141"/>
      <c r="I43" s="141"/>
      <c r="J43" s="142"/>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view="pageBreakPreview" zoomScaleNormal="100" zoomScaleSheetLayoutView="100" workbookViewId="0">
      <selection activeCell="A247" sqref="A247:XFD284"/>
    </sheetView>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1439</v>
      </c>
      <c r="D15" s="148"/>
      <c r="E15" s="160"/>
      <c r="F15" s="160"/>
      <c r="G15" s="146"/>
      <c r="H15" s="146"/>
      <c r="I15" s="148"/>
      <c r="J15" s="148"/>
      <c r="K15" s="148"/>
      <c r="L15" s="146"/>
      <c r="M15" s="146"/>
      <c r="N15" s="146"/>
    </row>
    <row r="16" spans="1:14" s="149" customFormat="1" x14ac:dyDescent="0.3">
      <c r="A16" s="148" t="s">
        <v>1366</v>
      </c>
      <c r="B16" s="169" t="s">
        <v>1370</v>
      </c>
      <c r="C16" s="148" t="s">
        <v>1420</v>
      </c>
      <c r="D16" s="148"/>
      <c r="E16" s="160"/>
      <c r="F16" s="160"/>
      <c r="G16" s="146"/>
      <c r="H16" s="146"/>
      <c r="I16" s="148"/>
      <c r="J16" s="148"/>
      <c r="K16" s="148"/>
      <c r="L16" s="146"/>
      <c r="M16" s="146"/>
      <c r="N16" s="146"/>
    </row>
    <row r="17" spans="1:14" s="149" customFormat="1" ht="28.8" x14ac:dyDescent="0.3">
      <c r="A17" s="148" t="s">
        <v>1038</v>
      </c>
      <c r="B17" s="169" t="s">
        <v>185</v>
      </c>
      <c r="C17" s="148" t="s">
        <v>1440</v>
      </c>
      <c r="D17" s="148"/>
      <c r="E17" s="160"/>
      <c r="F17" s="160"/>
      <c r="G17" s="146"/>
      <c r="H17" s="146"/>
      <c r="I17" s="148"/>
      <c r="J17" s="148"/>
      <c r="K17" s="148"/>
      <c r="L17" s="146"/>
      <c r="M17" s="146"/>
      <c r="N17" s="146"/>
    </row>
    <row r="18" spans="1:14" s="149" customFormat="1" hidden="1" outlineLevel="1" x14ac:dyDescent="0.3">
      <c r="A18" s="148" t="s">
        <v>1371</v>
      </c>
      <c r="B18" s="169" t="s">
        <v>186</v>
      </c>
      <c r="C18" s="170">
        <v>45535</v>
      </c>
      <c r="D18" s="148"/>
      <c r="E18" s="160"/>
      <c r="F18" s="160"/>
      <c r="G18" s="146"/>
      <c r="H18" s="146"/>
      <c r="I18" s="148"/>
      <c r="J18" s="148"/>
      <c r="K18" s="148"/>
      <c r="L18" s="146"/>
      <c r="M18" s="146"/>
      <c r="N18" s="146"/>
    </row>
    <row r="19" spans="1:14" s="149" customFormat="1" hidden="1" outlineLevel="1" x14ac:dyDescent="0.3">
      <c r="A19" s="148" t="s">
        <v>1039</v>
      </c>
      <c r="B19" s="147" t="s">
        <v>187</v>
      </c>
      <c r="C19" s="148"/>
      <c r="D19" s="148"/>
      <c r="E19" s="160"/>
      <c r="F19" s="160"/>
      <c r="G19" s="146"/>
      <c r="H19" s="146"/>
      <c r="I19" s="148"/>
      <c r="J19" s="148"/>
      <c r="K19" s="148"/>
      <c r="L19" s="146"/>
      <c r="M19" s="146"/>
      <c r="N19" s="146"/>
    </row>
    <row r="20" spans="1:14" s="149" customFormat="1" hidden="1" outlineLevel="1" x14ac:dyDescent="0.3">
      <c r="A20" s="148" t="s">
        <v>1372</v>
      </c>
      <c r="B20" s="147" t="s">
        <v>188</v>
      </c>
      <c r="C20" s="148"/>
      <c r="D20" s="148"/>
      <c r="E20" s="160"/>
      <c r="F20" s="160"/>
      <c r="G20" s="146"/>
      <c r="H20" s="146"/>
      <c r="I20" s="148"/>
      <c r="J20" s="148"/>
      <c r="K20" s="148"/>
      <c r="L20" s="146"/>
      <c r="M20" s="146"/>
      <c r="N20" s="146"/>
    </row>
    <row r="21" spans="1:14" s="149" customFormat="1" hidden="1" outlineLevel="1" x14ac:dyDescent="0.3">
      <c r="A21" s="148" t="s">
        <v>1040</v>
      </c>
      <c r="B21" s="147"/>
      <c r="C21" s="148"/>
      <c r="D21" s="148"/>
      <c r="E21" s="160"/>
      <c r="F21" s="160"/>
      <c r="G21" s="146"/>
      <c r="H21" s="146"/>
      <c r="I21" s="148"/>
      <c r="J21" s="148"/>
      <c r="K21" s="148"/>
      <c r="L21" s="146"/>
      <c r="M21" s="146"/>
      <c r="N21" s="146"/>
    </row>
    <row r="22" spans="1:14" s="149" customFormat="1" hidden="1" outlineLevel="1" x14ac:dyDescent="0.3">
      <c r="A22" s="148" t="s">
        <v>1041</v>
      </c>
      <c r="B22" s="147"/>
      <c r="C22" s="148"/>
      <c r="D22" s="148"/>
      <c r="E22" s="160"/>
      <c r="F22" s="160"/>
      <c r="G22" s="146"/>
      <c r="H22" s="146"/>
      <c r="I22" s="148"/>
      <c r="J22" s="148"/>
      <c r="K22" s="148"/>
      <c r="L22" s="146"/>
      <c r="M22" s="146"/>
      <c r="N22" s="146"/>
    </row>
    <row r="23" spans="1:14" s="149" customFormat="1" hidden="1" outlineLevel="1" x14ac:dyDescent="0.3">
      <c r="A23" s="148" t="s">
        <v>1373</v>
      </c>
      <c r="B23" s="147"/>
      <c r="C23" s="148"/>
      <c r="D23" s="148"/>
      <c r="E23" s="160"/>
      <c r="F23" s="160"/>
      <c r="G23" s="146"/>
      <c r="H23" s="146"/>
      <c r="I23" s="148"/>
      <c r="J23" s="148"/>
      <c r="K23" s="148"/>
      <c r="L23" s="146"/>
      <c r="M23" s="146"/>
      <c r="N23" s="146"/>
    </row>
    <row r="24" spans="1:14" s="149" customFormat="1" hidden="1" outlineLevel="1" x14ac:dyDescent="0.3">
      <c r="A24" s="148" t="s">
        <v>1374</v>
      </c>
      <c r="B24" s="147"/>
      <c r="C24" s="148"/>
      <c r="D24" s="148"/>
      <c r="E24" s="160"/>
      <c r="F24" s="160"/>
      <c r="G24" s="146"/>
      <c r="H24" s="146"/>
      <c r="I24" s="148"/>
      <c r="J24" s="148"/>
      <c r="K24" s="148"/>
      <c r="L24" s="146"/>
      <c r="M24" s="146"/>
      <c r="N24" s="146"/>
    </row>
    <row r="25" spans="1:14" s="149" customFormat="1" hidden="1" outlineLevel="1" x14ac:dyDescent="0.3">
      <c r="A25" s="148" t="s">
        <v>1375</v>
      </c>
      <c r="B25" s="147"/>
      <c r="C25" s="148"/>
      <c r="D25" s="148"/>
      <c r="E25" s="160"/>
      <c r="F25" s="160"/>
      <c r="G25" s="146"/>
      <c r="H25" s="146"/>
      <c r="I25" s="148"/>
      <c r="J25" s="148"/>
      <c r="K25" s="148"/>
      <c r="L25" s="146"/>
      <c r="M25" s="146"/>
      <c r="N25" s="146"/>
    </row>
    <row r="26" spans="1:14" ht="18" collapsed="1"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hidden="1" outlineLevel="1" x14ac:dyDescent="0.3">
      <c r="A30" s="30" t="s">
        <v>1044</v>
      </c>
      <c r="B30" s="19" t="s">
        <v>192</v>
      </c>
      <c r="C30" s="30" t="s">
        <v>1410</v>
      </c>
      <c r="E30" s="42"/>
      <c r="F30" s="42"/>
      <c r="H30" s="27"/>
      <c r="L30" s="27"/>
    </row>
    <row r="31" spans="1:14" hidden="1" outlineLevel="1" x14ac:dyDescent="0.3">
      <c r="A31" s="30" t="s">
        <v>1045</v>
      </c>
      <c r="B31" s="19"/>
      <c r="E31" s="42"/>
      <c r="F31" s="42"/>
      <c r="H31" s="27"/>
      <c r="L31" s="27"/>
      <c r="M31" s="27"/>
    </row>
    <row r="32" spans="1:14" hidden="1" outlineLevel="1" x14ac:dyDescent="0.3">
      <c r="A32" s="30" t="s">
        <v>1046</v>
      </c>
      <c r="B32" s="19"/>
      <c r="E32" s="42"/>
      <c r="F32" s="42"/>
      <c r="H32" s="27"/>
      <c r="L32" s="27"/>
      <c r="M32" s="27"/>
    </row>
    <row r="33" spans="1:14" hidden="1" outlineLevel="1" x14ac:dyDescent="0.3">
      <c r="A33" s="30" t="s">
        <v>1047</v>
      </c>
      <c r="B33" s="19"/>
      <c r="E33" s="42"/>
      <c r="F33" s="42"/>
      <c r="H33" s="27"/>
      <c r="L33" s="27"/>
      <c r="M33" s="27"/>
    </row>
    <row r="34" spans="1:14" hidden="1" outlineLevel="1" x14ac:dyDescent="0.3">
      <c r="A34" s="30" t="s">
        <v>1048</v>
      </c>
      <c r="B34" s="19"/>
      <c r="E34" s="42"/>
      <c r="F34" s="42"/>
      <c r="H34" s="27"/>
      <c r="L34" s="27"/>
      <c r="M34" s="27"/>
    </row>
    <row r="35" spans="1:14" hidden="1" outlineLevel="1" x14ac:dyDescent="0.3">
      <c r="A35" s="30" t="s">
        <v>1049</v>
      </c>
      <c r="B35" s="44"/>
      <c r="E35" s="42"/>
      <c r="F35" s="42"/>
      <c r="H35" s="27"/>
      <c r="L35" s="27"/>
      <c r="M35" s="27"/>
    </row>
    <row r="36" spans="1:14" ht="18" collapsed="1"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3578.9066134500099</v>
      </c>
      <c r="F38" s="42"/>
      <c r="H38" s="27"/>
      <c r="L38" s="27"/>
      <c r="M38" s="27"/>
    </row>
    <row r="39" spans="1:14" x14ac:dyDescent="0.3">
      <c r="A39" s="30" t="s">
        <v>1051</v>
      </c>
      <c r="B39" s="42" t="s">
        <v>196</v>
      </c>
      <c r="C39" s="103">
        <v>2750</v>
      </c>
      <c r="F39" s="42"/>
      <c r="H39" s="27"/>
      <c r="L39" s="27"/>
      <c r="M39" s="27"/>
      <c r="N39" s="28"/>
    </row>
    <row r="40" spans="1:14" hidden="1" outlineLevel="1" x14ac:dyDescent="0.3">
      <c r="A40" s="30" t="s">
        <v>1052</v>
      </c>
      <c r="B40" s="49" t="s">
        <v>197</v>
      </c>
      <c r="C40" s="103">
        <v>3472.4790400236102</v>
      </c>
      <c r="F40" s="42"/>
      <c r="H40" s="27"/>
      <c r="L40" s="27"/>
      <c r="M40" s="27"/>
      <c r="N40" s="28"/>
    </row>
    <row r="41" spans="1:14" hidden="1" outlineLevel="1" x14ac:dyDescent="0.3">
      <c r="A41" s="30" t="s">
        <v>1053</v>
      </c>
      <c r="B41" s="49" t="s">
        <v>198</v>
      </c>
      <c r="C41" s="103">
        <v>2792.971125</v>
      </c>
      <c r="F41" s="42"/>
      <c r="H41" s="27"/>
      <c r="L41" s="27"/>
      <c r="M41" s="27"/>
      <c r="N41" s="28"/>
    </row>
    <row r="42" spans="1:14" hidden="1" outlineLevel="1" x14ac:dyDescent="0.3">
      <c r="A42" s="30" t="s">
        <v>1054</v>
      </c>
      <c r="B42" s="49"/>
      <c r="C42" s="50"/>
      <c r="F42" s="42"/>
      <c r="H42" s="27"/>
      <c r="L42" s="27"/>
      <c r="M42" s="27"/>
      <c r="N42" s="28"/>
    </row>
    <row r="43" spans="1:14" hidden="1" outlineLevel="1" x14ac:dyDescent="0.3">
      <c r="A43" s="28" t="s">
        <v>1055</v>
      </c>
      <c r="B43" s="42"/>
      <c r="F43" s="42"/>
      <c r="H43" s="27"/>
      <c r="L43" s="27"/>
      <c r="M43" s="27"/>
      <c r="N43" s="28"/>
    </row>
    <row r="44" spans="1:14" ht="15" customHeight="1" collapsed="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171">
        <f>IF(OR(C38="[For completion]",C39="[For completion]"),"Please complete G.3.1.1 and G.3.1.2",(C38/C39-1-MAX(C45,F45)))</f>
        <v>0.25142058670909445</v>
      </c>
      <c r="E45" s="51"/>
      <c r="F45" s="51">
        <v>0.05</v>
      </c>
      <c r="G45" s="148" t="s">
        <v>843</v>
      </c>
      <c r="H45" s="146"/>
      <c r="I45" s="148"/>
      <c r="J45" s="148"/>
      <c r="K45" s="148"/>
      <c r="L45" s="146"/>
      <c r="M45" s="146"/>
    </row>
    <row r="46" spans="1:14" s="149" customFormat="1" hidden="1" outlineLevel="1" x14ac:dyDescent="0.3">
      <c r="A46" s="148"/>
      <c r="B46" s="148"/>
      <c r="C46" s="51"/>
      <c r="D46" s="51"/>
      <c r="E46" s="51"/>
      <c r="F46" s="51"/>
      <c r="G46" s="52"/>
      <c r="H46" s="146"/>
      <c r="I46" s="148"/>
      <c r="J46" s="148"/>
      <c r="K46" s="148"/>
      <c r="L46" s="146"/>
      <c r="M46" s="146"/>
    </row>
    <row r="47" spans="1:14" s="149" customFormat="1" hidden="1" outlineLevel="1" x14ac:dyDescent="0.3">
      <c r="A47" s="165" t="s">
        <v>1376</v>
      </c>
      <c r="B47" s="165" t="s">
        <v>1377</v>
      </c>
      <c r="C47" s="166">
        <f>IF(OR(C38="[For completion]",C39="[For completion]"),"", C38-C39)</f>
        <v>828.9066134500099</v>
      </c>
      <c r="D47" s="51"/>
      <c r="E47" s="51"/>
      <c r="F47" s="51"/>
      <c r="G47" s="52"/>
      <c r="H47" s="146"/>
      <c r="I47" s="148"/>
      <c r="J47" s="148"/>
      <c r="K47" s="148"/>
      <c r="L47" s="146"/>
      <c r="M47" s="146"/>
    </row>
    <row r="48" spans="1:14" s="149" customFormat="1" hidden="1" outlineLevel="1" x14ac:dyDescent="0.3">
      <c r="A48" s="148" t="s">
        <v>1057</v>
      </c>
      <c r="B48" s="148"/>
      <c r="C48" s="52"/>
      <c r="D48" s="52"/>
      <c r="E48" s="52"/>
      <c r="F48" s="52"/>
      <c r="G48" s="52"/>
      <c r="H48" s="146"/>
      <c r="I48" s="148"/>
      <c r="J48" s="148"/>
      <c r="K48" s="148"/>
      <c r="L48" s="146"/>
      <c r="M48" s="146"/>
    </row>
    <row r="49" spans="1:14" s="149" customFormat="1" hidden="1" outlineLevel="1" x14ac:dyDescent="0.3">
      <c r="A49" s="148" t="s">
        <v>1058</v>
      </c>
      <c r="B49" s="147" t="s">
        <v>205</v>
      </c>
      <c r="C49" s="148"/>
      <c r="D49" s="163">
        <v>0.21610193911173201</v>
      </c>
      <c r="E49" s="52"/>
      <c r="F49" s="52"/>
      <c r="G49" s="52"/>
      <c r="H49" s="146"/>
      <c r="I49" s="148"/>
      <c r="J49" s="148"/>
      <c r="K49" s="148"/>
      <c r="L49" s="146"/>
      <c r="M49" s="146"/>
    </row>
    <row r="50" spans="1:14" s="149" customFormat="1" hidden="1" outlineLevel="1" x14ac:dyDescent="0.3">
      <c r="A50" s="148" t="s">
        <v>1059</v>
      </c>
      <c r="B50" s="147" t="s">
        <v>206</v>
      </c>
      <c r="C50" s="148"/>
      <c r="D50" s="163">
        <v>0.243292137516679</v>
      </c>
      <c r="E50" s="52"/>
      <c r="F50" s="52"/>
      <c r="G50" s="52"/>
      <c r="H50" s="146"/>
      <c r="I50" s="148"/>
      <c r="J50" s="148"/>
      <c r="K50" s="148"/>
      <c r="L50" s="146"/>
      <c r="M50" s="146"/>
    </row>
    <row r="51" spans="1:14" s="149" customFormat="1" hidden="1" outlineLevel="1" x14ac:dyDescent="0.3">
      <c r="A51" s="148" t="s">
        <v>1060</v>
      </c>
      <c r="B51" s="147"/>
      <c r="C51" s="52"/>
      <c r="D51" s="52"/>
      <c r="E51" s="52"/>
      <c r="F51" s="52"/>
      <c r="G51" s="52"/>
      <c r="H51" s="146"/>
      <c r="I51" s="148"/>
      <c r="J51" s="148"/>
      <c r="K51" s="148"/>
      <c r="L51" s="146"/>
      <c r="M51" s="146"/>
    </row>
    <row r="52" spans="1:14" ht="15" customHeight="1" collapsed="1" x14ac:dyDescent="0.3">
      <c r="A52" s="45"/>
      <c r="B52" s="46" t="s">
        <v>207</v>
      </c>
      <c r="C52" s="45" t="s">
        <v>194</v>
      </c>
      <c r="D52" s="45"/>
      <c r="E52" s="47"/>
      <c r="F52" s="48" t="s">
        <v>208</v>
      </c>
      <c r="G52" s="48"/>
      <c r="H52" s="27"/>
      <c r="L52" s="27"/>
      <c r="M52" s="27"/>
      <c r="N52" s="28"/>
    </row>
    <row r="53" spans="1:14" x14ac:dyDescent="0.3">
      <c r="A53" s="30" t="s">
        <v>1061</v>
      </c>
      <c r="B53" s="42" t="s">
        <v>209</v>
      </c>
      <c r="C53" s="103">
        <v>3578.9066134499999</v>
      </c>
      <c r="E53" s="53"/>
      <c r="F53" s="54">
        <f>IF($C$58=0,"",IF(C53="[for completion]","",C53/$C$58))</f>
        <v>0.95247840101394299</v>
      </c>
      <c r="G53" s="55"/>
      <c r="H53" s="27"/>
      <c r="L53" s="27"/>
      <c r="M53" s="27"/>
      <c r="N53" s="28"/>
    </row>
    <row r="54" spans="1:14" x14ac:dyDescent="0.3">
      <c r="A54" s="30" t="s">
        <v>1062</v>
      </c>
      <c r="B54" s="42" t="s">
        <v>210</v>
      </c>
      <c r="C54" s="103" t="s">
        <v>1441</v>
      </c>
      <c r="E54" s="53"/>
      <c r="F54" s="51" t="s">
        <v>1441</v>
      </c>
      <c r="G54" s="55"/>
      <c r="H54" s="27"/>
      <c r="L54" s="27"/>
      <c r="M54" s="27"/>
      <c r="N54" s="28"/>
    </row>
    <row r="55" spans="1:14" x14ac:dyDescent="0.3">
      <c r="A55" s="30" t="s">
        <v>1063</v>
      </c>
      <c r="B55" s="42" t="s">
        <v>211</v>
      </c>
      <c r="C55" s="103" t="s">
        <v>1441</v>
      </c>
      <c r="E55" s="53"/>
      <c r="F55" s="51" t="s">
        <v>1441</v>
      </c>
      <c r="G55" s="55"/>
      <c r="H55" s="27"/>
      <c r="L55" s="27"/>
      <c r="M55" s="27"/>
      <c r="N55" s="28"/>
    </row>
    <row r="56" spans="1:14" x14ac:dyDescent="0.3">
      <c r="A56" s="30" t="s">
        <v>1064</v>
      </c>
      <c r="B56" s="42" t="s">
        <v>212</v>
      </c>
      <c r="C56" s="103">
        <v>20</v>
      </c>
      <c r="E56" s="53"/>
      <c r="F56" s="51">
        <v>5.3227340296301898E-3</v>
      </c>
      <c r="G56" s="55"/>
      <c r="H56" s="27"/>
      <c r="L56" s="27"/>
      <c r="M56" s="27"/>
      <c r="N56" s="28"/>
    </row>
    <row r="57" spans="1:14" x14ac:dyDescent="0.3">
      <c r="A57" s="30" t="s">
        <v>1065</v>
      </c>
      <c r="B57" s="30" t="s">
        <v>213</v>
      </c>
      <c r="C57" s="103">
        <v>158.56086260000001</v>
      </c>
      <c r="E57" s="53"/>
      <c r="F57" s="51">
        <v>4.2198864956426899E-2</v>
      </c>
      <c r="G57" s="55"/>
      <c r="H57" s="27"/>
      <c r="L57" s="27"/>
      <c r="M57" s="27"/>
      <c r="N57" s="28"/>
    </row>
    <row r="58" spans="1:14" x14ac:dyDescent="0.3">
      <c r="A58" s="30" t="s">
        <v>1066</v>
      </c>
      <c r="B58" s="56" t="s">
        <v>214</v>
      </c>
      <c r="C58" s="57">
        <f>SUM(C53:C57)</f>
        <v>3757.4674760499997</v>
      </c>
      <c r="D58" s="53"/>
      <c r="E58" s="53"/>
      <c r="F58" s="58">
        <f>SUM(F53:F57)</f>
        <v>1.0000000000000002</v>
      </c>
      <c r="G58" s="55"/>
      <c r="H58" s="27"/>
      <c r="L58" s="27"/>
      <c r="M58" s="27"/>
      <c r="N58" s="28"/>
    </row>
    <row r="59" spans="1:14" hidden="1" outlineLevel="1" x14ac:dyDescent="0.3">
      <c r="A59" s="30" t="s">
        <v>1067</v>
      </c>
      <c r="B59" s="59"/>
      <c r="C59" s="50"/>
      <c r="E59" s="53"/>
      <c r="F59" s="54"/>
      <c r="G59" s="55"/>
      <c r="H59" s="27"/>
      <c r="L59" s="27"/>
      <c r="M59" s="27"/>
      <c r="N59" s="28"/>
    </row>
    <row r="60" spans="1:14" hidden="1" outlineLevel="1" x14ac:dyDescent="0.3">
      <c r="A60" s="30" t="s">
        <v>1068</v>
      </c>
      <c r="B60" s="59"/>
      <c r="C60" s="50"/>
      <c r="E60" s="53"/>
      <c r="F60" s="54"/>
      <c r="G60" s="55"/>
      <c r="H60" s="27"/>
      <c r="L60" s="27"/>
      <c r="M60" s="27"/>
      <c r="N60" s="28"/>
    </row>
    <row r="61" spans="1:14" hidden="1" outlineLevel="1" x14ac:dyDescent="0.3">
      <c r="A61" s="30" t="s">
        <v>1069</v>
      </c>
      <c r="B61" s="59"/>
      <c r="C61" s="50"/>
      <c r="E61" s="53"/>
      <c r="F61" s="54"/>
      <c r="G61" s="55"/>
      <c r="H61" s="27"/>
      <c r="L61" s="27"/>
      <c r="M61" s="27"/>
      <c r="N61" s="28"/>
    </row>
    <row r="62" spans="1:14" hidden="1" outlineLevel="1" x14ac:dyDescent="0.3">
      <c r="A62" s="30" t="s">
        <v>1070</v>
      </c>
      <c r="B62" s="59"/>
      <c r="C62" s="50"/>
      <c r="E62" s="53"/>
      <c r="F62" s="54"/>
      <c r="G62" s="55"/>
      <c r="H62" s="27"/>
      <c r="L62" s="27"/>
      <c r="M62" s="27"/>
      <c r="N62" s="28"/>
    </row>
    <row r="63" spans="1:14" hidden="1" outlineLevel="1" x14ac:dyDescent="0.3">
      <c r="A63" s="30" t="s">
        <v>1071</v>
      </c>
      <c r="B63" s="59"/>
      <c r="C63" s="50"/>
      <c r="E63" s="53"/>
      <c r="F63" s="54"/>
      <c r="G63" s="55"/>
      <c r="H63" s="27"/>
      <c r="L63" s="27"/>
      <c r="M63" s="27"/>
      <c r="N63" s="28"/>
    </row>
    <row r="64" spans="1:14" hidden="1" outlineLevel="1" x14ac:dyDescent="0.3">
      <c r="A64" s="30" t="s">
        <v>1072</v>
      </c>
      <c r="B64" s="59"/>
      <c r="C64" s="60"/>
      <c r="D64" s="28"/>
      <c r="E64" s="28"/>
      <c r="F64" s="54"/>
      <c r="G64" s="61"/>
      <c r="H64" s="27"/>
      <c r="L64" s="27"/>
      <c r="M64" s="27"/>
      <c r="N64" s="28"/>
    </row>
    <row r="65" spans="1:14" ht="15" customHeight="1" collapsed="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7.8677826394030497</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78.297775349999796</v>
      </c>
      <c r="D70" s="50" t="s">
        <v>843</v>
      </c>
      <c r="E70" s="67"/>
      <c r="F70" s="54">
        <f t="shared" ref="F70:F76" si="0">IF($C$77=0,"",IF(C70="[for completion]","",C70/$C$77))</f>
        <v>2.1877568712116352E-2</v>
      </c>
      <c r="G70" s="54"/>
      <c r="H70" s="27"/>
      <c r="L70" s="27"/>
      <c r="M70" s="27"/>
      <c r="N70" s="28"/>
    </row>
    <row r="71" spans="1:14" x14ac:dyDescent="0.3">
      <c r="A71" s="30" t="s">
        <v>1075</v>
      </c>
      <c r="B71" s="67" t="s">
        <v>225</v>
      </c>
      <c r="C71" s="103">
        <v>110.56240926</v>
      </c>
      <c r="D71" s="50" t="s">
        <v>843</v>
      </c>
      <c r="E71" s="67"/>
      <c r="F71" s="54">
        <f t="shared" si="0"/>
        <v>3.0892789670591652E-2</v>
      </c>
      <c r="G71" s="54"/>
      <c r="H71" s="27"/>
      <c r="L71" s="27"/>
      <c r="M71" s="27"/>
      <c r="N71" s="28"/>
    </row>
    <row r="72" spans="1:14" x14ac:dyDescent="0.3">
      <c r="A72" s="30" t="s">
        <v>1076</v>
      </c>
      <c r="B72" s="67" t="s">
        <v>226</v>
      </c>
      <c r="C72" s="103">
        <v>163.89708052</v>
      </c>
      <c r="D72" s="50" t="s">
        <v>843</v>
      </c>
      <c r="E72" s="67"/>
      <c r="F72" s="54">
        <f t="shared" si="0"/>
        <v>4.5795293988408016E-2</v>
      </c>
      <c r="G72" s="54"/>
      <c r="H72" s="27"/>
      <c r="L72" s="27"/>
      <c r="M72" s="27"/>
      <c r="N72" s="28"/>
    </row>
    <row r="73" spans="1:14" x14ac:dyDescent="0.3">
      <c r="A73" s="30" t="s">
        <v>1077</v>
      </c>
      <c r="B73" s="67" t="s">
        <v>227</v>
      </c>
      <c r="C73" s="103">
        <v>204.90042295000001</v>
      </c>
      <c r="D73" s="50" t="s">
        <v>843</v>
      </c>
      <c r="E73" s="67"/>
      <c r="F73" s="54">
        <f t="shared" si="0"/>
        <v>5.725224072065975E-2</v>
      </c>
      <c r="G73" s="54"/>
      <c r="H73" s="27"/>
      <c r="L73" s="27"/>
      <c r="M73" s="27"/>
      <c r="N73" s="28"/>
    </row>
    <row r="74" spans="1:14" x14ac:dyDescent="0.3">
      <c r="A74" s="30" t="s">
        <v>1078</v>
      </c>
      <c r="B74" s="67" t="s">
        <v>228</v>
      </c>
      <c r="C74" s="103">
        <v>205.36558672000001</v>
      </c>
      <c r="D74" s="50" t="s">
        <v>843</v>
      </c>
      <c r="E74" s="67"/>
      <c r="F74" s="54">
        <f t="shared" si="0"/>
        <v>5.7382214430577706E-2</v>
      </c>
      <c r="G74" s="54"/>
      <c r="H74" s="27"/>
      <c r="L74" s="27"/>
      <c r="M74" s="27"/>
      <c r="N74" s="28"/>
    </row>
    <row r="75" spans="1:14" x14ac:dyDescent="0.3">
      <c r="A75" s="30" t="s">
        <v>1079</v>
      </c>
      <c r="B75" s="67" t="s">
        <v>229</v>
      </c>
      <c r="C75" s="103">
        <v>1724.0545932299899</v>
      </c>
      <c r="D75" s="50" t="s">
        <v>843</v>
      </c>
      <c r="E75" s="67"/>
      <c r="F75" s="54">
        <f t="shared" si="0"/>
        <v>0.48172662196626526</v>
      </c>
      <c r="G75" s="54"/>
      <c r="H75" s="27"/>
      <c r="L75" s="27"/>
      <c r="M75" s="27"/>
      <c r="N75" s="28"/>
    </row>
    <row r="76" spans="1:14" x14ac:dyDescent="0.3">
      <c r="A76" s="30" t="s">
        <v>1080</v>
      </c>
      <c r="B76" s="67" t="s">
        <v>230</v>
      </c>
      <c r="C76" s="103">
        <v>1091.8287454199999</v>
      </c>
      <c r="D76" s="50" t="s">
        <v>843</v>
      </c>
      <c r="E76" s="67"/>
      <c r="F76" s="54">
        <f t="shared" si="0"/>
        <v>0.30507327051138117</v>
      </c>
      <c r="G76" s="54"/>
      <c r="H76" s="27"/>
      <c r="L76" s="27"/>
      <c r="M76" s="27"/>
      <c r="N76" s="28"/>
    </row>
    <row r="77" spans="1:14" x14ac:dyDescent="0.3">
      <c r="A77" s="30" t="s">
        <v>1081</v>
      </c>
      <c r="B77" s="68" t="s">
        <v>214</v>
      </c>
      <c r="C77" s="57">
        <f>SUM(C70:C76)</f>
        <v>3578.9066134499899</v>
      </c>
      <c r="D77" s="50" t="s">
        <v>1442</v>
      </c>
      <c r="E77" s="42"/>
      <c r="F77" s="58">
        <f>SUM(F70:F76)</f>
        <v>1</v>
      </c>
      <c r="G77" s="58">
        <f>SUM(G70:G76)</f>
        <v>0</v>
      </c>
      <c r="H77" s="27"/>
      <c r="L77" s="27"/>
      <c r="M77" s="27"/>
      <c r="N77" s="28"/>
    </row>
    <row r="78" spans="1:14" hidden="1" outlineLevel="1" x14ac:dyDescent="0.3">
      <c r="A78" s="30" t="s">
        <v>1082</v>
      </c>
      <c r="B78" s="69" t="s">
        <v>231</v>
      </c>
      <c r="C78" s="103">
        <v>1.44820248</v>
      </c>
      <c r="D78" s="57"/>
      <c r="E78" s="42"/>
      <c r="F78" s="54">
        <f>IF($C$77=0,"",IF(C78="[for completion]","",C78/$C$77))</f>
        <v>4.0464941850046305E-4</v>
      </c>
      <c r="G78" s="54"/>
      <c r="H78" s="27"/>
      <c r="L78" s="27"/>
      <c r="M78" s="27"/>
      <c r="N78" s="28"/>
    </row>
    <row r="79" spans="1:14" hidden="1" outlineLevel="1" x14ac:dyDescent="0.3">
      <c r="A79" s="30" t="s">
        <v>1083</v>
      </c>
      <c r="B79" s="69" t="s">
        <v>232</v>
      </c>
      <c r="C79" s="103">
        <v>26.112395859999999</v>
      </c>
      <c r="D79" s="57"/>
      <c r="E79" s="42"/>
      <c r="F79" s="54">
        <f t="shared" ref="F79:F82" si="1">IF($C$77=0,"",IF(C79="[for completion]","",C79/$C$77))</f>
        <v>7.2961936927513748E-3</v>
      </c>
      <c r="G79" s="54"/>
      <c r="H79" s="27"/>
      <c r="L79" s="27"/>
      <c r="M79" s="27"/>
      <c r="N79" s="28"/>
    </row>
    <row r="80" spans="1:14" hidden="1" outlineLevel="1" x14ac:dyDescent="0.3">
      <c r="A80" s="30" t="s">
        <v>1084</v>
      </c>
      <c r="B80" s="69" t="s">
        <v>233</v>
      </c>
      <c r="C80" s="103">
        <v>50.737177010000003</v>
      </c>
      <c r="D80" s="57"/>
      <c r="E80" s="42"/>
      <c r="F80" s="54">
        <f t="shared" si="1"/>
        <v>1.4176725600864573E-2</v>
      </c>
      <c r="G80" s="54"/>
      <c r="H80" s="27"/>
      <c r="L80" s="27"/>
      <c r="M80" s="27"/>
      <c r="N80" s="28"/>
    </row>
    <row r="81" spans="1:14" hidden="1" outlineLevel="1" x14ac:dyDescent="0.3">
      <c r="A81" s="30" t="s">
        <v>1085</v>
      </c>
      <c r="B81" s="69" t="s">
        <v>234</v>
      </c>
      <c r="C81" s="103">
        <v>51.266487269999999</v>
      </c>
      <c r="D81" s="57"/>
      <c r="E81" s="42"/>
      <c r="F81" s="54">
        <f t="shared" si="1"/>
        <v>1.4324622798855373E-2</v>
      </c>
      <c r="G81" s="54"/>
      <c r="H81" s="27"/>
      <c r="L81" s="27"/>
      <c r="M81" s="27"/>
      <c r="N81" s="28"/>
    </row>
    <row r="82" spans="1:14" hidden="1" outlineLevel="1" x14ac:dyDescent="0.3">
      <c r="A82" s="30" t="s">
        <v>1086</v>
      </c>
      <c r="B82" s="69" t="s">
        <v>235</v>
      </c>
      <c r="C82" s="103">
        <v>59.295921989999897</v>
      </c>
      <c r="D82" s="57"/>
      <c r="E82" s="42"/>
      <c r="F82" s="54">
        <f t="shared" si="1"/>
        <v>1.6568166871736251E-2</v>
      </c>
      <c r="G82" s="54"/>
      <c r="H82" s="27"/>
      <c r="L82" s="27"/>
      <c r="M82" s="27"/>
      <c r="N82" s="28"/>
    </row>
    <row r="83" spans="1:14" hidden="1" outlineLevel="1" x14ac:dyDescent="0.3">
      <c r="A83" s="30" t="s">
        <v>1087</v>
      </c>
      <c r="B83" s="69"/>
      <c r="C83" s="53"/>
      <c r="D83" s="53"/>
      <c r="E83" s="42"/>
      <c r="F83" s="55"/>
      <c r="G83" s="55"/>
      <c r="H83" s="27"/>
      <c r="L83" s="27"/>
      <c r="M83" s="27"/>
      <c r="N83" s="28"/>
    </row>
    <row r="84" spans="1:14" hidden="1" outlineLevel="1" x14ac:dyDescent="0.3">
      <c r="A84" s="30" t="s">
        <v>1088</v>
      </c>
      <c r="B84" s="69"/>
      <c r="C84" s="53"/>
      <c r="D84" s="53"/>
      <c r="E84" s="42"/>
      <c r="F84" s="55"/>
      <c r="G84" s="55"/>
      <c r="H84" s="27"/>
      <c r="L84" s="27"/>
      <c r="M84" s="27"/>
      <c r="N84" s="28"/>
    </row>
    <row r="85" spans="1:14" hidden="1" outlineLevel="1" x14ac:dyDescent="0.3">
      <c r="A85" s="30" t="s">
        <v>1089</v>
      </c>
      <c r="B85" s="69"/>
      <c r="C85" s="53"/>
      <c r="D85" s="53"/>
      <c r="E85" s="42"/>
      <c r="F85" s="55"/>
      <c r="G85" s="55"/>
      <c r="H85" s="27"/>
      <c r="L85" s="27"/>
      <c r="M85" s="27"/>
      <c r="N85" s="28"/>
    </row>
    <row r="86" spans="1:14" hidden="1" outlineLevel="1" x14ac:dyDescent="0.3">
      <c r="A86" s="30" t="s">
        <v>1090</v>
      </c>
      <c r="B86" s="68"/>
      <c r="C86" s="53"/>
      <c r="D86" s="53"/>
      <c r="E86" s="42"/>
      <c r="F86" s="55"/>
      <c r="G86" s="55"/>
      <c r="H86" s="27"/>
      <c r="L86" s="27"/>
      <c r="M86" s="27"/>
      <c r="N86" s="28"/>
    </row>
    <row r="87" spans="1:14" hidden="1" outlineLevel="1" x14ac:dyDescent="0.3">
      <c r="A87" s="30" t="s">
        <v>1091</v>
      </c>
      <c r="B87" s="69"/>
      <c r="C87" s="53"/>
      <c r="D87" s="53"/>
      <c r="E87" s="42"/>
      <c r="F87" s="55"/>
      <c r="G87" s="55"/>
      <c r="H87" s="27"/>
      <c r="L87" s="27"/>
      <c r="M87" s="27"/>
      <c r="N87" s="28"/>
    </row>
    <row r="88" spans="1:14" ht="15" customHeight="1" collapsed="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2.69613947696139</v>
      </c>
      <c r="D89" s="103">
        <v>3.6961394769614002</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500</v>
      </c>
      <c r="D93" s="50">
        <v>0</v>
      </c>
      <c r="E93" s="67"/>
      <c r="F93" s="54">
        <f>IF($C$100=0,"",IF(C93="[for completion]","",IF(C93="","",C93/$C$100)))</f>
        <v>0.18181818181818182</v>
      </c>
      <c r="G93" s="54">
        <f>IF($D$100=0,"",IF(D93="[Mark as ND1 if not relevant]","",IF(D93="","",D93/$D$100)))</f>
        <v>0</v>
      </c>
      <c r="H93" s="27"/>
      <c r="L93" s="27"/>
      <c r="M93" s="27"/>
      <c r="N93" s="28"/>
    </row>
    <row r="94" spans="1:14" x14ac:dyDescent="0.3">
      <c r="A94" s="30" t="s">
        <v>1095</v>
      </c>
      <c r="B94" s="67" t="s">
        <v>225</v>
      </c>
      <c r="C94" s="103">
        <v>500</v>
      </c>
      <c r="D94" s="50">
        <v>500</v>
      </c>
      <c r="E94" s="67"/>
      <c r="F94" s="54">
        <f t="shared" ref="F94:F99" si="2">IF($C$100=0,"",IF(C94="[for completion]","",IF(C94="","",C94/$C$100)))</f>
        <v>0.18181818181818182</v>
      </c>
      <c r="G94" s="54">
        <f t="shared" ref="G94:G99" si="3">IF($D$100=0,"",IF(D94="[Mark as ND1 if not relevant]","",IF(D94="","",D94/$D$100)))</f>
        <v>0.18181818181818182</v>
      </c>
      <c r="H94" s="27"/>
      <c r="L94" s="27"/>
      <c r="M94" s="27"/>
      <c r="N94" s="28"/>
    </row>
    <row r="95" spans="1:14" x14ac:dyDescent="0.3">
      <c r="A95" s="30" t="s">
        <v>1096</v>
      </c>
      <c r="B95" s="67" t="s">
        <v>226</v>
      </c>
      <c r="C95" s="103">
        <v>0</v>
      </c>
      <c r="D95" s="50">
        <v>500</v>
      </c>
      <c r="E95" s="67"/>
      <c r="F95" s="54">
        <f t="shared" si="2"/>
        <v>0</v>
      </c>
      <c r="G95" s="54">
        <f t="shared" si="3"/>
        <v>0.18181818181818182</v>
      </c>
      <c r="H95" s="27"/>
      <c r="L95" s="27"/>
      <c r="M95" s="27"/>
      <c r="N95" s="28"/>
    </row>
    <row r="96" spans="1:14" x14ac:dyDescent="0.3">
      <c r="A96" s="30" t="s">
        <v>1097</v>
      </c>
      <c r="B96" s="67" t="s">
        <v>227</v>
      </c>
      <c r="C96" s="103">
        <v>750</v>
      </c>
      <c r="D96" s="50">
        <v>0</v>
      </c>
      <c r="E96" s="67"/>
      <c r="F96" s="54">
        <f t="shared" si="2"/>
        <v>0.27272727272727271</v>
      </c>
      <c r="G96" s="54">
        <f t="shared" si="3"/>
        <v>0</v>
      </c>
      <c r="H96" s="27"/>
      <c r="L96" s="27"/>
      <c r="M96" s="27"/>
      <c r="N96" s="28"/>
    </row>
    <row r="97" spans="1:14" x14ac:dyDescent="0.3">
      <c r="A97" s="30" t="s">
        <v>1098</v>
      </c>
      <c r="B97" s="67" t="s">
        <v>228</v>
      </c>
      <c r="C97" s="103">
        <v>1000</v>
      </c>
      <c r="D97" s="50">
        <v>750</v>
      </c>
      <c r="E97" s="67"/>
      <c r="F97" s="54">
        <f t="shared" si="2"/>
        <v>0.36363636363636365</v>
      </c>
      <c r="G97" s="54">
        <f t="shared" si="3"/>
        <v>0.27272727272727271</v>
      </c>
      <c r="H97" s="27"/>
      <c r="L97" s="27"/>
      <c r="M97" s="27"/>
    </row>
    <row r="98" spans="1:14" x14ac:dyDescent="0.3">
      <c r="A98" s="30" t="s">
        <v>1099</v>
      </c>
      <c r="B98" s="67" t="s">
        <v>229</v>
      </c>
      <c r="C98" s="103">
        <v>0</v>
      </c>
      <c r="D98" s="50">
        <v>1000</v>
      </c>
      <c r="E98" s="67"/>
      <c r="F98" s="54">
        <f t="shared" si="2"/>
        <v>0</v>
      </c>
      <c r="G98" s="54">
        <f t="shared" si="3"/>
        <v>0.36363636363636365</v>
      </c>
      <c r="H98" s="27"/>
      <c r="L98" s="27"/>
      <c r="M98" s="27"/>
    </row>
    <row r="99" spans="1:14" x14ac:dyDescent="0.3">
      <c r="A99" s="30" t="s">
        <v>1100</v>
      </c>
      <c r="B99" s="67" t="s">
        <v>230</v>
      </c>
      <c r="C99" s="103">
        <v>0</v>
      </c>
      <c r="D99" s="50">
        <v>0</v>
      </c>
      <c r="E99" s="67"/>
      <c r="F99" s="54">
        <f t="shared" si="2"/>
        <v>0</v>
      </c>
      <c r="G99" s="54">
        <f t="shared" si="3"/>
        <v>0</v>
      </c>
      <c r="H99" s="27"/>
      <c r="L99" s="27"/>
      <c r="M99" s="27"/>
    </row>
    <row r="100" spans="1:14" x14ac:dyDescent="0.3">
      <c r="A100" s="30" t="s">
        <v>1101</v>
      </c>
      <c r="B100" s="68" t="s">
        <v>214</v>
      </c>
      <c r="C100" s="57">
        <f>SUM(C93:C99)</f>
        <v>2750</v>
      </c>
      <c r="D100" s="50">
        <v>2750</v>
      </c>
      <c r="E100" s="42"/>
      <c r="F100" s="58">
        <f>SUM(F93:F99)</f>
        <v>1</v>
      </c>
      <c r="G100" s="58">
        <f>SUM(G93:G99)</f>
        <v>1</v>
      </c>
      <c r="H100" s="27"/>
      <c r="L100" s="27"/>
      <c r="M100" s="27"/>
    </row>
    <row r="101" spans="1:14" hidden="1"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hidden="1" outlineLevel="1" x14ac:dyDescent="0.3">
      <c r="A102" s="30" t="s">
        <v>1103</v>
      </c>
      <c r="B102" s="69" t="s">
        <v>232</v>
      </c>
      <c r="C102" s="103">
        <v>500</v>
      </c>
      <c r="D102" s="57"/>
      <c r="E102" s="42"/>
      <c r="F102" s="54">
        <f>IF($C$100=0,"",IF(C102="[for completion]","",C102/$C$100))</f>
        <v>0.18181818181818182</v>
      </c>
      <c r="G102" s="54">
        <f>IF($D$100=0,"",IF(D102="[for completion]","",D102/$D$100))</f>
        <v>0</v>
      </c>
      <c r="H102" s="27"/>
      <c r="L102" s="27"/>
      <c r="M102" s="27"/>
    </row>
    <row r="103" spans="1:14" hidden="1" outlineLevel="1" x14ac:dyDescent="0.3">
      <c r="A103" s="30" t="s">
        <v>1104</v>
      </c>
      <c r="B103" s="69" t="s">
        <v>233</v>
      </c>
      <c r="C103" s="103">
        <v>0</v>
      </c>
      <c r="D103" s="57"/>
      <c r="E103" s="42"/>
      <c r="F103" s="54">
        <f>IF($C$100=0,"",IF(C103="[for completion]","",C103/$C$100))</f>
        <v>0</v>
      </c>
      <c r="G103" s="54">
        <f>IF($D$100=0,"",IF(D103="[for completion]","",D103/$D$100))</f>
        <v>0</v>
      </c>
      <c r="H103" s="27"/>
      <c r="L103" s="27"/>
      <c r="M103" s="27"/>
    </row>
    <row r="104" spans="1:14" hidden="1" outlineLevel="1" x14ac:dyDescent="0.3">
      <c r="A104" s="30" t="s">
        <v>1105</v>
      </c>
      <c r="B104" s="69" t="s">
        <v>234</v>
      </c>
      <c r="C104" s="103">
        <v>500</v>
      </c>
      <c r="D104" s="57"/>
      <c r="E104" s="42"/>
      <c r="F104" s="54">
        <f>IF($C$100=0,"",IF(C104="[for completion]","",C104/$C$100))</f>
        <v>0.18181818181818182</v>
      </c>
      <c r="G104" s="54">
        <f>IF($D$100=0,"",IF(D104="[for completion]","",D104/$D$100))</f>
        <v>0</v>
      </c>
      <c r="H104" s="27"/>
      <c r="L104" s="27"/>
      <c r="M104" s="27"/>
    </row>
    <row r="105" spans="1:14" hidden="1" outlineLevel="1" x14ac:dyDescent="0.3">
      <c r="A105" s="30" t="s">
        <v>1106</v>
      </c>
      <c r="B105" s="69" t="s">
        <v>235</v>
      </c>
      <c r="C105" s="103">
        <v>0</v>
      </c>
      <c r="D105" s="57"/>
      <c r="E105" s="42"/>
      <c r="F105" s="54">
        <f>IF($C$100=0,"",IF(C105="[for completion]","",C105/$C$100))</f>
        <v>0</v>
      </c>
      <c r="G105" s="54">
        <f>IF($D$100=0,"",IF(D105="[for completion]","",D105/$D$100))</f>
        <v>0</v>
      </c>
      <c r="H105" s="27"/>
      <c r="L105" s="27"/>
      <c r="M105" s="27"/>
    </row>
    <row r="106" spans="1:14" hidden="1" outlineLevel="1" x14ac:dyDescent="0.3">
      <c r="A106" s="30" t="s">
        <v>1107</v>
      </c>
      <c r="B106" s="69"/>
      <c r="C106" s="53"/>
      <c r="D106" s="53"/>
      <c r="E106" s="42"/>
      <c r="F106" s="55"/>
      <c r="G106" s="55"/>
      <c r="H106" s="27"/>
      <c r="L106" s="27"/>
      <c r="M106" s="27"/>
    </row>
    <row r="107" spans="1:14" hidden="1" outlineLevel="1" x14ac:dyDescent="0.3">
      <c r="A107" s="30" t="s">
        <v>1108</v>
      </c>
      <c r="B107" s="69"/>
      <c r="C107" s="53"/>
      <c r="D107" s="53"/>
      <c r="E107" s="42"/>
      <c r="F107" s="55"/>
      <c r="G107" s="55"/>
      <c r="H107" s="27"/>
      <c r="L107" s="27"/>
      <c r="M107" s="27"/>
    </row>
    <row r="108" spans="1:14" hidden="1" outlineLevel="1" x14ac:dyDescent="0.3">
      <c r="A108" s="30" t="s">
        <v>1109</v>
      </c>
      <c r="B108" s="68"/>
      <c r="C108" s="53"/>
      <c r="D108" s="53"/>
      <c r="E108" s="42"/>
      <c r="F108" s="55"/>
      <c r="G108" s="55"/>
      <c r="H108" s="27"/>
      <c r="L108" s="27"/>
      <c r="M108" s="27"/>
    </row>
    <row r="109" spans="1:14" hidden="1" outlineLevel="1" x14ac:dyDescent="0.3">
      <c r="A109" s="30" t="s">
        <v>1110</v>
      </c>
      <c r="B109" s="69"/>
      <c r="C109" s="53"/>
      <c r="D109" s="53"/>
      <c r="E109" s="42"/>
      <c r="F109" s="55"/>
      <c r="G109" s="55"/>
      <c r="H109" s="27"/>
      <c r="L109" s="27"/>
      <c r="M109" s="27"/>
    </row>
    <row r="110" spans="1:14" hidden="1" outlineLevel="1" x14ac:dyDescent="0.3">
      <c r="A110" s="30" t="s">
        <v>1111</v>
      </c>
      <c r="B110" s="69"/>
      <c r="C110" s="53"/>
      <c r="D110" s="53"/>
      <c r="E110" s="42"/>
      <c r="F110" s="55"/>
      <c r="G110" s="55"/>
      <c r="H110" s="27"/>
      <c r="L110" s="27"/>
      <c r="M110" s="27"/>
    </row>
    <row r="111" spans="1:14" ht="15" customHeight="1" collapsed="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3578.9066134500099</v>
      </c>
      <c r="D112" s="50">
        <v>0</v>
      </c>
      <c r="E112" s="55"/>
      <c r="F112" s="54">
        <f t="shared" ref="F112" si="4">IF($C$130=0,"",IF(C112="[for completion]","",IF(C112="","",C112/$C$130)))</f>
        <v>1</v>
      </c>
      <c r="G112" s="54" t="str">
        <f t="shared" ref="G112:G129" si="5">IF($D$130=0,"",IF(D112="[for completion]","",IF(D112="","",D112/$D$130)))</f>
        <v/>
      </c>
      <c r="I112" s="30"/>
      <c r="J112" s="30"/>
      <c r="K112" s="30"/>
      <c r="L112" s="27"/>
      <c r="M112" s="27"/>
      <c r="N112" s="27"/>
    </row>
    <row r="113" spans="1:14" s="74" customFormat="1" x14ac:dyDescent="0.3">
      <c r="A113" s="30" t="s">
        <v>1113</v>
      </c>
      <c r="B113" s="42" t="s">
        <v>1378</v>
      </c>
      <c r="C113" s="103"/>
      <c r="D113" s="50"/>
      <c r="E113" s="55"/>
      <c r="F113" s="54"/>
      <c r="G113" s="54" t="str">
        <f t="shared" si="5"/>
        <v/>
      </c>
      <c r="I113" s="30"/>
      <c r="J113" s="30"/>
      <c r="K113" s="30"/>
      <c r="L113" s="42"/>
      <c r="M113" s="27"/>
      <c r="N113" s="27"/>
    </row>
    <row r="114" spans="1:14" s="74" customFormat="1" x14ac:dyDescent="0.3">
      <c r="A114" s="30" t="s">
        <v>1114</v>
      </c>
      <c r="B114" s="42" t="s">
        <v>1379</v>
      </c>
      <c r="C114" s="103"/>
      <c r="D114" s="50"/>
      <c r="E114" s="55"/>
      <c r="F114" s="54"/>
      <c r="G114" s="54" t="str">
        <f t="shared" si="5"/>
        <v/>
      </c>
      <c r="I114" s="30"/>
      <c r="J114" s="30"/>
      <c r="K114" s="30"/>
      <c r="L114" s="42"/>
      <c r="M114" s="27"/>
      <c r="N114" s="27"/>
    </row>
    <row r="115" spans="1:14" s="74" customFormat="1" x14ac:dyDescent="0.3">
      <c r="A115" s="30" t="s">
        <v>1115</v>
      </c>
      <c r="B115" s="42" t="s">
        <v>1380</v>
      </c>
      <c r="C115" s="103"/>
      <c r="D115" s="50"/>
      <c r="E115" s="55"/>
      <c r="F115" s="54"/>
      <c r="G115" s="54" t="str">
        <f t="shared" si="5"/>
        <v/>
      </c>
      <c r="I115" s="30"/>
      <c r="J115" s="30"/>
      <c r="K115" s="30"/>
      <c r="L115" s="42"/>
      <c r="M115" s="27"/>
      <c r="N115" s="27"/>
    </row>
    <row r="116" spans="1:14" s="74" customFormat="1" x14ac:dyDescent="0.3">
      <c r="A116" s="30" t="s">
        <v>1116</v>
      </c>
      <c r="B116" s="42" t="s">
        <v>1381</v>
      </c>
      <c r="C116" s="103"/>
      <c r="D116" s="50"/>
      <c r="E116" s="55"/>
      <c r="F116" s="54"/>
      <c r="G116" s="54" t="str">
        <f t="shared" si="5"/>
        <v/>
      </c>
      <c r="I116" s="30"/>
      <c r="J116" s="30"/>
      <c r="K116" s="30"/>
      <c r="L116" s="42"/>
      <c r="M116" s="27"/>
      <c r="N116" s="27"/>
    </row>
    <row r="117" spans="1:14" s="74" customFormat="1" x14ac:dyDescent="0.3">
      <c r="A117" s="30" t="s">
        <v>1117</v>
      </c>
      <c r="B117" s="42" t="s">
        <v>1382</v>
      </c>
      <c r="C117" s="103"/>
      <c r="D117" s="50"/>
      <c r="E117" s="42"/>
      <c r="F117" s="54"/>
      <c r="G117" s="54" t="str">
        <f t="shared" si="5"/>
        <v/>
      </c>
      <c r="I117" s="30"/>
      <c r="J117" s="30"/>
      <c r="K117" s="30"/>
      <c r="L117" s="42"/>
      <c r="M117" s="27"/>
      <c r="N117" s="27"/>
    </row>
    <row r="118" spans="1:14" x14ac:dyDescent="0.3">
      <c r="A118" s="30" t="s">
        <v>1118</v>
      </c>
      <c r="B118" s="42" t="s">
        <v>1383</v>
      </c>
      <c r="C118" s="103"/>
      <c r="D118" s="50"/>
      <c r="E118" s="42"/>
      <c r="F118" s="54"/>
      <c r="G118" s="54" t="str">
        <f t="shared" si="5"/>
        <v/>
      </c>
      <c r="L118" s="42"/>
      <c r="M118" s="27"/>
    </row>
    <row r="119" spans="1:14" x14ac:dyDescent="0.3">
      <c r="A119" s="30" t="s">
        <v>1119</v>
      </c>
      <c r="B119" s="42" t="s">
        <v>1384</v>
      </c>
      <c r="C119" s="103"/>
      <c r="D119" s="50"/>
      <c r="E119" s="42"/>
      <c r="F119" s="54"/>
      <c r="G119" s="54" t="str">
        <f t="shared" si="5"/>
        <v/>
      </c>
      <c r="L119" s="42"/>
      <c r="M119" s="27"/>
    </row>
    <row r="120" spans="1:14" x14ac:dyDescent="0.3">
      <c r="A120" s="30" t="s">
        <v>1120</v>
      </c>
      <c r="B120" s="42" t="s">
        <v>1385</v>
      </c>
      <c r="C120" s="103"/>
      <c r="D120" s="50"/>
      <c r="E120" s="42"/>
      <c r="F120" s="54"/>
      <c r="G120" s="54" t="str">
        <f t="shared" si="5"/>
        <v/>
      </c>
      <c r="L120" s="42"/>
      <c r="M120" s="27"/>
    </row>
    <row r="121" spans="1:14" x14ac:dyDescent="0.3">
      <c r="A121" s="30" t="s">
        <v>1121</v>
      </c>
      <c r="B121" s="30" t="s">
        <v>1386</v>
      </c>
      <c r="C121" s="103"/>
      <c r="D121" s="50"/>
      <c r="F121" s="54"/>
      <c r="G121" s="54" t="str">
        <f t="shared" si="5"/>
        <v/>
      </c>
      <c r="L121" s="42"/>
      <c r="M121" s="27"/>
    </row>
    <row r="122" spans="1:14" x14ac:dyDescent="0.3">
      <c r="A122" s="30" t="s">
        <v>1122</v>
      </c>
      <c r="B122" s="42" t="s">
        <v>1387</v>
      </c>
      <c r="C122" s="103"/>
      <c r="D122" s="50"/>
      <c r="E122" s="42"/>
      <c r="F122" s="54"/>
      <c r="G122" s="54" t="str">
        <f t="shared" si="5"/>
        <v/>
      </c>
      <c r="L122" s="42"/>
      <c r="M122" s="27"/>
    </row>
    <row r="123" spans="1:14" x14ac:dyDescent="0.3">
      <c r="A123" s="30" t="s">
        <v>1123</v>
      </c>
      <c r="B123" s="42" t="s">
        <v>1388</v>
      </c>
      <c r="C123" s="103"/>
      <c r="D123" s="50"/>
      <c r="E123" s="42"/>
      <c r="F123" s="54"/>
      <c r="G123" s="54" t="str">
        <f t="shared" si="5"/>
        <v/>
      </c>
      <c r="L123" s="42"/>
      <c r="M123" s="27"/>
    </row>
    <row r="124" spans="1:14" x14ac:dyDescent="0.3">
      <c r="A124" s="30" t="s">
        <v>1124</v>
      </c>
      <c r="B124" s="42" t="s">
        <v>1389</v>
      </c>
      <c r="C124" s="103"/>
      <c r="D124" s="50"/>
      <c r="E124" s="42"/>
      <c r="F124" s="54"/>
      <c r="G124" s="54" t="str">
        <f t="shared" si="5"/>
        <v/>
      </c>
      <c r="L124" s="67"/>
      <c r="M124" s="27"/>
    </row>
    <row r="125" spans="1:14" x14ac:dyDescent="0.3">
      <c r="A125" s="30" t="s">
        <v>1125</v>
      </c>
      <c r="B125" s="67" t="s">
        <v>1390</v>
      </c>
      <c r="C125" s="103"/>
      <c r="D125" s="50"/>
      <c r="E125" s="42"/>
      <c r="F125" s="54"/>
      <c r="G125" s="54" t="str">
        <f t="shared" si="5"/>
        <v/>
      </c>
      <c r="L125" s="42"/>
      <c r="M125" s="27"/>
    </row>
    <row r="126" spans="1:14" x14ac:dyDescent="0.3">
      <c r="A126" s="30" t="s">
        <v>1126</v>
      </c>
      <c r="B126" s="42" t="s">
        <v>1391</v>
      </c>
      <c r="C126" s="103"/>
      <c r="D126" s="50"/>
      <c r="E126" s="42"/>
      <c r="F126" s="54"/>
      <c r="G126" s="54" t="str">
        <f t="shared" si="5"/>
        <v/>
      </c>
      <c r="H126" s="28"/>
      <c r="L126" s="42"/>
      <c r="M126" s="27"/>
    </row>
    <row r="127" spans="1:14" x14ac:dyDescent="0.3">
      <c r="A127" s="30" t="s">
        <v>1127</v>
      </c>
      <c r="B127" s="42" t="s">
        <v>1392</v>
      </c>
      <c r="C127" s="103"/>
      <c r="D127" s="50"/>
      <c r="E127" s="42"/>
      <c r="F127" s="54"/>
      <c r="G127" s="54" t="str">
        <f t="shared" si="5"/>
        <v/>
      </c>
      <c r="H127" s="27"/>
      <c r="L127" s="42"/>
      <c r="M127" s="27"/>
    </row>
    <row r="128" spans="1:14" x14ac:dyDescent="0.3">
      <c r="A128" s="30" t="s">
        <v>1128</v>
      </c>
      <c r="B128" s="42" t="s">
        <v>1393</v>
      </c>
      <c r="C128" s="103"/>
      <c r="D128" s="50"/>
      <c r="E128" s="42"/>
      <c r="F128" s="54"/>
      <c r="G128" s="54" t="str">
        <f t="shared" si="5"/>
        <v/>
      </c>
      <c r="H128" s="27"/>
      <c r="L128" s="27"/>
      <c r="M128" s="27"/>
    </row>
    <row r="129" spans="1:14" x14ac:dyDescent="0.3">
      <c r="A129" s="30" t="s">
        <v>1129</v>
      </c>
      <c r="B129" s="42" t="s">
        <v>213</v>
      </c>
      <c r="C129" s="103"/>
      <c r="D129" s="50"/>
      <c r="E129" s="42"/>
      <c r="F129" s="54"/>
      <c r="G129" s="54" t="str">
        <f t="shared" si="5"/>
        <v/>
      </c>
      <c r="H129" s="27"/>
      <c r="L129" s="27"/>
      <c r="M129" s="27"/>
    </row>
    <row r="130" spans="1:14" hidden="1" outlineLevel="1" x14ac:dyDescent="0.3">
      <c r="A130" s="30" t="s">
        <v>1130</v>
      </c>
      <c r="B130" s="68" t="s">
        <v>214</v>
      </c>
      <c r="C130" s="50">
        <f>SUM(C112:C129)</f>
        <v>3578.9066134500099</v>
      </c>
      <c r="D130" s="50">
        <f>SUM(D112:D129)</f>
        <v>0</v>
      </c>
      <c r="E130" s="42"/>
      <c r="F130" s="51">
        <f>SUM(F112:F129)</f>
        <v>1</v>
      </c>
      <c r="G130" s="51">
        <f>SUM(G112:G129)</f>
        <v>0</v>
      </c>
      <c r="H130" s="27"/>
      <c r="L130" s="27"/>
      <c r="M130" s="27"/>
    </row>
    <row r="131" spans="1:14" hidden="1" outlineLevel="1" x14ac:dyDescent="0.3">
      <c r="A131" s="30" t="s">
        <v>1131</v>
      </c>
      <c r="B131" s="59"/>
      <c r="C131" s="50"/>
      <c r="D131" s="50"/>
      <c r="E131" s="42"/>
      <c r="F131" s="54"/>
      <c r="G131" s="54" t="str">
        <f t="shared" ref="G131:G136" si="6">IF($D$130=0,"",IF(D131="[for completion]","",D131/$D$130))</f>
        <v/>
      </c>
      <c r="H131" s="27"/>
      <c r="L131" s="27"/>
      <c r="M131" s="27"/>
    </row>
    <row r="132" spans="1:14" hidden="1" outlineLevel="1" x14ac:dyDescent="0.3">
      <c r="A132" s="30" t="s">
        <v>1132</v>
      </c>
      <c r="B132" s="59"/>
      <c r="C132" s="50"/>
      <c r="D132" s="50"/>
      <c r="E132" s="42"/>
      <c r="F132" s="54"/>
      <c r="G132" s="54" t="str">
        <f t="shared" si="6"/>
        <v/>
      </c>
      <c r="H132" s="27"/>
      <c r="L132" s="27"/>
      <c r="M132" s="27"/>
    </row>
    <row r="133" spans="1:14" hidden="1" outlineLevel="1" x14ac:dyDescent="0.3">
      <c r="A133" s="30" t="s">
        <v>1133</v>
      </c>
      <c r="B133" s="59"/>
      <c r="C133" s="50"/>
      <c r="D133" s="50"/>
      <c r="E133" s="42"/>
      <c r="F133" s="54"/>
      <c r="G133" s="54" t="str">
        <f t="shared" si="6"/>
        <v/>
      </c>
      <c r="H133" s="27"/>
      <c r="L133" s="27"/>
      <c r="M133" s="27"/>
    </row>
    <row r="134" spans="1:14" hidden="1" outlineLevel="1" x14ac:dyDescent="0.3">
      <c r="A134" s="30" t="s">
        <v>1134</v>
      </c>
      <c r="B134" s="59"/>
      <c r="C134" s="50"/>
      <c r="D134" s="50"/>
      <c r="E134" s="42"/>
      <c r="F134" s="54"/>
      <c r="G134" s="54" t="str">
        <f t="shared" si="6"/>
        <v/>
      </c>
      <c r="H134" s="27"/>
      <c r="L134" s="27"/>
      <c r="M134" s="27"/>
    </row>
    <row r="135" spans="1:14" hidden="1" outlineLevel="1" x14ac:dyDescent="0.3">
      <c r="A135" s="30" t="s">
        <v>1135</v>
      </c>
      <c r="B135" s="59"/>
      <c r="C135" s="50"/>
      <c r="D135" s="50"/>
      <c r="E135" s="42"/>
      <c r="F135" s="54"/>
      <c r="G135" s="54" t="str">
        <f t="shared" si="6"/>
        <v/>
      </c>
      <c r="H135" s="27"/>
      <c r="L135" s="27"/>
      <c r="M135" s="27"/>
    </row>
    <row r="136" spans="1:14" hidden="1" outlineLevel="1" x14ac:dyDescent="0.3">
      <c r="A136" s="30" t="s">
        <v>1136</v>
      </c>
      <c r="B136" s="59"/>
      <c r="C136" s="50"/>
      <c r="D136" s="50"/>
      <c r="E136" s="42"/>
      <c r="F136" s="54"/>
      <c r="G136" s="54" t="str">
        <f t="shared" si="6"/>
        <v/>
      </c>
      <c r="H136" s="27"/>
      <c r="L136" s="27"/>
      <c r="M136" s="27"/>
    </row>
    <row r="137" spans="1:14" ht="15" customHeight="1" collapsed="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2750</v>
      </c>
      <c r="D138" s="50">
        <v>0</v>
      </c>
      <c r="E138" s="55"/>
      <c r="F138" s="54">
        <f t="shared" ref="F138" si="7">IF($C$156=0,"",IF(C138="[for completion]","",IF(C138="","",C138/$C$156)))</f>
        <v>1</v>
      </c>
      <c r="G138" s="54" t="str">
        <f t="shared" ref="G138:G155" si="8">IF($D$156=0,"",IF(D138="[for completion]","",IF(D138="","",D138/$D$156)))</f>
        <v/>
      </c>
      <c r="H138" s="27"/>
      <c r="I138" s="30"/>
      <c r="J138" s="30"/>
      <c r="K138" s="30"/>
      <c r="L138" s="27"/>
      <c r="M138" s="27"/>
      <c r="N138" s="27"/>
    </row>
    <row r="139" spans="1:14" s="74" customFormat="1" x14ac:dyDescent="0.3">
      <c r="A139" s="30" t="s">
        <v>1138</v>
      </c>
      <c r="B139" s="42" t="s">
        <v>1378</v>
      </c>
      <c r="C139" s="103"/>
      <c r="D139" s="50"/>
      <c r="E139" s="55"/>
      <c r="F139" s="54"/>
      <c r="G139" s="54" t="str">
        <f t="shared" si="8"/>
        <v/>
      </c>
      <c r="H139" s="27"/>
      <c r="I139" s="30"/>
      <c r="J139" s="30"/>
      <c r="K139" s="30"/>
      <c r="L139" s="27"/>
      <c r="M139" s="27"/>
      <c r="N139" s="27"/>
    </row>
    <row r="140" spans="1:14" s="74" customFormat="1" x14ac:dyDescent="0.3">
      <c r="A140" s="30" t="s">
        <v>1139</v>
      </c>
      <c r="B140" s="42" t="s">
        <v>1379</v>
      </c>
      <c r="C140" s="103"/>
      <c r="D140" s="50"/>
      <c r="E140" s="55"/>
      <c r="F140" s="54"/>
      <c r="G140" s="54" t="str">
        <f t="shared" si="8"/>
        <v/>
      </c>
      <c r="H140" s="27"/>
      <c r="I140" s="30"/>
      <c r="J140" s="30"/>
      <c r="K140" s="30"/>
      <c r="L140" s="27"/>
      <c r="M140" s="27"/>
      <c r="N140" s="27"/>
    </row>
    <row r="141" spans="1:14" s="74" customFormat="1" x14ac:dyDescent="0.3">
      <c r="A141" s="30" t="s">
        <v>1140</v>
      </c>
      <c r="B141" s="42" t="s">
        <v>1380</v>
      </c>
      <c r="C141" s="103"/>
      <c r="D141" s="50"/>
      <c r="E141" s="55"/>
      <c r="F141" s="54"/>
      <c r="G141" s="54" t="str">
        <f t="shared" si="8"/>
        <v/>
      </c>
      <c r="H141" s="27"/>
      <c r="I141" s="30"/>
      <c r="J141" s="30"/>
      <c r="K141" s="30"/>
      <c r="L141" s="27"/>
      <c r="M141" s="27"/>
      <c r="N141" s="27"/>
    </row>
    <row r="142" spans="1:14" s="74" customFormat="1" x14ac:dyDescent="0.3">
      <c r="A142" s="30" t="s">
        <v>1141</v>
      </c>
      <c r="B142" s="42" t="s">
        <v>1381</v>
      </c>
      <c r="C142" s="103"/>
      <c r="D142" s="50"/>
      <c r="E142" s="55"/>
      <c r="F142" s="54"/>
      <c r="G142" s="54" t="str">
        <f t="shared" si="8"/>
        <v/>
      </c>
      <c r="H142" s="27"/>
      <c r="I142" s="30"/>
      <c r="J142" s="30"/>
      <c r="K142" s="30"/>
      <c r="L142" s="27"/>
      <c r="M142" s="27"/>
      <c r="N142" s="27"/>
    </row>
    <row r="143" spans="1:14" s="74" customFormat="1" x14ac:dyDescent="0.3">
      <c r="A143" s="30" t="s">
        <v>1142</v>
      </c>
      <c r="B143" s="42" t="s">
        <v>1382</v>
      </c>
      <c r="C143" s="103"/>
      <c r="D143" s="50"/>
      <c r="E143" s="42"/>
      <c r="F143" s="54"/>
      <c r="G143" s="54" t="str">
        <f t="shared" si="8"/>
        <v/>
      </c>
      <c r="H143" s="27"/>
      <c r="I143" s="30"/>
      <c r="J143" s="30"/>
      <c r="K143" s="30"/>
      <c r="L143" s="27"/>
      <c r="M143" s="27"/>
      <c r="N143" s="27"/>
    </row>
    <row r="144" spans="1:14" x14ac:dyDescent="0.3">
      <c r="A144" s="30" t="s">
        <v>1143</v>
      </c>
      <c r="B144" s="42" t="s">
        <v>1383</v>
      </c>
      <c r="C144" s="103"/>
      <c r="D144" s="50"/>
      <c r="E144" s="42"/>
      <c r="F144" s="54"/>
      <c r="G144" s="54" t="str">
        <f t="shared" si="8"/>
        <v/>
      </c>
      <c r="H144" s="27"/>
      <c r="L144" s="27"/>
      <c r="M144" s="27"/>
    </row>
    <row r="145" spans="1:14" x14ac:dyDescent="0.3">
      <c r="A145" s="30" t="s">
        <v>1144</v>
      </c>
      <c r="B145" s="42" t="s">
        <v>1384</v>
      </c>
      <c r="C145" s="103"/>
      <c r="D145" s="50"/>
      <c r="E145" s="42"/>
      <c r="F145" s="54"/>
      <c r="G145" s="54" t="str">
        <f t="shared" si="8"/>
        <v/>
      </c>
      <c r="H145" s="27"/>
      <c r="L145" s="27"/>
      <c r="M145" s="27"/>
      <c r="N145" s="28"/>
    </row>
    <row r="146" spans="1:14" x14ac:dyDescent="0.3">
      <c r="A146" s="30" t="s">
        <v>1145</v>
      </c>
      <c r="B146" s="42" t="s">
        <v>1385</v>
      </c>
      <c r="C146" s="103"/>
      <c r="D146" s="50"/>
      <c r="E146" s="42"/>
      <c r="F146" s="54"/>
      <c r="G146" s="54" t="str">
        <f t="shared" si="8"/>
        <v/>
      </c>
      <c r="H146" s="27"/>
      <c r="L146" s="27"/>
      <c r="M146" s="27"/>
      <c r="N146" s="28"/>
    </row>
    <row r="147" spans="1:14" x14ac:dyDescent="0.3">
      <c r="A147" s="30" t="s">
        <v>1146</v>
      </c>
      <c r="B147" s="30" t="s">
        <v>1386</v>
      </c>
      <c r="C147" s="103"/>
      <c r="D147" s="50"/>
      <c r="F147" s="54"/>
      <c r="G147" s="54" t="str">
        <f t="shared" si="8"/>
        <v/>
      </c>
      <c r="H147" s="27"/>
      <c r="L147" s="27"/>
      <c r="M147" s="27"/>
      <c r="N147" s="28"/>
    </row>
    <row r="148" spans="1:14" x14ac:dyDescent="0.3">
      <c r="A148" s="30" t="s">
        <v>1147</v>
      </c>
      <c r="B148" s="42" t="s">
        <v>1387</v>
      </c>
      <c r="C148" s="103"/>
      <c r="D148" s="50"/>
      <c r="E148" s="42"/>
      <c r="F148" s="54"/>
      <c r="G148" s="54" t="str">
        <f t="shared" si="8"/>
        <v/>
      </c>
      <c r="H148" s="27"/>
      <c r="L148" s="27"/>
      <c r="M148" s="27"/>
      <c r="N148" s="28"/>
    </row>
    <row r="149" spans="1:14" x14ac:dyDescent="0.3">
      <c r="A149" s="30" t="s">
        <v>1148</v>
      </c>
      <c r="B149" s="42" t="s">
        <v>1388</v>
      </c>
      <c r="C149" s="103"/>
      <c r="D149" s="50"/>
      <c r="E149" s="42"/>
      <c r="F149" s="54"/>
      <c r="G149" s="54" t="str">
        <f t="shared" si="8"/>
        <v/>
      </c>
      <c r="H149" s="27"/>
      <c r="L149" s="27"/>
      <c r="M149" s="27"/>
      <c r="N149" s="28"/>
    </row>
    <row r="150" spans="1:14" x14ac:dyDescent="0.3">
      <c r="A150" s="30" t="s">
        <v>1149</v>
      </c>
      <c r="B150" s="42" t="s">
        <v>1389</v>
      </c>
      <c r="C150" s="103"/>
      <c r="D150" s="50"/>
      <c r="E150" s="42"/>
      <c r="F150" s="54"/>
      <c r="G150" s="54" t="str">
        <f t="shared" si="8"/>
        <v/>
      </c>
      <c r="H150" s="27"/>
      <c r="L150" s="27"/>
      <c r="M150" s="27"/>
      <c r="N150" s="28"/>
    </row>
    <row r="151" spans="1:14" x14ac:dyDescent="0.3">
      <c r="A151" s="30" t="s">
        <v>1150</v>
      </c>
      <c r="B151" s="67" t="s">
        <v>1390</v>
      </c>
      <c r="C151" s="103"/>
      <c r="D151" s="50"/>
      <c r="E151" s="42"/>
      <c r="F151" s="54"/>
      <c r="G151" s="54" t="str">
        <f t="shared" si="8"/>
        <v/>
      </c>
      <c r="H151" s="27"/>
      <c r="L151" s="27"/>
      <c r="M151" s="27"/>
      <c r="N151" s="28"/>
    </row>
    <row r="152" spans="1:14" x14ac:dyDescent="0.3">
      <c r="A152" s="30" t="s">
        <v>1151</v>
      </c>
      <c r="B152" s="42" t="s">
        <v>1391</v>
      </c>
      <c r="C152" s="103"/>
      <c r="D152" s="50"/>
      <c r="E152" s="42"/>
      <c r="F152" s="54"/>
      <c r="G152" s="54" t="str">
        <f t="shared" si="8"/>
        <v/>
      </c>
      <c r="H152" s="27"/>
      <c r="L152" s="27"/>
      <c r="M152" s="27"/>
      <c r="N152" s="28"/>
    </row>
    <row r="153" spans="1:14" x14ac:dyDescent="0.3">
      <c r="A153" s="30" t="s">
        <v>1152</v>
      </c>
      <c r="B153" s="42" t="s">
        <v>1392</v>
      </c>
      <c r="C153" s="103"/>
      <c r="D153" s="50"/>
      <c r="E153" s="42"/>
      <c r="F153" s="54"/>
      <c r="G153" s="54" t="str">
        <f t="shared" si="8"/>
        <v/>
      </c>
      <c r="H153" s="27"/>
      <c r="L153" s="27"/>
      <c r="M153" s="27"/>
      <c r="N153" s="28"/>
    </row>
    <row r="154" spans="1:14" x14ac:dyDescent="0.3">
      <c r="A154" s="30" t="s">
        <v>1153</v>
      </c>
      <c r="B154" s="42" t="s">
        <v>1393</v>
      </c>
      <c r="C154" s="103"/>
      <c r="D154" s="50"/>
      <c r="E154" s="42"/>
      <c r="F154" s="54"/>
      <c r="G154" s="54" t="str">
        <f t="shared" si="8"/>
        <v/>
      </c>
      <c r="H154" s="27"/>
      <c r="L154" s="27"/>
      <c r="M154" s="27"/>
      <c r="N154" s="28"/>
    </row>
    <row r="155" spans="1:14" x14ac:dyDescent="0.3">
      <c r="A155" s="30" t="s">
        <v>1154</v>
      </c>
      <c r="B155" s="42" t="s">
        <v>213</v>
      </c>
      <c r="C155" s="103"/>
      <c r="D155" s="50"/>
      <c r="E155" s="42"/>
      <c r="F155" s="54"/>
      <c r="G155" s="54" t="str">
        <f t="shared" si="8"/>
        <v/>
      </c>
      <c r="H155" s="27"/>
      <c r="L155" s="27"/>
      <c r="M155" s="27"/>
      <c r="N155" s="28"/>
    </row>
    <row r="156" spans="1:14" hidden="1" outlineLevel="1" x14ac:dyDescent="0.3">
      <c r="A156" s="30" t="s">
        <v>1155</v>
      </c>
      <c r="B156" s="68" t="s">
        <v>214</v>
      </c>
      <c r="C156" s="50">
        <f>SUM(C138:C155)</f>
        <v>2750</v>
      </c>
      <c r="D156" s="50">
        <f>SUM(D138:D155)</f>
        <v>0</v>
      </c>
      <c r="E156" s="42"/>
      <c r="F156" s="51">
        <f>SUM(F138:F155)</f>
        <v>1</v>
      </c>
      <c r="G156" s="51">
        <f>SUM(G138:G155)</f>
        <v>0</v>
      </c>
      <c r="H156" s="27"/>
      <c r="L156" s="27"/>
      <c r="M156" s="27"/>
      <c r="N156" s="28"/>
    </row>
    <row r="157" spans="1:14" hidden="1" outlineLevel="1" x14ac:dyDescent="0.3">
      <c r="A157" s="30" t="s">
        <v>1156</v>
      </c>
      <c r="B157" s="59" t="s">
        <v>215</v>
      </c>
      <c r="C157" s="50"/>
      <c r="D157" s="50"/>
      <c r="E157" s="42"/>
      <c r="F157" s="54" t="str">
        <f t="shared" ref="F157:F162" si="9">IF($C$156=0,"",IF(C157="[for completion]","",IF(C157="","",C157/$C$156)))</f>
        <v/>
      </c>
      <c r="G157" s="54" t="str">
        <f t="shared" ref="G157:G162" si="10">IF($D$156=0,"",IF(D157="[for completion]","",IF(D157="","",D157/$D$156)))</f>
        <v/>
      </c>
      <c r="H157" s="27"/>
      <c r="L157" s="27"/>
      <c r="M157" s="27"/>
      <c r="N157" s="28"/>
    </row>
    <row r="158" spans="1:14" hidden="1" outlineLevel="1" x14ac:dyDescent="0.3">
      <c r="A158" s="30" t="s">
        <v>1157</v>
      </c>
      <c r="B158" s="59" t="s">
        <v>215</v>
      </c>
      <c r="C158" s="50"/>
      <c r="D158" s="50"/>
      <c r="E158" s="42"/>
      <c r="F158" s="54" t="str">
        <f t="shared" si="9"/>
        <v/>
      </c>
      <c r="G158" s="54" t="str">
        <f t="shared" si="10"/>
        <v/>
      </c>
      <c r="H158" s="27"/>
      <c r="L158" s="27"/>
      <c r="M158" s="27"/>
      <c r="N158" s="28"/>
    </row>
    <row r="159" spans="1:14" hidden="1" outlineLevel="1" x14ac:dyDescent="0.3">
      <c r="A159" s="30" t="s">
        <v>1158</v>
      </c>
      <c r="B159" s="59" t="s">
        <v>215</v>
      </c>
      <c r="C159" s="50"/>
      <c r="D159" s="50"/>
      <c r="E159" s="42"/>
      <c r="F159" s="54" t="str">
        <f t="shared" si="9"/>
        <v/>
      </c>
      <c r="G159" s="54" t="str">
        <f t="shared" si="10"/>
        <v/>
      </c>
      <c r="H159" s="27"/>
      <c r="L159" s="27"/>
      <c r="M159" s="27"/>
      <c r="N159" s="28"/>
    </row>
    <row r="160" spans="1:14" hidden="1" outlineLevel="1" x14ac:dyDescent="0.3">
      <c r="A160" s="30" t="s">
        <v>1159</v>
      </c>
      <c r="B160" s="59" t="s">
        <v>215</v>
      </c>
      <c r="C160" s="50"/>
      <c r="D160" s="50"/>
      <c r="E160" s="42"/>
      <c r="F160" s="54" t="str">
        <f t="shared" si="9"/>
        <v/>
      </c>
      <c r="G160" s="54" t="str">
        <f t="shared" si="10"/>
        <v/>
      </c>
      <c r="H160" s="27"/>
      <c r="L160" s="27"/>
      <c r="M160" s="27"/>
      <c r="N160" s="28"/>
    </row>
    <row r="161" spans="1:14" hidden="1" outlineLevel="1" x14ac:dyDescent="0.3">
      <c r="A161" s="30" t="s">
        <v>1160</v>
      </c>
      <c r="B161" s="59" t="s">
        <v>215</v>
      </c>
      <c r="C161" s="50"/>
      <c r="D161" s="50"/>
      <c r="E161" s="42"/>
      <c r="F161" s="54" t="str">
        <f t="shared" si="9"/>
        <v/>
      </c>
      <c r="G161" s="54" t="str">
        <f t="shared" si="10"/>
        <v/>
      </c>
      <c r="H161" s="27"/>
      <c r="L161" s="27"/>
      <c r="M161" s="27"/>
      <c r="N161" s="28"/>
    </row>
    <row r="162" spans="1:14" hidden="1" outlineLevel="1" x14ac:dyDescent="0.3">
      <c r="A162" s="30" t="s">
        <v>1161</v>
      </c>
      <c r="B162" s="59" t="s">
        <v>215</v>
      </c>
      <c r="C162" s="50"/>
      <c r="D162" s="50"/>
      <c r="E162" s="42"/>
      <c r="F162" s="54" t="str">
        <f t="shared" si="9"/>
        <v/>
      </c>
      <c r="G162" s="54" t="str">
        <f t="shared" si="10"/>
        <v/>
      </c>
      <c r="H162" s="27"/>
      <c r="L162" s="27"/>
      <c r="M162" s="27"/>
      <c r="N162" s="28"/>
    </row>
    <row r="163" spans="1:14" ht="15" customHeight="1" collapsed="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2750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2750</v>
      </c>
      <c r="D167" s="50">
        <v>0</v>
      </c>
      <c r="E167" s="75"/>
      <c r="F167" s="78">
        <f>SUM(F164:F166)</f>
        <v>1</v>
      </c>
      <c r="G167" s="78">
        <f>SUM(G164:G166)</f>
        <v>0</v>
      </c>
      <c r="H167" s="27"/>
      <c r="L167" s="27"/>
      <c r="M167" s="27"/>
      <c r="N167" s="28"/>
    </row>
    <row r="168" spans="1:14" hidden="1" outlineLevel="1" x14ac:dyDescent="0.3">
      <c r="A168" s="30" t="s">
        <v>1166</v>
      </c>
      <c r="B168" s="76"/>
      <c r="C168" s="77"/>
      <c r="D168" s="77"/>
      <c r="E168" s="75"/>
      <c r="F168" s="75"/>
      <c r="G168" s="67"/>
      <c r="H168" s="27"/>
      <c r="L168" s="27"/>
      <c r="M168" s="27"/>
      <c r="N168" s="28"/>
    </row>
    <row r="169" spans="1:14" hidden="1" outlineLevel="1" x14ac:dyDescent="0.3">
      <c r="A169" s="30" t="s">
        <v>1167</v>
      </c>
      <c r="B169" s="76"/>
      <c r="C169" s="77"/>
      <c r="D169" s="77"/>
      <c r="E169" s="75"/>
      <c r="F169" s="75"/>
      <c r="G169" s="67"/>
      <c r="H169" s="27"/>
      <c r="L169" s="27"/>
      <c r="M169" s="27"/>
      <c r="N169" s="28"/>
    </row>
    <row r="170" spans="1:14" hidden="1" outlineLevel="1" x14ac:dyDescent="0.3">
      <c r="A170" s="30" t="s">
        <v>1168</v>
      </c>
      <c r="B170" s="76"/>
      <c r="C170" s="77"/>
      <c r="D170" s="77"/>
      <c r="E170" s="75"/>
      <c r="F170" s="75"/>
      <c r="G170" s="67"/>
      <c r="H170" s="27"/>
      <c r="L170" s="27"/>
      <c r="M170" s="27"/>
      <c r="N170" s="28"/>
    </row>
    <row r="171" spans="1:14" hidden="1" outlineLevel="1" x14ac:dyDescent="0.3">
      <c r="A171" s="30" t="s">
        <v>1169</v>
      </c>
      <c r="B171" s="76"/>
      <c r="C171" s="77"/>
      <c r="D171" s="77"/>
      <c r="E171" s="75"/>
      <c r="F171" s="75"/>
      <c r="G171" s="67"/>
      <c r="H171" s="27"/>
      <c r="L171" s="27"/>
      <c r="M171" s="27"/>
      <c r="N171" s="28"/>
    </row>
    <row r="172" spans="1:14" hidden="1" outlineLevel="1" x14ac:dyDescent="0.3">
      <c r="A172" s="30" t="s">
        <v>1170</v>
      </c>
      <c r="B172" s="76"/>
      <c r="C172" s="77"/>
      <c r="D172" s="77"/>
      <c r="E172" s="75"/>
      <c r="F172" s="75"/>
      <c r="G172" s="67"/>
      <c r="H172" s="27"/>
      <c r="L172" s="27"/>
      <c r="M172" s="27"/>
      <c r="N172" s="28"/>
    </row>
    <row r="173" spans="1:14" ht="15" customHeight="1" collapsed="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20</v>
      </c>
      <c r="E175" s="61"/>
      <c r="F175" s="54">
        <f>IF($C$179=0,"",IF(C175="[for completion]","",C175/$C$179))</f>
        <v>0.11200662736941773</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158.56086260000001</v>
      </c>
      <c r="E177" s="61"/>
      <c r="F177" s="54">
        <f>IF($C$179=0,"",IF(C177="[for completion]","",C177/$C$179))</f>
        <v>0.88799337263058231</v>
      </c>
      <c r="G177" s="55"/>
      <c r="H177" s="27"/>
      <c r="L177" s="27"/>
      <c r="M177" s="27"/>
      <c r="N177" s="28"/>
    </row>
    <row r="178" spans="1:14" x14ac:dyDescent="0.3">
      <c r="A178" s="30" t="s">
        <v>1175</v>
      </c>
      <c r="B178" s="42" t="s">
        <v>213</v>
      </c>
      <c r="C178" s="103">
        <v>0</v>
      </c>
      <c r="E178" s="61"/>
      <c r="F178" s="54">
        <f t="shared" ref="F178:F187" si="11">IF($C$179=0,"",IF(C178="[for completion]","",C178/$C$179))</f>
        <v>0</v>
      </c>
      <c r="G178" s="55"/>
      <c r="H178" s="27"/>
      <c r="L178" s="27"/>
      <c r="M178" s="27"/>
      <c r="N178" s="28"/>
    </row>
    <row r="179" spans="1:14" x14ac:dyDescent="0.3">
      <c r="A179" s="30" t="s">
        <v>1176</v>
      </c>
      <c r="B179" s="68" t="s">
        <v>214</v>
      </c>
      <c r="C179" s="57">
        <f>SUM(C174:C178)</f>
        <v>178.56086260000001</v>
      </c>
      <c r="E179" s="61"/>
      <c r="F179" s="58">
        <f>SUM(F174:F178)</f>
        <v>1</v>
      </c>
      <c r="G179" s="55"/>
      <c r="H179" s="27"/>
      <c r="L179" s="27"/>
      <c r="M179" s="27"/>
      <c r="N179" s="28"/>
    </row>
    <row r="180" spans="1:14" hidden="1" outlineLevel="1" x14ac:dyDescent="0.3">
      <c r="A180" s="30" t="s">
        <v>1177</v>
      </c>
      <c r="B180" s="79" t="s">
        <v>259</v>
      </c>
      <c r="C180" s="50"/>
      <c r="E180" s="61"/>
      <c r="F180" s="54">
        <f t="shared" si="11"/>
        <v>0</v>
      </c>
      <c r="G180" s="55"/>
      <c r="H180" s="27"/>
      <c r="L180" s="27"/>
      <c r="M180" s="27"/>
      <c r="N180" s="28"/>
    </row>
    <row r="181" spans="1:14" s="79" customFormat="1" ht="28.8" hidden="1" outlineLevel="1" x14ac:dyDescent="0.3">
      <c r="A181" s="30" t="s">
        <v>1178</v>
      </c>
      <c r="B181" s="79" t="s">
        <v>260</v>
      </c>
      <c r="C181" s="80"/>
      <c r="F181" s="54">
        <f t="shared" si="11"/>
        <v>0</v>
      </c>
    </row>
    <row r="182" spans="1:14" ht="28.8" hidden="1" outlineLevel="1" x14ac:dyDescent="0.3">
      <c r="A182" s="30" t="s">
        <v>1179</v>
      </c>
      <c r="B182" s="79" t="s">
        <v>261</v>
      </c>
      <c r="C182" s="50"/>
      <c r="E182" s="61"/>
      <c r="F182" s="54">
        <f t="shared" si="11"/>
        <v>0</v>
      </c>
      <c r="G182" s="55"/>
      <c r="H182" s="27"/>
      <c r="L182" s="27"/>
      <c r="M182" s="27"/>
      <c r="N182" s="28"/>
    </row>
    <row r="183" spans="1:14" hidden="1" outlineLevel="1" x14ac:dyDescent="0.3">
      <c r="A183" s="30" t="s">
        <v>1180</v>
      </c>
      <c r="B183" s="79" t="s">
        <v>262</v>
      </c>
      <c r="C183" s="50"/>
      <c r="E183" s="61"/>
      <c r="F183" s="54">
        <f t="shared" si="11"/>
        <v>0</v>
      </c>
      <c r="G183" s="55"/>
      <c r="H183" s="27"/>
      <c r="L183" s="27"/>
      <c r="M183" s="27"/>
      <c r="N183" s="28"/>
    </row>
    <row r="184" spans="1:14" s="79" customFormat="1" hidden="1" outlineLevel="1" x14ac:dyDescent="0.3">
      <c r="A184" s="30" t="s">
        <v>1181</v>
      </c>
      <c r="B184" s="79" t="s">
        <v>263</v>
      </c>
      <c r="C184" s="80"/>
      <c r="F184" s="54">
        <f t="shared" si="11"/>
        <v>0</v>
      </c>
    </row>
    <row r="185" spans="1:14" hidden="1" outlineLevel="1" x14ac:dyDescent="0.3">
      <c r="A185" s="30" t="s">
        <v>1182</v>
      </c>
      <c r="B185" s="79" t="s">
        <v>264</v>
      </c>
      <c r="C185" s="50"/>
      <c r="E185" s="61"/>
      <c r="F185" s="54">
        <f t="shared" si="11"/>
        <v>0</v>
      </c>
      <c r="G185" s="55"/>
      <c r="H185" s="27"/>
      <c r="L185" s="27"/>
      <c r="M185" s="27"/>
      <c r="N185" s="28"/>
    </row>
    <row r="186" spans="1:14" hidden="1" outlineLevel="1" x14ac:dyDescent="0.3">
      <c r="A186" s="30" t="s">
        <v>1183</v>
      </c>
      <c r="B186" s="79" t="s">
        <v>265</v>
      </c>
      <c r="C186" s="50"/>
      <c r="E186" s="61"/>
      <c r="F186" s="54">
        <f t="shared" si="11"/>
        <v>0</v>
      </c>
      <c r="G186" s="55"/>
      <c r="H186" s="27"/>
      <c r="L186" s="27"/>
      <c r="M186" s="27"/>
      <c r="N186" s="28"/>
    </row>
    <row r="187" spans="1:14" hidden="1" outlineLevel="1" x14ac:dyDescent="0.3">
      <c r="A187" s="30" t="s">
        <v>1184</v>
      </c>
      <c r="B187" s="79" t="s">
        <v>266</v>
      </c>
      <c r="C187" s="50"/>
      <c r="E187" s="61"/>
      <c r="F187" s="54">
        <f t="shared" si="11"/>
        <v>0</v>
      </c>
      <c r="G187" s="55"/>
      <c r="H187" s="27"/>
      <c r="L187" s="27"/>
      <c r="M187" s="27"/>
      <c r="N187" s="28"/>
    </row>
    <row r="188" spans="1:14" hidden="1" outlineLevel="1" x14ac:dyDescent="0.3">
      <c r="A188" s="30" t="s">
        <v>1185</v>
      </c>
      <c r="B188" s="79"/>
      <c r="E188" s="61"/>
      <c r="F188" s="55"/>
      <c r="G188" s="55"/>
      <c r="H188" s="27"/>
      <c r="L188" s="27"/>
      <c r="M188" s="27"/>
      <c r="N188" s="28"/>
    </row>
    <row r="189" spans="1:14" hidden="1" outlineLevel="1" x14ac:dyDescent="0.3">
      <c r="A189" s="30" t="s">
        <v>1186</v>
      </c>
      <c r="B189" s="79"/>
      <c r="E189" s="61"/>
      <c r="F189" s="55"/>
      <c r="G189" s="55"/>
      <c r="H189" s="27"/>
      <c r="L189" s="27"/>
      <c r="M189" s="27"/>
      <c r="N189" s="28"/>
    </row>
    <row r="190" spans="1:14" hidden="1" outlineLevel="1" x14ac:dyDescent="0.3">
      <c r="A190" s="30" t="s">
        <v>1187</v>
      </c>
      <c r="B190" s="79"/>
      <c r="E190" s="61"/>
      <c r="F190" s="55"/>
      <c r="G190" s="55"/>
      <c r="H190" s="27"/>
      <c r="L190" s="27"/>
      <c r="M190" s="27"/>
      <c r="N190" s="28"/>
    </row>
    <row r="191" spans="1:14" hidden="1" outlineLevel="1" x14ac:dyDescent="0.3">
      <c r="A191" s="30" t="s">
        <v>1188</v>
      </c>
      <c r="B191" s="59"/>
      <c r="E191" s="61"/>
      <c r="F191" s="55"/>
      <c r="G191" s="55"/>
      <c r="H191" s="27"/>
      <c r="L191" s="27"/>
      <c r="M191" s="27"/>
      <c r="N191" s="28"/>
    </row>
    <row r="192" spans="1:14" ht="15" customHeight="1" collapsed="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20</v>
      </c>
      <c r="E193" s="53"/>
      <c r="F193" s="54">
        <f t="shared" ref="F193:F206" si="12">IF($C$208=0,"",IF(C193="[for completion]","",C193/$C$208))</f>
        <v>1</v>
      </c>
      <c r="G193" s="55"/>
      <c r="H193" s="27"/>
      <c r="L193" s="27"/>
      <c r="M193" s="27"/>
      <c r="N193" s="28"/>
    </row>
    <row r="194" spans="1:14" x14ac:dyDescent="0.3">
      <c r="A194" s="30" t="s">
        <v>1190</v>
      </c>
      <c r="B194" s="42" t="s">
        <v>269</v>
      </c>
      <c r="C194" s="103">
        <v>0</v>
      </c>
      <c r="E194" s="61"/>
      <c r="F194" s="54">
        <f t="shared" si="12"/>
        <v>0</v>
      </c>
      <c r="G194" s="61"/>
      <c r="H194" s="27"/>
      <c r="L194" s="27"/>
      <c r="M194" s="27"/>
      <c r="N194" s="28"/>
    </row>
    <row r="195" spans="1:14" x14ac:dyDescent="0.3">
      <c r="A195" s="30" t="s">
        <v>1191</v>
      </c>
      <c r="B195" s="42" t="s">
        <v>270</v>
      </c>
      <c r="C195" s="103">
        <v>0</v>
      </c>
      <c r="E195" s="61"/>
      <c r="F195" s="54">
        <f t="shared" si="12"/>
        <v>0</v>
      </c>
      <c r="G195" s="61"/>
      <c r="H195" s="27"/>
      <c r="L195" s="27"/>
      <c r="M195" s="27"/>
      <c r="N195" s="28"/>
    </row>
    <row r="196" spans="1:14" x14ac:dyDescent="0.3">
      <c r="A196" s="30" t="s">
        <v>1192</v>
      </c>
      <c r="B196" s="42" t="s">
        <v>271</v>
      </c>
      <c r="C196" s="103">
        <v>0</v>
      </c>
      <c r="E196" s="61"/>
      <c r="F196" s="54">
        <f t="shared" si="12"/>
        <v>0</v>
      </c>
      <c r="G196" s="61"/>
      <c r="H196" s="27"/>
      <c r="L196" s="27"/>
      <c r="M196" s="27"/>
      <c r="N196" s="28"/>
    </row>
    <row r="197" spans="1:14" x14ac:dyDescent="0.3">
      <c r="A197" s="30" t="s">
        <v>1193</v>
      </c>
      <c r="B197" s="42" t="s">
        <v>272</v>
      </c>
      <c r="C197" s="103">
        <v>0</v>
      </c>
      <c r="E197" s="61"/>
      <c r="F197" s="54">
        <f t="shared" si="12"/>
        <v>0</v>
      </c>
      <c r="G197" s="61"/>
      <c r="H197" s="27"/>
      <c r="L197" s="27"/>
      <c r="M197" s="27"/>
      <c r="N197" s="28"/>
    </row>
    <row r="198" spans="1:14" x14ac:dyDescent="0.3">
      <c r="A198" s="30" t="s">
        <v>1194</v>
      </c>
      <c r="B198" s="42" t="s">
        <v>273</v>
      </c>
      <c r="C198" s="103">
        <v>0</v>
      </c>
      <c r="E198" s="61"/>
      <c r="F198" s="54">
        <f t="shared" si="12"/>
        <v>0</v>
      </c>
      <c r="G198" s="61"/>
      <c r="H198" s="27"/>
      <c r="L198" s="27"/>
      <c r="M198" s="27"/>
      <c r="N198" s="28"/>
    </row>
    <row r="199" spans="1:14" x14ac:dyDescent="0.3">
      <c r="A199" s="30" t="s">
        <v>1195</v>
      </c>
      <c r="B199" s="42" t="s">
        <v>274</v>
      </c>
      <c r="C199" s="103">
        <v>0</v>
      </c>
      <c r="E199" s="61"/>
      <c r="F199" s="54">
        <f t="shared" si="12"/>
        <v>0</v>
      </c>
      <c r="G199" s="61"/>
      <c r="H199" s="27"/>
      <c r="L199" s="27"/>
      <c r="M199" s="27"/>
      <c r="N199" s="28"/>
    </row>
    <row r="200" spans="1:14" x14ac:dyDescent="0.3">
      <c r="A200" s="30" t="s">
        <v>1196</v>
      </c>
      <c r="B200" s="42" t="s">
        <v>275</v>
      </c>
      <c r="C200" s="103">
        <v>0</v>
      </c>
      <c r="E200" s="61"/>
      <c r="F200" s="54">
        <f t="shared" si="12"/>
        <v>0</v>
      </c>
      <c r="G200" s="61"/>
      <c r="H200" s="27"/>
      <c r="L200" s="27"/>
      <c r="M200" s="27"/>
      <c r="N200" s="28"/>
    </row>
    <row r="201" spans="1:14" x14ac:dyDescent="0.3">
      <c r="A201" s="30" t="s">
        <v>1197</v>
      </c>
      <c r="B201" s="42" t="s">
        <v>276</v>
      </c>
      <c r="C201" s="103">
        <v>0</v>
      </c>
      <c r="E201" s="61"/>
      <c r="F201" s="54">
        <f t="shared" si="12"/>
        <v>0</v>
      </c>
      <c r="G201" s="61"/>
      <c r="H201" s="27"/>
      <c r="L201" s="27"/>
      <c r="M201" s="27"/>
      <c r="N201" s="28"/>
    </row>
    <row r="202" spans="1:14" x14ac:dyDescent="0.3">
      <c r="A202" s="30" t="s">
        <v>1198</v>
      </c>
      <c r="B202" s="42" t="s">
        <v>277</v>
      </c>
      <c r="C202" s="103">
        <v>0</v>
      </c>
      <c r="E202" s="61"/>
      <c r="F202" s="54">
        <f t="shared" si="12"/>
        <v>0</v>
      </c>
      <c r="G202" s="61"/>
      <c r="H202" s="27"/>
      <c r="L202" s="27"/>
      <c r="M202" s="27"/>
      <c r="N202" s="28"/>
    </row>
    <row r="203" spans="1:14" x14ac:dyDescent="0.3">
      <c r="A203" s="30" t="s">
        <v>1199</v>
      </c>
      <c r="B203" s="42" t="s">
        <v>278</v>
      </c>
      <c r="C203" s="103">
        <v>0</v>
      </c>
      <c r="E203" s="61"/>
      <c r="F203" s="54">
        <f t="shared" si="12"/>
        <v>0</v>
      </c>
      <c r="G203" s="61"/>
      <c r="H203" s="27"/>
      <c r="L203" s="27"/>
      <c r="M203" s="27"/>
      <c r="N203" s="28"/>
    </row>
    <row r="204" spans="1:14" x14ac:dyDescent="0.3">
      <c r="A204" s="30" t="s">
        <v>1200</v>
      </c>
      <c r="B204" s="42" t="s">
        <v>279</v>
      </c>
      <c r="C204" s="103">
        <v>0</v>
      </c>
      <c r="E204" s="61"/>
      <c r="F204" s="54">
        <f t="shared" si="12"/>
        <v>0</v>
      </c>
      <c r="G204" s="61"/>
      <c r="H204" s="27"/>
      <c r="L204" s="27"/>
      <c r="M204" s="27"/>
      <c r="N204" s="28"/>
    </row>
    <row r="205" spans="1:14" x14ac:dyDescent="0.3">
      <c r="A205" s="30" t="s">
        <v>1201</v>
      </c>
      <c r="B205" s="42" t="s">
        <v>280</v>
      </c>
      <c r="C205" s="103">
        <v>0</v>
      </c>
      <c r="E205" s="61"/>
      <c r="F205" s="54">
        <f t="shared" si="12"/>
        <v>0</v>
      </c>
      <c r="G205" s="61"/>
      <c r="H205" s="27"/>
      <c r="L205" s="27"/>
      <c r="M205" s="27"/>
      <c r="N205" s="28"/>
    </row>
    <row r="206" spans="1:14" x14ac:dyDescent="0.3">
      <c r="A206" s="30" t="s">
        <v>1202</v>
      </c>
      <c r="B206" s="42" t="s">
        <v>213</v>
      </c>
      <c r="C206" s="103">
        <v>0</v>
      </c>
      <c r="E206" s="61"/>
      <c r="F206" s="54">
        <f t="shared" si="12"/>
        <v>0</v>
      </c>
      <c r="G206" s="61"/>
      <c r="H206" s="27"/>
      <c r="L206" s="27"/>
      <c r="M206" s="27"/>
      <c r="N206" s="28"/>
    </row>
    <row r="207" spans="1:14" x14ac:dyDescent="0.3">
      <c r="A207" s="30" t="s">
        <v>1203</v>
      </c>
      <c r="B207" s="56" t="s">
        <v>281</v>
      </c>
      <c r="C207" s="103">
        <v>20</v>
      </c>
      <c r="E207" s="61"/>
      <c r="F207" s="54"/>
      <c r="G207" s="61"/>
      <c r="H207" s="27"/>
      <c r="L207" s="27"/>
      <c r="M207" s="27"/>
      <c r="N207" s="28"/>
    </row>
    <row r="208" spans="1:14" x14ac:dyDescent="0.3">
      <c r="A208" s="30" t="s">
        <v>1204</v>
      </c>
      <c r="B208" s="68" t="s">
        <v>214</v>
      </c>
      <c r="C208" s="57">
        <f>SUM(C193:C206)</f>
        <v>20</v>
      </c>
      <c r="D208" s="42"/>
      <c r="E208" s="61"/>
      <c r="F208" s="58">
        <f>SUM(F193:F206)</f>
        <v>1</v>
      </c>
      <c r="G208" s="61"/>
      <c r="H208" s="27"/>
      <c r="L208" s="27"/>
      <c r="M208" s="27"/>
      <c r="N208" s="28"/>
    </row>
    <row r="209" spans="1:14" hidden="1" outlineLevel="1" x14ac:dyDescent="0.3">
      <c r="A209" s="30" t="s">
        <v>1205</v>
      </c>
      <c r="B209" s="59" t="s">
        <v>215</v>
      </c>
      <c r="C209" s="50"/>
      <c r="E209" s="61"/>
      <c r="F209" s="54">
        <f>IF($C$208=0,"",IF(C209="[for completion]","",C209/$C$208))</f>
        <v>0</v>
      </c>
      <c r="G209" s="61"/>
      <c r="H209" s="27"/>
      <c r="L209" s="27"/>
      <c r="M209" s="27"/>
      <c r="N209" s="28"/>
    </row>
    <row r="210" spans="1:14" hidden="1" outlineLevel="1" x14ac:dyDescent="0.3">
      <c r="A210" s="30" t="s">
        <v>1206</v>
      </c>
      <c r="B210" s="59" t="s">
        <v>215</v>
      </c>
      <c r="C210" s="50"/>
      <c r="E210" s="61"/>
      <c r="F210" s="54">
        <f t="shared" ref="F210:F215" si="13">IF($C$208=0,"",IF(C210="[for completion]","",C210/$C$208))</f>
        <v>0</v>
      </c>
      <c r="G210" s="61"/>
      <c r="H210" s="27"/>
      <c r="L210" s="27"/>
      <c r="M210" s="27"/>
      <c r="N210" s="28"/>
    </row>
    <row r="211" spans="1:14" hidden="1" outlineLevel="1" x14ac:dyDescent="0.3">
      <c r="A211" s="30" t="s">
        <v>1207</v>
      </c>
      <c r="B211" s="59" t="s">
        <v>215</v>
      </c>
      <c r="C211" s="50"/>
      <c r="E211" s="61"/>
      <c r="F211" s="54">
        <f t="shared" si="13"/>
        <v>0</v>
      </c>
      <c r="G211" s="61"/>
      <c r="H211" s="27"/>
      <c r="L211" s="27"/>
      <c r="M211" s="27"/>
      <c r="N211" s="28"/>
    </row>
    <row r="212" spans="1:14" hidden="1" outlineLevel="1" x14ac:dyDescent="0.3">
      <c r="A212" s="30" t="s">
        <v>1208</v>
      </c>
      <c r="B212" s="59" t="s">
        <v>215</v>
      </c>
      <c r="C212" s="50"/>
      <c r="E212" s="61"/>
      <c r="F212" s="54">
        <f t="shared" si="13"/>
        <v>0</v>
      </c>
      <c r="G212" s="61"/>
      <c r="H212" s="27"/>
      <c r="L212" s="27"/>
      <c r="M212" s="27"/>
      <c r="N212" s="28"/>
    </row>
    <row r="213" spans="1:14" hidden="1" outlineLevel="1" x14ac:dyDescent="0.3">
      <c r="A213" s="30" t="s">
        <v>1209</v>
      </c>
      <c r="B213" s="59" t="s">
        <v>215</v>
      </c>
      <c r="C213" s="50"/>
      <c r="E213" s="61"/>
      <c r="F213" s="54">
        <f t="shared" si="13"/>
        <v>0</v>
      </c>
      <c r="G213" s="61"/>
      <c r="H213" s="27"/>
      <c r="L213" s="27"/>
      <c r="M213" s="27"/>
      <c r="N213" s="28"/>
    </row>
    <row r="214" spans="1:14" hidden="1" outlineLevel="1" x14ac:dyDescent="0.3">
      <c r="A214" s="30" t="s">
        <v>1210</v>
      </c>
      <c r="B214" s="59" t="s">
        <v>215</v>
      </c>
      <c r="C214" s="50"/>
      <c r="E214" s="61"/>
      <c r="F214" s="54">
        <f t="shared" si="13"/>
        <v>0</v>
      </c>
      <c r="G214" s="61"/>
      <c r="H214" s="27"/>
      <c r="L214" s="27"/>
      <c r="M214" s="27"/>
      <c r="N214" s="28"/>
    </row>
    <row r="215" spans="1:14" hidden="1" outlineLevel="1" x14ac:dyDescent="0.3">
      <c r="A215" s="30" t="s">
        <v>1211</v>
      </c>
      <c r="B215" s="59" t="s">
        <v>215</v>
      </c>
      <c r="C215" s="50"/>
      <c r="E215" s="61"/>
      <c r="F215" s="54">
        <f t="shared" si="13"/>
        <v>0</v>
      </c>
      <c r="G215" s="61"/>
      <c r="H215" s="27"/>
      <c r="L215" s="27"/>
      <c r="M215" s="27"/>
      <c r="N215" s="28"/>
    </row>
    <row r="216" spans="1:14" ht="15" customHeight="1" collapsed="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20</v>
      </c>
      <c r="E217" s="75"/>
      <c r="F217" s="55">
        <f>IF($C$38=0,"",IF(C217="[for completion]","",IF(C217="","",C217/$C$38)))</f>
        <v>5.5882989304155981E-3</v>
      </c>
      <c r="G217" s="55">
        <f>IF($C$39=0,"",IF(C217="[for completion]","",IF(C217="","",C217/$C$39)))</f>
        <v>7.2727272727272727E-3</v>
      </c>
      <c r="H217" s="27"/>
      <c r="L217" s="27"/>
      <c r="M217" s="27"/>
      <c r="N217" s="28"/>
    </row>
    <row r="218" spans="1:14" x14ac:dyDescent="0.3">
      <c r="A218" s="30" t="s">
        <v>1213</v>
      </c>
      <c r="B218" s="67" t="s">
        <v>285</v>
      </c>
      <c r="C218" s="103">
        <v>0</v>
      </c>
      <c r="E218" s="75"/>
      <c r="F218" s="55">
        <f>IF($C$38=0,"",IF(C218="[for completion]","",IF(C218="","",C218/$C$38)))</f>
        <v>0</v>
      </c>
      <c r="G218" s="55">
        <f>IF($C$39=0,"",IF(C218="[for completion]","",IF(C218="","",C218/$C$39)))</f>
        <v>0</v>
      </c>
      <c r="H218" s="27"/>
      <c r="L218" s="27"/>
      <c r="M218" s="27"/>
      <c r="N218" s="28"/>
    </row>
    <row r="219" spans="1:14" x14ac:dyDescent="0.3">
      <c r="A219" s="30" t="s">
        <v>1214</v>
      </c>
      <c r="B219" s="67" t="s">
        <v>213</v>
      </c>
      <c r="C219" s="103">
        <v>0</v>
      </c>
      <c r="E219" s="75"/>
      <c r="F219" s="55">
        <f>IF($C$38=0,"",IF(C219="[for completion]","",IF(C219="","",C219/$C$38)))</f>
        <v>0</v>
      </c>
      <c r="G219" s="55">
        <f>IF($C$39=0,"",IF(C219="[for completion]","",IF(C219="","",C219/$C$39)))</f>
        <v>0</v>
      </c>
      <c r="H219" s="27"/>
      <c r="L219" s="27"/>
      <c r="M219" s="27"/>
      <c r="N219" s="28"/>
    </row>
    <row r="220" spans="1:14" x14ac:dyDescent="0.3">
      <c r="A220" s="30" t="s">
        <v>1215</v>
      </c>
      <c r="B220" s="68" t="s">
        <v>214</v>
      </c>
      <c r="C220" s="50">
        <f>SUM(C217:C219)</f>
        <v>20</v>
      </c>
      <c r="E220" s="75"/>
      <c r="F220" s="171">
        <f>SUM(F217:F219)</f>
        <v>5.5882989304155981E-3</v>
      </c>
      <c r="G220" s="171">
        <f>SUM(G217:G219)</f>
        <v>7.2727272727272727E-3</v>
      </c>
      <c r="H220" s="27"/>
      <c r="L220" s="27"/>
      <c r="M220" s="27"/>
      <c r="N220" s="28"/>
    </row>
    <row r="221" spans="1:14" hidden="1" outlineLevel="1" x14ac:dyDescent="0.3">
      <c r="A221" s="30" t="s">
        <v>1216</v>
      </c>
      <c r="B221" s="59" t="s">
        <v>215</v>
      </c>
      <c r="C221" s="50"/>
      <c r="E221" s="75"/>
      <c r="F221" s="54" t="str">
        <f t="shared" ref="F221:F227" si="14">IF($C$38=0,"",IF(C221="[for completion]","",IF(C221="","",C221/$C$38)))</f>
        <v/>
      </c>
      <c r="G221" s="54" t="str">
        <f t="shared" ref="G221:G227" si="15">IF($C$39=0,"",IF(C221="[for completion]","",IF(C221="","",C221/$C$39)))</f>
        <v/>
      </c>
      <c r="H221" s="27"/>
      <c r="L221" s="27"/>
      <c r="M221" s="27"/>
      <c r="N221" s="28"/>
    </row>
    <row r="222" spans="1:14" hidden="1" outlineLevel="1" x14ac:dyDescent="0.3">
      <c r="A222" s="30" t="s">
        <v>1217</v>
      </c>
      <c r="B222" s="59" t="s">
        <v>215</v>
      </c>
      <c r="C222" s="50"/>
      <c r="E222" s="75"/>
      <c r="F222" s="54" t="str">
        <f t="shared" si="14"/>
        <v/>
      </c>
      <c r="G222" s="54" t="str">
        <f t="shared" si="15"/>
        <v/>
      </c>
      <c r="H222" s="27"/>
      <c r="L222" s="27"/>
      <c r="M222" s="27"/>
      <c r="N222" s="28"/>
    </row>
    <row r="223" spans="1:14" hidden="1" outlineLevel="1" x14ac:dyDescent="0.3">
      <c r="A223" s="30" t="s">
        <v>1218</v>
      </c>
      <c r="B223" s="59" t="s">
        <v>215</v>
      </c>
      <c r="C223" s="50"/>
      <c r="E223" s="75"/>
      <c r="F223" s="54" t="str">
        <f t="shared" si="14"/>
        <v/>
      </c>
      <c r="G223" s="54" t="str">
        <f t="shared" si="15"/>
        <v/>
      </c>
      <c r="H223" s="27"/>
      <c r="L223" s="27"/>
      <c r="M223" s="27"/>
      <c r="N223" s="28"/>
    </row>
    <row r="224" spans="1:14" hidden="1" outlineLevel="1" x14ac:dyDescent="0.3">
      <c r="A224" s="30" t="s">
        <v>1219</v>
      </c>
      <c r="B224" s="59" t="s">
        <v>215</v>
      </c>
      <c r="C224" s="50"/>
      <c r="E224" s="75"/>
      <c r="F224" s="54" t="str">
        <f t="shared" si="14"/>
        <v/>
      </c>
      <c r="G224" s="54" t="str">
        <f t="shared" si="15"/>
        <v/>
      </c>
      <c r="H224" s="27"/>
      <c r="L224" s="27"/>
      <c r="M224" s="27"/>
      <c r="N224" s="28"/>
    </row>
    <row r="225" spans="1:13" hidden="1" outlineLevel="1" x14ac:dyDescent="0.3">
      <c r="A225" s="30" t="s">
        <v>1220</v>
      </c>
      <c r="B225" s="59" t="s">
        <v>215</v>
      </c>
      <c r="C225" s="50"/>
      <c r="E225" s="75"/>
      <c r="F225" s="54" t="str">
        <f t="shared" si="14"/>
        <v/>
      </c>
      <c r="G225" s="54" t="str">
        <f t="shared" si="15"/>
        <v/>
      </c>
      <c r="H225" s="27"/>
      <c r="L225" s="27"/>
      <c r="M225" s="27"/>
    </row>
    <row r="226" spans="1:13" hidden="1" outlineLevel="1" x14ac:dyDescent="0.3">
      <c r="A226" s="30" t="s">
        <v>1221</v>
      </c>
      <c r="B226" s="59" t="s">
        <v>215</v>
      </c>
      <c r="C226" s="50"/>
      <c r="E226" s="42"/>
      <c r="F226" s="54" t="str">
        <f t="shared" si="14"/>
        <v/>
      </c>
      <c r="G226" s="54" t="str">
        <f t="shared" si="15"/>
        <v/>
      </c>
      <c r="H226" s="27"/>
      <c r="L226" s="27"/>
      <c r="M226" s="27"/>
    </row>
    <row r="227" spans="1:13" hidden="1" outlineLevel="1" x14ac:dyDescent="0.3">
      <c r="A227" s="30" t="s">
        <v>1222</v>
      </c>
      <c r="B227" s="59" t="s">
        <v>215</v>
      </c>
      <c r="C227" s="50"/>
      <c r="E227" s="75"/>
      <c r="F227" s="54" t="str">
        <f t="shared" si="14"/>
        <v/>
      </c>
      <c r="G227" s="54" t="str">
        <f t="shared" si="15"/>
        <v/>
      </c>
      <c r="H227" s="27"/>
      <c r="L227" s="27"/>
      <c r="M227" s="27"/>
    </row>
    <row r="228" spans="1:13" ht="15" customHeight="1" collapsed="1" x14ac:dyDescent="0.3">
      <c r="A228" s="45"/>
      <c r="B228" s="46" t="s">
        <v>286</v>
      </c>
      <c r="C228" s="45"/>
      <c r="D228" s="45"/>
      <c r="E228" s="47"/>
      <c r="F228" s="48"/>
      <c r="G228" s="48"/>
      <c r="H228" s="27"/>
      <c r="L228" s="27"/>
      <c r="M228" s="27"/>
    </row>
    <row r="229" spans="1:13" ht="28.8" x14ac:dyDescent="0.3">
      <c r="A229" s="30" t="s">
        <v>1223</v>
      </c>
      <c r="B229" s="42" t="s">
        <v>287</v>
      </c>
      <c r="C229" s="50" t="s">
        <v>1411</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hidden="1" outlineLevel="1" x14ac:dyDescent="0.3">
      <c r="A234" s="30" t="s">
        <v>1227</v>
      </c>
      <c r="B234" s="41" t="s">
        <v>292</v>
      </c>
      <c r="C234" s="57"/>
      <c r="D234" s="42"/>
      <c r="E234" s="42"/>
      <c r="H234" s="27"/>
      <c r="L234" s="27"/>
      <c r="M234" s="27"/>
    </row>
    <row r="235" spans="1:13" hidden="1" outlineLevel="1" x14ac:dyDescent="0.3">
      <c r="A235" s="30" t="s">
        <v>1228</v>
      </c>
      <c r="B235" s="41" t="s">
        <v>293</v>
      </c>
      <c r="C235" s="57"/>
      <c r="D235" s="42"/>
      <c r="E235" s="42"/>
      <c r="H235" s="27"/>
      <c r="L235" s="27"/>
      <c r="M235" s="27"/>
    </row>
    <row r="236" spans="1:13" hidden="1" outlineLevel="1" x14ac:dyDescent="0.3">
      <c r="A236" s="30" t="s">
        <v>1229</v>
      </c>
      <c r="B236" s="41" t="s">
        <v>294</v>
      </c>
      <c r="C236" s="42"/>
      <c r="D236" s="42"/>
      <c r="E236" s="42"/>
      <c r="H236" s="27"/>
      <c r="L236" s="27"/>
      <c r="M236" s="27"/>
    </row>
    <row r="237" spans="1:13" ht="19.5" hidden="1" customHeight="1" outlineLevel="1" x14ac:dyDescent="0.3">
      <c r="A237" s="30" t="s">
        <v>1230</v>
      </c>
      <c r="C237" s="42"/>
      <c r="D237" s="42"/>
      <c r="E237" s="42"/>
      <c r="H237" s="27"/>
      <c r="L237" s="27"/>
      <c r="M237" s="27"/>
    </row>
    <row r="238" spans="1:13" ht="19.5" hidden="1" customHeight="1" outlineLevel="1" x14ac:dyDescent="0.3">
      <c r="A238" s="30" t="s">
        <v>1231</v>
      </c>
      <c r="C238" s="42"/>
      <c r="D238" s="42"/>
      <c r="E238" s="42"/>
      <c r="H238" s="27"/>
      <c r="L238" s="27"/>
      <c r="M238" s="27"/>
    </row>
    <row r="239" spans="1:13" ht="15" customHeight="1" collapsed="1" x14ac:dyDescent="0.3">
      <c r="A239" s="45"/>
      <c r="B239" s="46" t="s">
        <v>1394</v>
      </c>
      <c r="C239" s="45"/>
      <c r="D239" s="45"/>
      <c r="E239" s="47"/>
      <c r="F239" s="48"/>
      <c r="G239" s="48"/>
      <c r="H239" s="27"/>
      <c r="L239" s="27"/>
      <c r="M239" s="27"/>
    </row>
    <row r="240" spans="1:13" ht="28.8" x14ac:dyDescent="0.3">
      <c r="A240" s="30" t="s">
        <v>1232</v>
      </c>
      <c r="B240" s="30" t="s">
        <v>1395</v>
      </c>
      <c r="C240" s="103"/>
      <c r="E240" s="42"/>
      <c r="H240" s="27"/>
      <c r="L240" s="27"/>
      <c r="M240" s="27"/>
    </row>
    <row r="241" spans="1:13" x14ac:dyDescent="0.3">
      <c r="A241" s="30" t="s">
        <v>1233</v>
      </c>
      <c r="B241" s="30" t="s">
        <v>1396</v>
      </c>
      <c r="C241" s="103"/>
      <c r="E241" s="42"/>
      <c r="H241" s="27"/>
      <c r="L241" s="27"/>
      <c r="M241" s="27"/>
    </row>
    <row r="242" spans="1:13" x14ac:dyDescent="0.3">
      <c r="A242" s="30" t="s">
        <v>1234</v>
      </c>
      <c r="B242" s="30" t="s">
        <v>1397</v>
      </c>
      <c r="C242" s="103"/>
      <c r="E242" s="42"/>
      <c r="H242" s="27"/>
      <c r="L242" s="27"/>
      <c r="M242" s="27"/>
    </row>
    <row r="243" spans="1:13" ht="28.8" x14ac:dyDescent="0.3">
      <c r="A243" s="30" t="s">
        <v>1235</v>
      </c>
      <c r="B243" s="30" t="s">
        <v>1398</v>
      </c>
      <c r="C243" s="103"/>
      <c r="E243" s="42"/>
      <c r="H243" s="27"/>
      <c r="L243" s="27"/>
      <c r="M243" s="27"/>
    </row>
    <row r="244" spans="1:13" x14ac:dyDescent="0.3">
      <c r="A244" s="30" t="s">
        <v>1399</v>
      </c>
      <c r="B244" s="30" t="s">
        <v>1400</v>
      </c>
      <c r="C244" s="103"/>
      <c r="E244" s="42"/>
      <c r="H244" s="27"/>
      <c r="L244" s="27"/>
      <c r="M244" s="27"/>
    </row>
    <row r="245" spans="1:13" x14ac:dyDescent="0.3">
      <c r="A245" s="30" t="s">
        <v>1401</v>
      </c>
      <c r="B245" s="30" t="s">
        <v>1402</v>
      </c>
      <c r="C245" s="103"/>
      <c r="E245" s="42"/>
      <c r="H245" s="27"/>
      <c r="L245" s="27"/>
      <c r="M245" s="27"/>
    </row>
    <row r="246" spans="1:13" x14ac:dyDescent="0.3">
      <c r="A246" s="30" t="s">
        <v>1403</v>
      </c>
      <c r="B246" s="30" t="s">
        <v>1404</v>
      </c>
      <c r="C246" s="103"/>
      <c r="E246" s="42"/>
      <c r="H246" s="27"/>
      <c r="L246" s="27"/>
      <c r="M246" s="27"/>
    </row>
    <row r="247" spans="1:13" hidden="1" outlineLevel="1" x14ac:dyDescent="0.3">
      <c r="A247" s="30" t="s">
        <v>1236</v>
      </c>
      <c r="C247" s="103"/>
      <c r="E247" s="42"/>
      <c r="H247" s="27"/>
      <c r="L247" s="27"/>
      <c r="M247" s="27"/>
    </row>
    <row r="248" spans="1:13" hidden="1" outlineLevel="1" x14ac:dyDescent="0.3">
      <c r="A248" s="30" t="s">
        <v>1237</v>
      </c>
      <c r="C248" s="103"/>
      <c r="E248" s="42"/>
      <c r="H248" s="27"/>
      <c r="L248" s="27"/>
      <c r="M248" s="27"/>
    </row>
    <row r="249" spans="1:13" hidden="1" outlineLevel="1" x14ac:dyDescent="0.3">
      <c r="A249" s="30" t="s">
        <v>1238</v>
      </c>
      <c r="C249" s="103"/>
      <c r="E249" s="42"/>
      <c r="H249" s="27"/>
      <c r="L249" s="27"/>
      <c r="M249" s="27"/>
    </row>
    <row r="250" spans="1:13" hidden="1" outlineLevel="1" x14ac:dyDescent="0.3">
      <c r="A250" s="30" t="s">
        <v>1239</v>
      </c>
      <c r="C250" s="103"/>
      <c r="E250" s="42"/>
      <c r="H250" s="27"/>
      <c r="L250" s="27"/>
      <c r="M250" s="27"/>
    </row>
    <row r="251" spans="1:13" hidden="1" outlineLevel="1" x14ac:dyDescent="0.3">
      <c r="A251" s="30" t="s">
        <v>1240</v>
      </c>
      <c r="C251" s="103"/>
      <c r="E251" s="42"/>
      <c r="H251" s="27"/>
      <c r="L251" s="27"/>
      <c r="M251" s="27"/>
    </row>
    <row r="252" spans="1:13" hidden="1" outlineLevel="1" x14ac:dyDescent="0.3">
      <c r="A252" s="30" t="s">
        <v>1241</v>
      </c>
      <c r="C252" s="103"/>
      <c r="E252" s="42"/>
      <c r="H252" s="27"/>
      <c r="L252" s="27"/>
      <c r="M252" s="27"/>
    </row>
    <row r="253" spans="1:13" hidden="1" outlineLevel="1" x14ac:dyDescent="0.3">
      <c r="A253" s="30" t="s">
        <v>1242</v>
      </c>
      <c r="C253" s="103"/>
      <c r="E253" s="42"/>
      <c r="H253" s="27"/>
      <c r="L253" s="27"/>
      <c r="M253" s="27"/>
    </row>
    <row r="254" spans="1:13" hidden="1" outlineLevel="1" x14ac:dyDescent="0.3">
      <c r="A254" s="30" t="s">
        <v>1243</v>
      </c>
      <c r="C254" s="103"/>
      <c r="E254" s="42"/>
      <c r="H254" s="27"/>
      <c r="L254" s="27"/>
      <c r="M254" s="27"/>
    </row>
    <row r="255" spans="1:13" hidden="1" outlineLevel="1" x14ac:dyDescent="0.3">
      <c r="A255" s="30" t="s">
        <v>1244</v>
      </c>
      <c r="C255" s="103"/>
      <c r="E255" s="42"/>
      <c r="H255" s="27"/>
      <c r="L255" s="27"/>
      <c r="M255" s="27"/>
    </row>
    <row r="256" spans="1:13" hidden="1" outlineLevel="1" x14ac:dyDescent="0.3">
      <c r="A256" s="30" t="s">
        <v>1245</v>
      </c>
      <c r="C256" s="103"/>
      <c r="E256" s="42"/>
      <c r="H256" s="27"/>
      <c r="L256" s="27"/>
      <c r="M256" s="27"/>
    </row>
    <row r="257" spans="1:13" hidden="1" outlineLevel="1" x14ac:dyDescent="0.3">
      <c r="A257" s="30" t="s">
        <v>1246</v>
      </c>
      <c r="C257" s="103"/>
      <c r="E257" s="42"/>
      <c r="H257" s="27"/>
      <c r="L257" s="27"/>
      <c r="M257" s="27"/>
    </row>
    <row r="258" spans="1:13" hidden="1" outlineLevel="1" x14ac:dyDescent="0.3">
      <c r="A258" s="30" t="s">
        <v>1247</v>
      </c>
      <c r="C258" s="103"/>
      <c r="E258" s="42"/>
      <c r="H258" s="27"/>
      <c r="L258" s="27"/>
      <c r="M258" s="27"/>
    </row>
    <row r="259" spans="1:13" hidden="1" outlineLevel="1" x14ac:dyDescent="0.3">
      <c r="A259" s="30" t="s">
        <v>1248</v>
      </c>
      <c r="C259" s="103"/>
      <c r="E259" s="42"/>
      <c r="H259" s="27"/>
      <c r="L259" s="27"/>
      <c r="M259" s="27"/>
    </row>
    <row r="260" spans="1:13" hidden="1" outlineLevel="1" x14ac:dyDescent="0.3">
      <c r="A260" s="30" t="s">
        <v>1249</v>
      </c>
      <c r="C260" s="103"/>
      <c r="E260" s="42"/>
      <c r="H260" s="27"/>
      <c r="L260" s="27"/>
      <c r="M260" s="27"/>
    </row>
    <row r="261" spans="1:13" hidden="1" outlineLevel="1" x14ac:dyDescent="0.3">
      <c r="A261" s="30" t="s">
        <v>1250</v>
      </c>
      <c r="C261" s="103"/>
      <c r="E261" s="42"/>
      <c r="H261" s="27"/>
      <c r="L261" s="27"/>
      <c r="M261" s="27"/>
    </row>
    <row r="262" spans="1:13" hidden="1" outlineLevel="1" x14ac:dyDescent="0.3">
      <c r="A262" s="30" t="s">
        <v>1251</v>
      </c>
      <c r="C262" s="103"/>
      <c r="E262" s="42"/>
      <c r="H262" s="27"/>
      <c r="L262" s="27"/>
      <c r="M262" s="27"/>
    </row>
    <row r="263" spans="1:13" hidden="1" outlineLevel="1" x14ac:dyDescent="0.3">
      <c r="A263" s="30" t="s">
        <v>1252</v>
      </c>
      <c r="C263" s="103"/>
      <c r="E263" s="42"/>
      <c r="H263" s="27"/>
      <c r="L263" s="27"/>
      <c r="M263" s="27"/>
    </row>
    <row r="264" spans="1:13" hidden="1" outlineLevel="1" x14ac:dyDescent="0.3">
      <c r="A264" s="30" t="s">
        <v>1253</v>
      </c>
      <c r="C264" s="103"/>
      <c r="E264" s="42"/>
      <c r="H264" s="27"/>
      <c r="L264" s="27"/>
      <c r="M264" s="27"/>
    </row>
    <row r="265" spans="1:13" hidden="1" outlineLevel="1" x14ac:dyDescent="0.3">
      <c r="A265" s="30" t="s">
        <v>1254</v>
      </c>
      <c r="C265" s="103"/>
      <c r="E265" s="42"/>
      <c r="H265" s="27"/>
      <c r="L265" s="27"/>
      <c r="M265" s="27"/>
    </row>
    <row r="266" spans="1:13" hidden="1" outlineLevel="1" x14ac:dyDescent="0.3">
      <c r="A266" s="30" t="s">
        <v>1255</v>
      </c>
      <c r="C266" s="103"/>
      <c r="E266" s="42"/>
      <c r="H266" s="27"/>
      <c r="L266" s="27"/>
      <c r="M266" s="27"/>
    </row>
    <row r="267" spans="1:13" hidden="1" outlineLevel="1" x14ac:dyDescent="0.3">
      <c r="A267" s="30" t="s">
        <v>1256</v>
      </c>
      <c r="C267" s="103"/>
      <c r="E267" s="42"/>
      <c r="H267" s="27"/>
      <c r="L267" s="27"/>
      <c r="M267" s="27"/>
    </row>
    <row r="268" spans="1:13" hidden="1" outlineLevel="1" x14ac:dyDescent="0.3">
      <c r="A268" s="30" t="s">
        <v>1257</v>
      </c>
      <c r="C268" s="103"/>
      <c r="E268" s="42"/>
      <c r="H268" s="27"/>
      <c r="L268" s="27"/>
      <c r="M268" s="27"/>
    </row>
    <row r="269" spans="1:13" hidden="1" outlineLevel="1" x14ac:dyDescent="0.3">
      <c r="A269" s="30" t="s">
        <v>1258</v>
      </c>
      <c r="C269" s="103"/>
      <c r="E269" s="42"/>
      <c r="H269" s="27"/>
      <c r="L269" s="27"/>
      <c r="M269" s="27"/>
    </row>
    <row r="270" spans="1:13" hidden="1" outlineLevel="1" x14ac:dyDescent="0.3">
      <c r="A270" s="30" t="s">
        <v>1259</v>
      </c>
      <c r="C270" s="103"/>
      <c r="E270" s="42"/>
      <c r="H270" s="27"/>
      <c r="L270" s="27"/>
      <c r="M270" s="27"/>
    </row>
    <row r="271" spans="1:13" hidden="1" outlineLevel="1" x14ac:dyDescent="0.3">
      <c r="A271" s="30" t="s">
        <v>1260</v>
      </c>
      <c r="C271" s="103"/>
      <c r="E271" s="42"/>
      <c r="H271" s="27"/>
      <c r="L271" s="27"/>
      <c r="M271" s="27"/>
    </row>
    <row r="272" spans="1:13" hidden="1" outlineLevel="1" x14ac:dyDescent="0.3">
      <c r="A272" s="30" t="s">
        <v>1261</v>
      </c>
      <c r="C272" s="103"/>
      <c r="E272" s="42"/>
      <c r="H272" s="27"/>
      <c r="L272" s="27"/>
      <c r="M272" s="27"/>
    </row>
    <row r="273" spans="1:14" hidden="1" outlineLevel="1" x14ac:dyDescent="0.3">
      <c r="A273" s="30" t="s">
        <v>1262</v>
      </c>
      <c r="C273" s="103"/>
      <c r="E273" s="42"/>
      <c r="H273" s="27"/>
      <c r="L273" s="27"/>
      <c r="M273" s="27"/>
    </row>
    <row r="274" spans="1:14" hidden="1" outlineLevel="1" x14ac:dyDescent="0.3">
      <c r="A274" s="30" t="s">
        <v>1263</v>
      </c>
      <c r="C274" s="103"/>
      <c r="E274" s="42"/>
      <c r="H274" s="27"/>
      <c r="L274" s="27"/>
      <c r="M274" s="27"/>
    </row>
    <row r="275" spans="1:14" hidden="1" outlineLevel="1" x14ac:dyDescent="0.3">
      <c r="A275" s="30" t="s">
        <v>1264</v>
      </c>
      <c r="C275" s="103"/>
      <c r="E275" s="42"/>
      <c r="H275" s="27"/>
      <c r="L275" s="27"/>
      <c r="M275" s="27"/>
    </row>
    <row r="276" spans="1:14" hidden="1" outlineLevel="1" x14ac:dyDescent="0.3">
      <c r="A276" s="30" t="s">
        <v>1265</v>
      </c>
      <c r="C276" s="103"/>
      <c r="E276" s="42"/>
      <c r="H276" s="27"/>
      <c r="L276" s="27"/>
      <c r="M276" s="27"/>
    </row>
    <row r="277" spans="1:14" hidden="1" outlineLevel="1" x14ac:dyDescent="0.3">
      <c r="A277" s="30" t="s">
        <v>1266</v>
      </c>
      <c r="C277" s="103"/>
      <c r="E277" s="42"/>
      <c r="H277" s="27"/>
      <c r="L277" s="27"/>
      <c r="M277" s="27"/>
    </row>
    <row r="278" spans="1:14" hidden="1" outlineLevel="1" x14ac:dyDescent="0.3">
      <c r="A278" s="30" t="s">
        <v>1267</v>
      </c>
      <c r="C278" s="103"/>
      <c r="E278" s="42"/>
      <c r="H278" s="27"/>
      <c r="L278" s="27"/>
      <c r="M278" s="27"/>
    </row>
    <row r="279" spans="1:14" hidden="1" outlineLevel="1" x14ac:dyDescent="0.3">
      <c r="A279" s="30" t="s">
        <v>1268</v>
      </c>
      <c r="C279" s="103"/>
      <c r="E279" s="42"/>
      <c r="H279" s="27"/>
      <c r="L279" s="27"/>
      <c r="M279" s="27"/>
    </row>
    <row r="280" spans="1:14" hidden="1" outlineLevel="1" x14ac:dyDescent="0.3">
      <c r="A280" s="30" t="s">
        <v>1269</v>
      </c>
      <c r="C280" s="103"/>
      <c r="E280" s="42"/>
      <c r="H280" s="27"/>
      <c r="L280" s="27"/>
      <c r="M280" s="27"/>
    </row>
    <row r="281" spans="1:14" hidden="1" outlineLevel="1" x14ac:dyDescent="0.3">
      <c r="A281" s="30" t="s">
        <v>1270</v>
      </c>
      <c r="C281" s="103"/>
      <c r="E281" s="42"/>
      <c r="H281" s="27"/>
      <c r="L281" s="27"/>
      <c r="M281" s="27"/>
    </row>
    <row r="282" spans="1:14" hidden="1" outlineLevel="1" x14ac:dyDescent="0.3">
      <c r="A282" s="30" t="s">
        <v>1271</v>
      </c>
      <c r="C282" s="103"/>
      <c r="E282" s="42"/>
      <c r="H282" s="27"/>
      <c r="L282" s="27"/>
      <c r="M282" s="27"/>
    </row>
    <row r="283" spans="1:14" hidden="1" outlineLevel="1" x14ac:dyDescent="0.3">
      <c r="A283" s="30" t="s">
        <v>1272</v>
      </c>
      <c r="C283" s="103"/>
      <c r="E283" s="42"/>
      <c r="H283" s="27"/>
      <c r="L283" s="27"/>
      <c r="M283" s="27"/>
    </row>
    <row r="284" spans="1:14" hidden="1" outlineLevel="1" x14ac:dyDescent="0.3">
      <c r="A284" s="30" t="s">
        <v>1273</v>
      </c>
      <c r="C284" s="103"/>
      <c r="E284" s="42"/>
      <c r="H284" s="27"/>
      <c r="L284" s="27"/>
      <c r="M284" s="27"/>
    </row>
    <row r="285" spans="1:14" ht="37.5" customHeight="1" collapsed="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1416</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1417</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1418</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hidden="1"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hidden="1"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hidden="1"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hidden="1"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hidden="1"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hidden="1"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hidden="1"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hidden="1" customHeight="1" outlineLevel="1" x14ac:dyDescent="0.3">
      <c r="A308" s="156" t="s">
        <v>1296</v>
      </c>
      <c r="B308" s="157"/>
      <c r="C308" s="143"/>
      <c r="D308" s="150"/>
      <c r="E308" s="150"/>
      <c r="F308" s="150"/>
      <c r="G308" s="150"/>
      <c r="H308" s="146"/>
      <c r="I308" s="147"/>
      <c r="J308" s="21"/>
      <c r="K308" s="21"/>
      <c r="L308" s="152"/>
      <c r="M308" s="148"/>
    </row>
    <row r="309" spans="1:14" s="149" customFormat="1" ht="16.5" hidden="1" customHeight="1" outlineLevel="1" x14ac:dyDescent="0.3">
      <c r="A309" s="143" t="s">
        <v>1297</v>
      </c>
      <c r="B309" s="143"/>
      <c r="C309" s="143"/>
      <c r="D309" s="150"/>
      <c r="E309" s="150"/>
      <c r="F309" s="150"/>
      <c r="G309" s="150"/>
      <c r="H309" s="146"/>
      <c r="I309" s="147"/>
      <c r="J309" s="21"/>
      <c r="K309" s="21"/>
      <c r="L309" s="152"/>
      <c r="M309" s="148"/>
    </row>
    <row r="310" spans="1:14" s="149" customFormat="1" ht="16.5" hidden="1" customHeight="1" outlineLevel="1" x14ac:dyDescent="0.3">
      <c r="A310" s="143" t="s">
        <v>1298</v>
      </c>
      <c r="B310" s="143"/>
      <c r="C310" s="143"/>
      <c r="D310" s="148"/>
      <c r="E310" s="148"/>
      <c r="F310" s="148"/>
      <c r="G310" s="146"/>
      <c r="H310" s="146"/>
      <c r="I310" s="148"/>
      <c r="J310" s="148"/>
      <c r="K310" s="148"/>
      <c r="L310" s="148"/>
      <c r="M310" s="148"/>
    </row>
    <row r="311" spans="1:14" ht="16.5" customHeight="1" collapsed="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158.56086260000001</v>
      </c>
      <c r="H312" s="27"/>
      <c r="I312" s="49"/>
      <c r="J312" s="21"/>
      <c r="N312" s="28"/>
    </row>
    <row r="313" spans="1:14" ht="16.5" hidden="1" customHeight="1" outlineLevel="1" x14ac:dyDescent="0.3">
      <c r="A313" s="30" t="s">
        <v>1300</v>
      </c>
      <c r="B313" s="49" t="s">
        <v>302</v>
      </c>
      <c r="C313" s="103">
        <v>0</v>
      </c>
      <c r="H313" s="27"/>
      <c r="I313" s="49"/>
      <c r="J313" s="21"/>
      <c r="N313" s="28"/>
    </row>
    <row r="314" spans="1:14" ht="16.5" hidden="1" customHeight="1" outlineLevel="1" x14ac:dyDescent="0.3">
      <c r="A314" s="30" t="s">
        <v>1301</v>
      </c>
      <c r="B314" s="49" t="s">
        <v>303</v>
      </c>
      <c r="C314" s="103">
        <v>0</v>
      </c>
      <c r="H314" s="27"/>
      <c r="I314" s="49"/>
      <c r="J314" s="21"/>
      <c r="N314" s="28"/>
    </row>
    <row r="315" spans="1:14" ht="16.5" hidden="1" customHeight="1" outlineLevel="1" x14ac:dyDescent="0.3">
      <c r="A315" s="30" t="s">
        <v>1302</v>
      </c>
      <c r="B315" s="49"/>
      <c r="C315" s="21"/>
      <c r="H315" s="27"/>
      <c r="I315" s="49"/>
      <c r="J315" s="21"/>
      <c r="N315" s="28"/>
    </row>
    <row r="316" spans="1:14" ht="16.5" hidden="1" customHeight="1" outlineLevel="1" x14ac:dyDescent="0.3">
      <c r="A316" s="30" t="s">
        <v>1303</v>
      </c>
      <c r="B316" s="49"/>
      <c r="C316" s="21"/>
      <c r="H316" s="27"/>
      <c r="I316" s="49"/>
      <c r="J316" s="21"/>
      <c r="N316" s="28"/>
    </row>
    <row r="317" spans="1:14" ht="16.5" hidden="1" customHeight="1" outlineLevel="1" x14ac:dyDescent="0.3">
      <c r="A317" s="30" t="s">
        <v>1304</v>
      </c>
      <c r="B317" s="49"/>
      <c r="C317" s="21"/>
      <c r="H317" s="27"/>
      <c r="I317" s="49"/>
      <c r="J317" s="21"/>
      <c r="N317" s="28"/>
    </row>
    <row r="318" spans="1:14" ht="16.5" hidden="1" customHeight="1" outlineLevel="1" x14ac:dyDescent="0.3">
      <c r="A318" s="30" t="s">
        <v>1305</v>
      </c>
      <c r="B318" s="49"/>
      <c r="C318" s="21"/>
      <c r="H318" s="27"/>
      <c r="I318" s="49"/>
      <c r="J318" s="21"/>
      <c r="N318" s="28"/>
    </row>
    <row r="319" spans="1:14" ht="16.5" customHeight="1" collapsed="1" x14ac:dyDescent="0.3">
      <c r="A319" s="38"/>
      <c r="B319" s="37" t="s">
        <v>182</v>
      </c>
      <c r="C319" s="38"/>
      <c r="D319" s="38"/>
      <c r="E319" s="38"/>
      <c r="F319" s="38"/>
      <c r="G319" s="39"/>
      <c r="H319" s="27"/>
      <c r="I319" s="34"/>
      <c r="J319" s="36"/>
      <c r="K319" s="36"/>
      <c r="L319" s="36"/>
      <c r="M319" s="36"/>
      <c r="N319" s="28"/>
    </row>
    <row r="320" spans="1:14" ht="16.5" hidden="1" customHeight="1" outlineLevel="1" x14ac:dyDescent="0.3">
      <c r="A320" s="45"/>
      <c r="B320" s="46" t="s">
        <v>304</v>
      </c>
      <c r="C320" s="45"/>
      <c r="D320" s="45"/>
      <c r="E320" s="47"/>
      <c r="F320" s="48"/>
      <c r="G320" s="48"/>
      <c r="H320" s="27"/>
      <c r="L320" s="27"/>
      <c r="M320" s="27"/>
      <c r="N320" s="28"/>
    </row>
    <row r="321" spans="1:14" ht="16.5" hidden="1" customHeight="1" outlineLevel="1" x14ac:dyDescent="0.3">
      <c r="A321" s="30" t="s">
        <v>1306</v>
      </c>
      <c r="B321" s="41" t="s">
        <v>305</v>
      </c>
      <c r="C321" s="41"/>
      <c r="H321" s="27"/>
      <c r="I321" s="28"/>
      <c r="J321" s="28"/>
      <c r="K321" s="28"/>
      <c r="L321" s="28"/>
      <c r="M321" s="28"/>
      <c r="N321" s="28"/>
    </row>
    <row r="322" spans="1:14" ht="16.5" hidden="1" customHeight="1" outlineLevel="1" x14ac:dyDescent="0.3">
      <c r="A322" s="30" t="s">
        <v>1307</v>
      </c>
      <c r="B322" s="41" t="s">
        <v>306</v>
      </c>
      <c r="C322" s="41"/>
      <c r="H322" s="27"/>
      <c r="I322" s="28"/>
      <c r="J322" s="28"/>
      <c r="K322" s="28"/>
      <c r="L322" s="28"/>
      <c r="M322" s="28"/>
      <c r="N322" s="28"/>
    </row>
    <row r="323" spans="1:14" ht="16.5" hidden="1" customHeight="1" outlineLevel="1" x14ac:dyDescent="0.3">
      <c r="A323" s="30" t="s">
        <v>1308</v>
      </c>
      <c r="B323" s="41" t="s">
        <v>307</v>
      </c>
      <c r="C323" s="41"/>
      <c r="H323" s="27"/>
      <c r="I323" s="28"/>
      <c r="J323" s="28"/>
      <c r="K323" s="28"/>
      <c r="L323" s="28"/>
      <c r="M323" s="28"/>
      <c r="N323" s="28"/>
    </row>
    <row r="324" spans="1:14" ht="16.5" hidden="1" customHeight="1" outlineLevel="1" x14ac:dyDescent="0.3">
      <c r="A324" s="30" t="s">
        <v>1309</v>
      </c>
      <c r="B324" s="41" t="s">
        <v>308</v>
      </c>
      <c r="H324" s="27"/>
      <c r="I324" s="28"/>
      <c r="J324" s="28"/>
      <c r="K324" s="28"/>
      <c r="L324" s="28"/>
      <c r="M324" s="28"/>
      <c r="N324" s="28"/>
    </row>
    <row r="325" spans="1:14" ht="16.5" hidden="1" customHeight="1" outlineLevel="1" x14ac:dyDescent="0.3">
      <c r="A325" s="30" t="s">
        <v>1310</v>
      </c>
      <c r="B325" s="41" t="s">
        <v>309</v>
      </c>
      <c r="H325" s="27"/>
      <c r="I325" s="28"/>
      <c r="J325" s="28"/>
      <c r="K325" s="28"/>
      <c r="L325" s="28"/>
      <c r="M325" s="28"/>
      <c r="N325" s="28"/>
    </row>
    <row r="326" spans="1:14" ht="16.5" hidden="1" customHeight="1" outlineLevel="1" x14ac:dyDescent="0.3">
      <c r="A326" s="30" t="s">
        <v>1311</v>
      </c>
      <c r="B326" s="41" t="s">
        <v>310</v>
      </c>
      <c r="H326" s="27"/>
      <c r="I326" s="28"/>
      <c r="J326" s="28"/>
      <c r="K326" s="28"/>
      <c r="L326" s="28"/>
      <c r="M326" s="28"/>
      <c r="N326" s="28"/>
    </row>
    <row r="327" spans="1:14" ht="16.5" hidden="1" customHeight="1" outlineLevel="1" x14ac:dyDescent="0.3">
      <c r="A327" s="30" t="s">
        <v>1312</v>
      </c>
      <c r="B327" s="41" t="s">
        <v>311</v>
      </c>
      <c r="H327" s="27"/>
      <c r="I327" s="28"/>
      <c r="J327" s="28"/>
      <c r="K327" s="28"/>
      <c r="L327" s="28"/>
      <c r="M327" s="28"/>
      <c r="N327" s="28"/>
    </row>
    <row r="328" spans="1:14" ht="16.5" hidden="1" customHeight="1" outlineLevel="1" x14ac:dyDescent="0.3">
      <c r="A328" s="30" t="s">
        <v>1313</v>
      </c>
      <c r="B328" s="41" t="s">
        <v>312</v>
      </c>
      <c r="H328" s="27"/>
      <c r="I328" s="28"/>
      <c r="J328" s="28"/>
      <c r="K328" s="28"/>
      <c r="L328" s="28"/>
      <c r="M328" s="28"/>
      <c r="N328" s="28"/>
    </row>
    <row r="329" spans="1:14" ht="16.5" hidden="1" customHeight="1" outlineLevel="1" x14ac:dyDescent="0.3">
      <c r="A329" s="30" t="s">
        <v>1314</v>
      </c>
      <c r="B329" s="41" t="s">
        <v>313</v>
      </c>
      <c r="H329" s="27"/>
      <c r="I329" s="28"/>
      <c r="J329" s="28"/>
      <c r="K329" s="28"/>
      <c r="L329" s="28"/>
      <c r="M329" s="28"/>
      <c r="N329" s="28"/>
    </row>
    <row r="330" spans="1:14" ht="16.5" hidden="1" customHeight="1" outlineLevel="1" x14ac:dyDescent="0.3">
      <c r="A330" s="30" t="s">
        <v>1315</v>
      </c>
      <c r="B330" s="59" t="s">
        <v>314</v>
      </c>
      <c r="H330" s="27"/>
      <c r="I330" s="28"/>
      <c r="J330" s="28"/>
      <c r="K330" s="28"/>
      <c r="L330" s="28"/>
      <c r="M330" s="28"/>
      <c r="N330" s="28"/>
    </row>
    <row r="331" spans="1:14" ht="16.5" hidden="1" customHeight="1" outlineLevel="1" x14ac:dyDescent="0.3">
      <c r="A331" s="30" t="s">
        <v>1316</v>
      </c>
      <c r="B331" s="59" t="s">
        <v>314</v>
      </c>
      <c r="H331" s="27"/>
      <c r="I331" s="28"/>
      <c r="J331" s="28"/>
      <c r="K331" s="28"/>
      <c r="L331" s="28"/>
      <c r="M331" s="28"/>
      <c r="N331" s="28"/>
    </row>
    <row r="332" spans="1:14" ht="16.5" hidden="1" customHeight="1" outlineLevel="1" x14ac:dyDescent="0.3">
      <c r="A332" s="30" t="s">
        <v>1317</v>
      </c>
      <c r="B332" s="59" t="s">
        <v>314</v>
      </c>
      <c r="H332" s="27"/>
      <c r="I332" s="28"/>
      <c r="J332" s="28"/>
      <c r="K332" s="28"/>
      <c r="L332" s="28"/>
      <c r="M332" s="28"/>
      <c r="N332" s="28"/>
    </row>
    <row r="333" spans="1:14" ht="16.5" hidden="1" customHeight="1" outlineLevel="1" x14ac:dyDescent="0.3">
      <c r="A333" s="30" t="s">
        <v>1318</v>
      </c>
      <c r="B333" s="59" t="s">
        <v>314</v>
      </c>
      <c r="H333" s="27"/>
      <c r="I333" s="28"/>
      <c r="J333" s="28"/>
      <c r="K333" s="28"/>
      <c r="L333" s="28"/>
      <c r="M333" s="28"/>
      <c r="N333" s="28"/>
    </row>
    <row r="334" spans="1:14" ht="16.5" hidden="1" customHeight="1" outlineLevel="1" x14ac:dyDescent="0.3">
      <c r="A334" s="30" t="s">
        <v>1319</v>
      </c>
      <c r="B334" s="59" t="s">
        <v>314</v>
      </c>
      <c r="H334" s="27"/>
      <c r="I334" s="28"/>
      <c r="J334" s="28"/>
      <c r="K334" s="28"/>
      <c r="L334" s="28"/>
      <c r="M334" s="28"/>
      <c r="N334" s="28"/>
    </row>
    <row r="335" spans="1:14" ht="16.5" hidden="1" customHeight="1" outlineLevel="1" x14ac:dyDescent="0.3">
      <c r="A335" s="30" t="s">
        <v>1320</v>
      </c>
      <c r="B335" s="59" t="s">
        <v>314</v>
      </c>
      <c r="H335" s="27"/>
      <c r="I335" s="28"/>
      <c r="J335" s="28"/>
      <c r="K335" s="28"/>
      <c r="L335" s="28"/>
      <c r="M335" s="28"/>
      <c r="N335" s="28"/>
    </row>
    <row r="336" spans="1:14" ht="16.5" hidden="1" customHeight="1" outlineLevel="1" x14ac:dyDescent="0.3">
      <c r="A336" s="30" t="s">
        <v>1321</v>
      </c>
      <c r="B336" s="59" t="s">
        <v>314</v>
      </c>
      <c r="H336" s="27"/>
      <c r="I336" s="28"/>
      <c r="J336" s="28"/>
      <c r="K336" s="28"/>
      <c r="L336" s="28"/>
      <c r="M336" s="28"/>
      <c r="N336" s="28"/>
    </row>
    <row r="337" spans="1:14" ht="16.5" hidden="1" customHeight="1" outlineLevel="1" x14ac:dyDescent="0.3">
      <c r="A337" s="30" t="s">
        <v>1322</v>
      </c>
      <c r="B337" s="59" t="s">
        <v>314</v>
      </c>
      <c r="H337" s="27"/>
      <c r="I337" s="28"/>
      <c r="J337" s="28"/>
      <c r="K337" s="28"/>
      <c r="L337" s="28"/>
      <c r="M337" s="28"/>
      <c r="N337" s="28"/>
    </row>
    <row r="338" spans="1:14" ht="16.5" hidden="1" customHeight="1" outlineLevel="1" x14ac:dyDescent="0.3">
      <c r="A338" s="30" t="s">
        <v>1323</v>
      </c>
      <c r="B338" s="59" t="s">
        <v>314</v>
      </c>
      <c r="H338" s="27"/>
      <c r="I338" s="28"/>
      <c r="J338" s="28"/>
      <c r="K338" s="28"/>
      <c r="L338" s="28"/>
      <c r="M338" s="28"/>
      <c r="N338" s="28"/>
    </row>
    <row r="339" spans="1:14" ht="16.5" hidden="1" customHeight="1" outlineLevel="1" x14ac:dyDescent="0.3">
      <c r="A339" s="30" t="s">
        <v>1324</v>
      </c>
      <c r="B339" s="59" t="s">
        <v>314</v>
      </c>
      <c r="H339" s="27"/>
      <c r="I339" s="28"/>
      <c r="J339" s="28"/>
      <c r="K339" s="28"/>
      <c r="L339" s="28"/>
      <c r="M339" s="28"/>
      <c r="N339" s="28"/>
    </row>
    <row r="340" spans="1:14" ht="16.5" hidden="1" customHeight="1" outlineLevel="1" x14ac:dyDescent="0.3">
      <c r="A340" s="30" t="s">
        <v>1325</v>
      </c>
      <c r="B340" s="59" t="s">
        <v>314</v>
      </c>
      <c r="H340" s="27"/>
      <c r="I340" s="28"/>
      <c r="J340" s="28"/>
      <c r="K340" s="28"/>
      <c r="L340" s="28"/>
      <c r="M340" s="28"/>
      <c r="N340" s="28"/>
    </row>
    <row r="341" spans="1:14" ht="16.5" hidden="1" customHeight="1" outlineLevel="1" x14ac:dyDescent="0.3">
      <c r="A341" s="30" t="s">
        <v>1326</v>
      </c>
      <c r="B341" s="59" t="s">
        <v>314</v>
      </c>
      <c r="H341" s="27"/>
      <c r="I341" s="28"/>
      <c r="J341" s="28"/>
      <c r="K341" s="28"/>
      <c r="L341" s="28"/>
      <c r="M341" s="28"/>
      <c r="N341" s="28"/>
    </row>
    <row r="342" spans="1:14" ht="16.5" hidden="1" customHeight="1" outlineLevel="1" x14ac:dyDescent="0.3">
      <c r="A342" s="30" t="s">
        <v>1327</v>
      </c>
      <c r="B342" s="59" t="s">
        <v>314</v>
      </c>
      <c r="H342" s="27"/>
      <c r="I342" s="28"/>
      <c r="J342" s="28"/>
      <c r="K342" s="28"/>
      <c r="L342" s="28"/>
      <c r="M342" s="28"/>
      <c r="N342" s="28"/>
    </row>
    <row r="343" spans="1:14" ht="16.5" hidden="1" customHeight="1" outlineLevel="1" x14ac:dyDescent="0.3">
      <c r="A343" s="30" t="s">
        <v>1328</v>
      </c>
      <c r="B343" s="59" t="s">
        <v>314</v>
      </c>
      <c r="H343" s="27"/>
      <c r="I343" s="28"/>
      <c r="J343" s="28"/>
      <c r="K343" s="28"/>
      <c r="L343" s="28"/>
      <c r="M343" s="28"/>
      <c r="N343" s="28"/>
    </row>
    <row r="344" spans="1:14" ht="16.5" hidden="1" customHeight="1" outlineLevel="1" x14ac:dyDescent="0.3">
      <c r="A344" s="30" t="s">
        <v>1329</v>
      </c>
      <c r="B344" s="59" t="s">
        <v>314</v>
      </c>
      <c r="H344" s="27"/>
      <c r="I344" s="28"/>
      <c r="J344" s="28"/>
      <c r="K344" s="28"/>
      <c r="L344" s="28"/>
      <c r="M344" s="28"/>
      <c r="N344" s="28"/>
    </row>
    <row r="345" spans="1:14" ht="16.5" hidden="1" customHeight="1" outlineLevel="1" x14ac:dyDescent="0.3">
      <c r="A345" s="30" t="s">
        <v>1330</v>
      </c>
      <c r="B345" s="59" t="s">
        <v>314</v>
      </c>
      <c r="H345" s="27"/>
      <c r="I345" s="28"/>
      <c r="J345" s="28"/>
      <c r="K345" s="28"/>
      <c r="L345" s="28"/>
      <c r="M345" s="28"/>
      <c r="N345" s="28"/>
    </row>
    <row r="346" spans="1:14" ht="16.5" hidden="1" customHeight="1" outlineLevel="1" x14ac:dyDescent="0.3">
      <c r="A346" s="30" t="s">
        <v>1331</v>
      </c>
      <c r="B346" s="59" t="s">
        <v>314</v>
      </c>
      <c r="H346" s="27"/>
      <c r="I346" s="28"/>
      <c r="J346" s="28"/>
      <c r="K346" s="28"/>
      <c r="L346" s="28"/>
      <c r="M346" s="28"/>
      <c r="N346" s="28"/>
    </row>
    <row r="347" spans="1:14" ht="16.5" hidden="1" customHeight="1" outlineLevel="1" x14ac:dyDescent="0.3">
      <c r="A347" s="30" t="s">
        <v>1332</v>
      </c>
      <c r="B347" s="59" t="s">
        <v>314</v>
      </c>
      <c r="H347" s="27"/>
      <c r="I347" s="28"/>
      <c r="J347" s="28"/>
      <c r="K347" s="28"/>
      <c r="L347" s="28"/>
      <c r="M347" s="28"/>
      <c r="N347" s="28"/>
    </row>
    <row r="348" spans="1:14" ht="16.5" hidden="1" customHeight="1" outlineLevel="1" x14ac:dyDescent="0.3">
      <c r="A348" s="30" t="s">
        <v>1333</v>
      </c>
      <c r="B348" s="59" t="s">
        <v>314</v>
      </c>
      <c r="H348" s="27"/>
      <c r="I348" s="28"/>
      <c r="J348" s="28"/>
      <c r="K348" s="28"/>
      <c r="L348" s="28"/>
      <c r="M348" s="28"/>
      <c r="N348" s="28"/>
    </row>
    <row r="349" spans="1:14" ht="16.5" hidden="1" customHeight="1" outlineLevel="1" x14ac:dyDescent="0.3">
      <c r="A349" s="30" t="s">
        <v>1334</v>
      </c>
      <c r="B349" s="59" t="s">
        <v>314</v>
      </c>
      <c r="H349" s="27"/>
      <c r="I349" s="28"/>
      <c r="J349" s="28"/>
      <c r="K349" s="28"/>
      <c r="L349" s="28"/>
      <c r="M349" s="28"/>
      <c r="N349" s="28"/>
    </row>
    <row r="350" spans="1:14" ht="16.5" hidden="1" customHeight="1" outlineLevel="1" x14ac:dyDescent="0.3">
      <c r="A350" s="30" t="s">
        <v>1335</v>
      </c>
      <c r="B350" s="59" t="s">
        <v>314</v>
      </c>
      <c r="H350" s="27"/>
      <c r="I350" s="28"/>
      <c r="J350" s="28"/>
      <c r="K350" s="28"/>
      <c r="L350" s="28"/>
      <c r="M350" s="28"/>
      <c r="N350" s="28"/>
    </row>
    <row r="351" spans="1:14" ht="16.5" hidden="1" customHeight="1" outlineLevel="1" x14ac:dyDescent="0.3">
      <c r="A351" s="30" t="s">
        <v>1336</v>
      </c>
      <c r="B351" s="59" t="s">
        <v>314</v>
      </c>
      <c r="H351" s="27"/>
      <c r="I351" s="28"/>
      <c r="J351" s="28"/>
      <c r="K351" s="28"/>
      <c r="L351" s="28"/>
      <c r="M351" s="28"/>
      <c r="N351" s="28"/>
    </row>
    <row r="352" spans="1:14" ht="16.5" hidden="1" customHeight="1" outlineLevel="1" x14ac:dyDescent="0.3">
      <c r="A352" s="30" t="s">
        <v>1337</v>
      </c>
      <c r="B352" s="59" t="s">
        <v>314</v>
      </c>
      <c r="H352" s="27"/>
      <c r="I352" s="28"/>
      <c r="J352" s="28"/>
      <c r="K352" s="28"/>
      <c r="L352" s="28"/>
      <c r="M352" s="28"/>
      <c r="N352" s="28"/>
    </row>
    <row r="353" spans="1:14" ht="16.5" hidden="1" customHeight="1" outlineLevel="1" x14ac:dyDescent="0.3">
      <c r="A353" s="30" t="s">
        <v>1338</v>
      </c>
      <c r="B353" s="59" t="s">
        <v>314</v>
      </c>
      <c r="H353" s="27"/>
      <c r="I353" s="28"/>
      <c r="J353" s="28"/>
      <c r="K353" s="28"/>
      <c r="L353" s="28"/>
      <c r="M353" s="28"/>
      <c r="N353" s="28"/>
    </row>
    <row r="354" spans="1:14" ht="16.5" hidden="1" customHeight="1" outlineLevel="1" x14ac:dyDescent="0.3">
      <c r="A354" s="30" t="s">
        <v>1339</v>
      </c>
      <c r="B354" s="59" t="s">
        <v>314</v>
      </c>
      <c r="H354" s="27"/>
      <c r="I354" s="28"/>
      <c r="J354" s="28"/>
      <c r="K354" s="28"/>
      <c r="L354" s="28"/>
      <c r="M354" s="28"/>
      <c r="N354" s="28"/>
    </row>
    <row r="355" spans="1:14" ht="16.5" hidden="1" customHeight="1" outlineLevel="1" x14ac:dyDescent="0.3">
      <c r="A355" s="30" t="s">
        <v>1340</v>
      </c>
      <c r="B355" s="59" t="s">
        <v>314</v>
      </c>
      <c r="H355" s="27"/>
      <c r="I355" s="28"/>
      <c r="J355" s="28"/>
      <c r="K355" s="28"/>
      <c r="L355" s="28"/>
      <c r="M355" s="28"/>
      <c r="N355" s="28"/>
    </row>
    <row r="356" spans="1:14" ht="16.5" hidden="1" customHeight="1" outlineLevel="1" x14ac:dyDescent="0.3">
      <c r="A356" s="30" t="s">
        <v>1341</v>
      </c>
      <c r="B356" s="59" t="s">
        <v>314</v>
      </c>
      <c r="H356" s="27"/>
      <c r="I356" s="28"/>
      <c r="J356" s="28"/>
      <c r="K356" s="28"/>
      <c r="L356" s="28"/>
      <c r="M356" s="28"/>
      <c r="N356" s="28"/>
    </row>
    <row r="357" spans="1:14" ht="16.5" hidden="1" customHeight="1" outlineLevel="1" x14ac:dyDescent="0.3">
      <c r="A357" s="30" t="s">
        <v>1342</v>
      </c>
      <c r="B357" s="59" t="s">
        <v>314</v>
      </c>
      <c r="H357" s="27"/>
      <c r="I357" s="28"/>
      <c r="J357" s="28"/>
      <c r="K357" s="28"/>
      <c r="L357" s="28"/>
      <c r="M357" s="28"/>
      <c r="N357" s="28"/>
    </row>
    <row r="358" spans="1:14" ht="16.5" hidden="1" customHeight="1" outlineLevel="1" x14ac:dyDescent="0.3">
      <c r="A358" s="30" t="s">
        <v>1343</v>
      </c>
      <c r="B358" s="59" t="s">
        <v>314</v>
      </c>
      <c r="H358" s="27"/>
      <c r="I358" s="28"/>
      <c r="J358" s="28"/>
      <c r="K358" s="28"/>
      <c r="L358" s="28"/>
      <c r="M358" s="28"/>
      <c r="N358" s="28"/>
    </row>
    <row r="359" spans="1:14" ht="16.5" hidden="1" customHeight="1" outlineLevel="1" x14ac:dyDescent="0.3">
      <c r="A359" s="30" t="s">
        <v>1344</v>
      </c>
      <c r="B359" s="59" t="s">
        <v>314</v>
      </c>
      <c r="H359" s="27"/>
      <c r="I359" s="28"/>
      <c r="J359" s="28"/>
      <c r="K359" s="28"/>
      <c r="L359" s="28"/>
      <c r="M359" s="28"/>
      <c r="N359" s="28"/>
    </row>
    <row r="360" spans="1:14" ht="16.5" hidden="1" customHeight="1" outlineLevel="1" x14ac:dyDescent="0.3">
      <c r="A360" s="30" t="s">
        <v>1345</v>
      </c>
      <c r="B360" s="59" t="s">
        <v>314</v>
      </c>
      <c r="H360" s="27"/>
      <c r="I360" s="28"/>
      <c r="J360" s="28"/>
      <c r="K360" s="28"/>
      <c r="L360" s="28"/>
      <c r="M360" s="28"/>
      <c r="N360" s="28"/>
    </row>
    <row r="361" spans="1:14" ht="16.5" hidden="1" customHeight="1" outlineLevel="1" x14ac:dyDescent="0.3">
      <c r="A361" s="30" t="s">
        <v>1346</v>
      </c>
      <c r="B361" s="59" t="s">
        <v>314</v>
      </c>
      <c r="H361" s="27"/>
      <c r="I361" s="28"/>
      <c r="J361" s="28"/>
      <c r="K361" s="28"/>
      <c r="L361" s="28"/>
      <c r="M361" s="28"/>
      <c r="N361" s="28"/>
    </row>
    <row r="362" spans="1:14" ht="16.5" hidden="1" customHeight="1" outlineLevel="1" x14ac:dyDescent="0.3">
      <c r="A362" s="30" t="s">
        <v>1347</v>
      </c>
      <c r="B362" s="59" t="s">
        <v>314</v>
      </c>
      <c r="H362" s="27"/>
      <c r="I362" s="28"/>
      <c r="J362" s="28"/>
      <c r="K362" s="28"/>
      <c r="L362" s="28"/>
      <c r="M362" s="28"/>
      <c r="N362" s="28"/>
    </row>
    <row r="363" spans="1:14" ht="16.5" hidden="1" customHeight="1" outlineLevel="1" x14ac:dyDescent="0.3">
      <c r="A363" s="30" t="s">
        <v>1348</v>
      </c>
      <c r="B363" s="59" t="s">
        <v>314</v>
      </c>
      <c r="H363" s="27"/>
      <c r="I363" s="28"/>
      <c r="J363" s="28"/>
      <c r="K363" s="28"/>
      <c r="L363" s="28"/>
      <c r="M363" s="28"/>
      <c r="N363" s="28"/>
    </row>
    <row r="364" spans="1:14" ht="16.5" hidden="1" customHeight="1" outlineLevel="1" x14ac:dyDescent="0.3">
      <c r="A364" s="30" t="s">
        <v>1349</v>
      </c>
      <c r="B364" s="59" t="s">
        <v>314</v>
      </c>
      <c r="H364" s="27"/>
      <c r="I364" s="28"/>
      <c r="J364" s="28"/>
      <c r="K364" s="28"/>
      <c r="L364" s="28"/>
      <c r="M364" s="28"/>
      <c r="N364" s="28"/>
    </row>
    <row r="365" spans="1:14" ht="16.5" hidden="1" customHeight="1" outlineLevel="1" x14ac:dyDescent="0.3">
      <c r="A365" s="30" t="s">
        <v>1350</v>
      </c>
      <c r="B365" s="59" t="s">
        <v>314</v>
      </c>
      <c r="H365" s="27"/>
      <c r="I365" s="28"/>
      <c r="J365" s="28"/>
      <c r="K365" s="28"/>
      <c r="L365" s="28"/>
      <c r="M365" s="28"/>
      <c r="N365" s="28"/>
    </row>
    <row r="366" spans="1:14" ht="16.5" customHeight="1" collapsed="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view="pageBreakPreview" zoomScale="85" zoomScaleNormal="85" zoomScaleSheetLayoutView="85" workbookViewId="0">
      <selection activeCell="A385" sqref="A385:XFD422"/>
    </sheetView>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3578.9066134500099</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3578.9066134500099</v>
      </c>
      <c r="F15" s="89">
        <f>SUM(F12:F14)</f>
        <v>1</v>
      </c>
    </row>
    <row r="16" spans="1:7" hidden="1" outlineLevel="1" x14ac:dyDescent="0.3">
      <c r="A16" s="30" t="s">
        <v>329</v>
      </c>
      <c r="B16" s="59" t="s">
        <v>330</v>
      </c>
      <c r="C16" s="50"/>
      <c r="F16" s="54">
        <f t="shared" ref="F16:F26" si="0">IF($C$15=0,"",IF(C16="[for completion]","",C16/$C$15))</f>
        <v>0</v>
      </c>
    </row>
    <row r="17" spans="1:7" hidden="1" outlineLevel="1" x14ac:dyDescent="0.3">
      <c r="A17" s="30" t="s">
        <v>331</v>
      </c>
      <c r="B17" s="59" t="s">
        <v>332</v>
      </c>
      <c r="C17" s="50"/>
      <c r="F17" s="54">
        <f t="shared" si="0"/>
        <v>0</v>
      </c>
    </row>
    <row r="18" spans="1:7" hidden="1" outlineLevel="1" x14ac:dyDescent="0.3">
      <c r="A18" s="30" t="s">
        <v>333</v>
      </c>
      <c r="B18" s="59"/>
      <c r="C18" s="50"/>
      <c r="F18" s="54">
        <f t="shared" si="0"/>
        <v>0</v>
      </c>
    </row>
    <row r="19" spans="1:7" hidden="1" outlineLevel="1" x14ac:dyDescent="0.3">
      <c r="A19" s="30" t="s">
        <v>334</v>
      </c>
      <c r="B19" s="59"/>
      <c r="C19" s="50"/>
      <c r="F19" s="54">
        <f t="shared" si="0"/>
        <v>0</v>
      </c>
    </row>
    <row r="20" spans="1:7" hidden="1" outlineLevel="1" x14ac:dyDescent="0.3">
      <c r="A20" s="30" t="s">
        <v>335</v>
      </c>
      <c r="B20" s="59"/>
      <c r="C20" s="50"/>
      <c r="F20" s="54">
        <f t="shared" si="0"/>
        <v>0</v>
      </c>
    </row>
    <row r="21" spans="1:7" hidden="1" outlineLevel="1" x14ac:dyDescent="0.3">
      <c r="A21" s="30" t="s">
        <v>336</v>
      </c>
      <c r="B21" s="59"/>
      <c r="C21" s="50"/>
      <c r="F21" s="54">
        <f t="shared" si="0"/>
        <v>0</v>
      </c>
    </row>
    <row r="22" spans="1:7" hidden="1" outlineLevel="1" x14ac:dyDescent="0.3">
      <c r="A22" s="30" t="s">
        <v>337</v>
      </c>
      <c r="B22" s="59"/>
      <c r="C22" s="50"/>
      <c r="F22" s="54">
        <f t="shared" si="0"/>
        <v>0</v>
      </c>
    </row>
    <row r="23" spans="1:7" hidden="1" outlineLevel="1" x14ac:dyDescent="0.3">
      <c r="A23" s="30" t="s">
        <v>338</v>
      </c>
      <c r="B23" s="59"/>
      <c r="C23" s="50"/>
      <c r="F23" s="54">
        <f t="shared" si="0"/>
        <v>0</v>
      </c>
    </row>
    <row r="24" spans="1:7" hidden="1" outlineLevel="1" x14ac:dyDescent="0.3">
      <c r="A24" s="30" t="s">
        <v>339</v>
      </c>
      <c r="B24" s="59"/>
      <c r="C24" s="50"/>
      <c r="F24" s="54">
        <f t="shared" si="0"/>
        <v>0</v>
      </c>
    </row>
    <row r="25" spans="1:7" hidden="1" outlineLevel="1" x14ac:dyDescent="0.3">
      <c r="A25" s="30" t="s">
        <v>340</v>
      </c>
      <c r="B25" s="59"/>
      <c r="C25" s="50"/>
      <c r="F25" s="54">
        <f t="shared" si="0"/>
        <v>0</v>
      </c>
    </row>
    <row r="26" spans="1:7" hidden="1" outlineLevel="1" x14ac:dyDescent="0.3">
      <c r="A26" s="30" t="s">
        <v>341</v>
      </c>
      <c r="B26" s="59"/>
      <c r="C26" s="60"/>
      <c r="D26" s="28"/>
      <c r="E26" s="28"/>
      <c r="F26" s="54">
        <f t="shared" si="0"/>
        <v>0</v>
      </c>
    </row>
    <row r="27" spans="1:7" ht="15" customHeight="1" collapsed="1" x14ac:dyDescent="0.3">
      <c r="A27" s="45"/>
      <c r="B27" s="46" t="s">
        <v>342</v>
      </c>
      <c r="C27" s="45" t="s">
        <v>343</v>
      </c>
      <c r="D27" s="45" t="s">
        <v>344</v>
      </c>
      <c r="E27" s="47"/>
      <c r="F27" s="45" t="s">
        <v>345</v>
      </c>
      <c r="G27" s="48"/>
    </row>
    <row r="28" spans="1:7" x14ac:dyDescent="0.3">
      <c r="A28" s="30" t="s">
        <v>346</v>
      </c>
      <c r="B28" s="30" t="s">
        <v>347</v>
      </c>
      <c r="C28" s="50">
        <v>50476</v>
      </c>
      <c r="D28" s="90"/>
      <c r="F28" s="90">
        <f>IF(AND(C28="[For completion]",D28="[For completion]"),"[For completion]",SUM(C28:D28))</f>
        <v>50476</v>
      </c>
    </row>
    <row r="29" spans="1:7" hidden="1" outlineLevel="1" x14ac:dyDescent="0.3">
      <c r="A29" s="30" t="s">
        <v>348</v>
      </c>
      <c r="B29" s="41" t="s">
        <v>349</v>
      </c>
      <c r="C29" s="50">
        <v>26599</v>
      </c>
      <c r="D29" s="90"/>
      <c r="F29" s="90">
        <f>IF(AND(C29="[For completion]",D29="[For completion]"),"[For completion]",SUM(C29:D29))</f>
        <v>26599</v>
      </c>
    </row>
    <row r="30" spans="1:7" hidden="1" outlineLevel="1" x14ac:dyDescent="0.3">
      <c r="A30" s="30" t="s">
        <v>350</v>
      </c>
      <c r="B30" s="41" t="s">
        <v>351</v>
      </c>
      <c r="C30" s="90"/>
      <c r="D30" s="90"/>
      <c r="F30" s="90"/>
    </row>
    <row r="31" spans="1:7" hidden="1" outlineLevel="1" x14ac:dyDescent="0.3">
      <c r="A31" s="30" t="s">
        <v>352</v>
      </c>
      <c r="B31" s="41"/>
    </row>
    <row r="32" spans="1:7" hidden="1" outlineLevel="1" x14ac:dyDescent="0.3">
      <c r="A32" s="30" t="s">
        <v>353</v>
      </c>
      <c r="B32" s="41"/>
    </row>
    <row r="33" spans="1:7" hidden="1" outlineLevel="1" x14ac:dyDescent="0.3">
      <c r="A33" s="30" t="s">
        <v>354</v>
      </c>
      <c r="B33" s="41"/>
    </row>
    <row r="34" spans="1:7" hidden="1" outlineLevel="1" x14ac:dyDescent="0.3">
      <c r="A34" s="30" t="s">
        <v>355</v>
      </c>
      <c r="B34" s="41"/>
    </row>
    <row r="35" spans="1:7" ht="15" customHeight="1" collapsed="1" x14ac:dyDescent="0.3">
      <c r="A35" s="45"/>
      <c r="B35" s="46" t="s">
        <v>356</v>
      </c>
      <c r="C35" s="45" t="s">
        <v>357</v>
      </c>
      <c r="D35" s="45" t="s">
        <v>358</v>
      </c>
      <c r="E35" s="47"/>
      <c r="F35" s="48" t="s">
        <v>322</v>
      </c>
      <c r="G35" s="48"/>
    </row>
    <row r="36" spans="1:7" x14ac:dyDescent="0.3">
      <c r="A36" s="30" t="s">
        <v>359</v>
      </c>
      <c r="B36" s="30" t="s">
        <v>360</v>
      </c>
      <c r="C36" s="24">
        <v>7.2784725513945102E-3</v>
      </c>
      <c r="D36" s="89"/>
      <c r="E36" s="91"/>
      <c r="F36" s="24">
        <v>7.2784725513945102E-3</v>
      </c>
    </row>
    <row r="37" spans="1:7" hidden="1" outlineLevel="1" x14ac:dyDescent="0.3">
      <c r="A37" s="30" t="s">
        <v>361</v>
      </c>
      <c r="C37" s="89"/>
      <c r="D37" s="89"/>
      <c r="E37" s="91"/>
      <c r="F37" s="89"/>
    </row>
    <row r="38" spans="1:7" hidden="1" outlineLevel="1" x14ac:dyDescent="0.3">
      <c r="A38" s="30" t="s">
        <v>362</v>
      </c>
      <c r="C38" s="89"/>
      <c r="D38" s="89"/>
      <c r="E38" s="91"/>
      <c r="F38" s="89"/>
    </row>
    <row r="39" spans="1:7" hidden="1" outlineLevel="1" x14ac:dyDescent="0.3">
      <c r="A39" s="30" t="s">
        <v>363</v>
      </c>
      <c r="C39" s="89"/>
      <c r="D39" s="89"/>
      <c r="E39" s="91"/>
      <c r="F39" s="89"/>
    </row>
    <row r="40" spans="1:7" hidden="1" outlineLevel="1" x14ac:dyDescent="0.3">
      <c r="A40" s="30" t="s">
        <v>364</v>
      </c>
      <c r="C40" s="89"/>
      <c r="D40" s="89"/>
      <c r="E40" s="91"/>
      <c r="F40" s="89"/>
    </row>
    <row r="41" spans="1:7" hidden="1" outlineLevel="1" x14ac:dyDescent="0.3">
      <c r="A41" s="30" t="s">
        <v>365</v>
      </c>
      <c r="C41" s="89"/>
      <c r="D41" s="89"/>
      <c r="E41" s="91"/>
      <c r="F41" s="89"/>
    </row>
    <row r="42" spans="1:7" hidden="1" outlineLevel="1" x14ac:dyDescent="0.3">
      <c r="A42" s="30" t="s">
        <v>366</v>
      </c>
      <c r="C42" s="89"/>
      <c r="D42" s="89"/>
      <c r="E42" s="91"/>
      <c r="F42" s="89"/>
    </row>
    <row r="43" spans="1:7" ht="15" customHeight="1" collapsed="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hidden="1" outlineLevel="1" x14ac:dyDescent="0.3">
      <c r="A88" s="30" t="s">
        <v>444</v>
      </c>
      <c r="B88" s="59" t="s">
        <v>215</v>
      </c>
      <c r="C88" s="89"/>
      <c r="D88" s="89"/>
      <c r="E88" s="89"/>
      <c r="F88" s="89"/>
      <c r="G88" s="30"/>
    </row>
    <row r="89" spans="1:7" hidden="1" outlineLevel="1" x14ac:dyDescent="0.3">
      <c r="A89" s="30" t="s">
        <v>445</v>
      </c>
      <c r="B89" s="59" t="s">
        <v>215</v>
      </c>
      <c r="C89" s="89"/>
      <c r="D89" s="89"/>
      <c r="E89" s="89"/>
      <c r="F89" s="89"/>
      <c r="G89" s="30"/>
    </row>
    <row r="90" spans="1:7" hidden="1" outlineLevel="1" x14ac:dyDescent="0.3">
      <c r="A90" s="30" t="s">
        <v>446</v>
      </c>
      <c r="B90" s="59" t="s">
        <v>215</v>
      </c>
      <c r="C90" s="89"/>
      <c r="D90" s="89"/>
      <c r="E90" s="89"/>
      <c r="F90" s="89"/>
      <c r="G90" s="30"/>
    </row>
    <row r="91" spans="1:7" hidden="1" outlineLevel="1" x14ac:dyDescent="0.3">
      <c r="A91" s="30" t="s">
        <v>447</v>
      </c>
      <c r="B91" s="59" t="s">
        <v>215</v>
      </c>
      <c r="C91" s="89"/>
      <c r="D91" s="89"/>
      <c r="E91" s="89"/>
      <c r="F91" s="89"/>
      <c r="G91" s="30"/>
    </row>
    <row r="92" spans="1:7" hidden="1" outlineLevel="1" x14ac:dyDescent="0.3">
      <c r="A92" s="30" t="s">
        <v>448</v>
      </c>
      <c r="B92" s="59" t="s">
        <v>215</v>
      </c>
      <c r="C92" s="89"/>
      <c r="D92" s="89"/>
      <c r="E92" s="89"/>
      <c r="F92" s="89"/>
      <c r="G92" s="30"/>
    </row>
    <row r="93" spans="1:7" hidden="1" outlineLevel="1" x14ac:dyDescent="0.3">
      <c r="A93" s="30" t="s">
        <v>449</v>
      </c>
      <c r="B93" s="59" t="s">
        <v>215</v>
      </c>
      <c r="C93" s="89"/>
      <c r="D93" s="89"/>
      <c r="E93" s="89"/>
      <c r="F93" s="89"/>
      <c r="G93" s="30"/>
    </row>
    <row r="94" spans="1:7" hidden="1" outlineLevel="1" x14ac:dyDescent="0.3">
      <c r="A94" s="30" t="s">
        <v>450</v>
      </c>
      <c r="B94" s="59" t="s">
        <v>215</v>
      </c>
      <c r="C94" s="89"/>
      <c r="D94" s="89"/>
      <c r="E94" s="89"/>
      <c r="F94" s="89"/>
      <c r="G94" s="30"/>
    </row>
    <row r="95" spans="1:7" hidden="1" outlineLevel="1" x14ac:dyDescent="0.3">
      <c r="A95" s="30" t="s">
        <v>451</v>
      </c>
      <c r="B95" s="59" t="s">
        <v>215</v>
      </c>
      <c r="C95" s="89"/>
      <c r="D95" s="89"/>
      <c r="E95" s="89"/>
      <c r="F95" s="89"/>
      <c r="G95" s="30"/>
    </row>
    <row r="96" spans="1:7" hidden="1" outlineLevel="1" x14ac:dyDescent="0.3">
      <c r="A96" s="30" t="s">
        <v>452</v>
      </c>
      <c r="B96" s="59" t="s">
        <v>215</v>
      </c>
      <c r="C96" s="89"/>
      <c r="D96" s="89"/>
      <c r="E96" s="89"/>
      <c r="F96" s="89"/>
      <c r="G96" s="30"/>
    </row>
    <row r="97" spans="1:7" hidden="1" outlineLevel="1" x14ac:dyDescent="0.3">
      <c r="A97" s="30" t="s">
        <v>453</v>
      </c>
      <c r="B97" s="59" t="s">
        <v>215</v>
      </c>
      <c r="C97" s="89"/>
      <c r="D97" s="89"/>
      <c r="E97" s="89"/>
      <c r="F97" s="89"/>
      <c r="G97" s="30"/>
    </row>
    <row r="98" spans="1:7" ht="15" customHeight="1" collapsed="1" x14ac:dyDescent="0.3">
      <c r="A98" s="45"/>
      <c r="B98" s="73" t="s">
        <v>454</v>
      </c>
      <c r="C98" s="45" t="s">
        <v>357</v>
      </c>
      <c r="D98" s="45" t="s">
        <v>358</v>
      </c>
      <c r="E98" s="47"/>
      <c r="F98" s="48" t="s">
        <v>322</v>
      </c>
      <c r="G98" s="48"/>
    </row>
    <row r="99" spans="1:7" x14ac:dyDescent="0.3">
      <c r="A99" s="30" t="s">
        <v>455</v>
      </c>
      <c r="B99" s="24" t="s">
        <v>1443</v>
      </c>
      <c r="C99" s="24">
        <v>0.16787093328508099</v>
      </c>
      <c r="D99" s="89"/>
      <c r="E99" s="89"/>
      <c r="F99" s="24">
        <v>0.16787093328508099</v>
      </c>
      <c r="G99" s="30"/>
    </row>
    <row r="100" spans="1:7" x14ac:dyDescent="0.3">
      <c r="A100" s="30" t="s">
        <v>456</v>
      </c>
      <c r="B100" s="24" t="s">
        <v>1444</v>
      </c>
      <c r="C100" s="24">
        <v>0.13460554978147701</v>
      </c>
      <c r="D100" s="89"/>
      <c r="E100" s="89"/>
      <c r="F100" s="24">
        <v>0.13460554978147701</v>
      </c>
      <c r="G100" s="30"/>
    </row>
    <row r="101" spans="1:7" x14ac:dyDescent="0.3">
      <c r="A101" s="30" t="s">
        <v>457</v>
      </c>
      <c r="B101" s="24" t="s">
        <v>1445</v>
      </c>
      <c r="C101" s="24">
        <v>0.14704829685474299</v>
      </c>
      <c r="D101" s="89"/>
      <c r="E101" s="89"/>
      <c r="F101" s="24">
        <v>0.14704829685474299</v>
      </c>
      <c r="G101" s="30"/>
    </row>
    <row r="102" spans="1:7" x14ac:dyDescent="0.3">
      <c r="A102" s="30" t="s">
        <v>458</v>
      </c>
      <c r="B102" s="24" t="s">
        <v>1446</v>
      </c>
      <c r="C102" s="24">
        <v>0.101544893891397</v>
      </c>
      <c r="D102" s="89"/>
      <c r="E102" s="89"/>
      <c r="F102" s="24">
        <v>0.101544893891397</v>
      </c>
      <c r="G102" s="30"/>
    </row>
    <row r="103" spans="1:7" x14ac:dyDescent="0.3">
      <c r="A103" s="30" t="s">
        <v>459</v>
      </c>
      <c r="B103" s="24" t="s">
        <v>1447</v>
      </c>
      <c r="C103" s="24">
        <v>0.107254409611424</v>
      </c>
      <c r="D103" s="89"/>
      <c r="E103" s="89"/>
      <c r="F103" s="24">
        <v>0.107254409611424</v>
      </c>
      <c r="G103" s="30"/>
    </row>
    <row r="104" spans="1:7" x14ac:dyDescent="0.3">
      <c r="A104" s="30" t="s">
        <v>460</v>
      </c>
      <c r="B104" s="24" t="s">
        <v>1448</v>
      </c>
      <c r="C104" s="24">
        <v>6.9011668717980396E-2</v>
      </c>
      <c r="D104" s="89"/>
      <c r="E104" s="89"/>
      <c r="F104" s="24">
        <v>6.9011668717980396E-2</v>
      </c>
      <c r="G104" s="30"/>
    </row>
    <row r="105" spans="1:7" x14ac:dyDescent="0.3">
      <c r="A105" s="30" t="s">
        <v>461</v>
      </c>
      <c r="B105" s="24" t="s">
        <v>1449</v>
      </c>
      <c r="C105" s="24">
        <v>7.9730723603578205E-2</v>
      </c>
      <c r="D105" s="89"/>
      <c r="E105" s="89"/>
      <c r="F105" s="24">
        <v>7.9730723603578205E-2</v>
      </c>
      <c r="G105" s="30"/>
    </row>
    <row r="106" spans="1:7" x14ac:dyDescent="0.3">
      <c r="A106" s="30" t="s">
        <v>462</v>
      </c>
      <c r="B106" s="24" t="s">
        <v>1450</v>
      </c>
      <c r="C106" s="24">
        <v>6.2985970243771797E-2</v>
      </c>
      <c r="D106" s="89"/>
      <c r="E106" s="89"/>
      <c r="F106" s="24">
        <v>6.2985970243771797E-2</v>
      </c>
      <c r="G106" s="30"/>
    </row>
    <row r="107" spans="1:7" x14ac:dyDescent="0.3">
      <c r="A107" s="30" t="s">
        <v>463</v>
      </c>
      <c r="B107" s="24" t="s">
        <v>1451</v>
      </c>
      <c r="C107" s="24">
        <v>5.4853083746925997E-2</v>
      </c>
      <c r="D107" s="89"/>
      <c r="E107" s="89"/>
      <c r="F107" s="24">
        <v>5.4853083746925997E-2</v>
      </c>
      <c r="G107" s="30"/>
    </row>
    <row r="108" spans="1:7" x14ac:dyDescent="0.3">
      <c r="A108" s="30" t="s">
        <v>464</v>
      </c>
      <c r="B108" s="24" t="s">
        <v>1452</v>
      </c>
      <c r="C108" s="24">
        <v>4.3197312357633501E-2</v>
      </c>
      <c r="D108" s="89"/>
      <c r="E108" s="89"/>
      <c r="F108" s="24">
        <v>4.3197312357633501E-2</v>
      </c>
      <c r="G108" s="30"/>
    </row>
    <row r="109" spans="1:7" x14ac:dyDescent="0.3">
      <c r="A109" s="30" t="s">
        <v>465</v>
      </c>
      <c r="B109" s="24" t="s">
        <v>407</v>
      </c>
      <c r="C109" s="24">
        <v>3.0517054585762499E-2</v>
      </c>
      <c r="D109" s="89"/>
      <c r="E109" s="89"/>
      <c r="F109" s="24">
        <v>3.0517054585762499E-2</v>
      </c>
      <c r="G109" s="30"/>
    </row>
    <row r="110" spans="1:7" x14ac:dyDescent="0.3">
      <c r="A110" s="30" t="s">
        <v>466</v>
      </c>
      <c r="B110" s="24" t="s">
        <v>213</v>
      </c>
      <c r="C110" s="24">
        <v>1.3801033202256801E-3</v>
      </c>
      <c r="D110" s="89"/>
      <c r="E110" s="89"/>
      <c r="F110" s="24">
        <v>1.3801033202256801E-3</v>
      </c>
      <c r="G110" s="30"/>
    </row>
    <row r="111" spans="1:7" hidden="1" x14ac:dyDescent="0.3">
      <c r="A111" s="30" t="s">
        <v>467</v>
      </c>
      <c r="B111" s="42"/>
      <c r="C111" s="24"/>
      <c r="D111" s="89"/>
      <c r="E111" s="89"/>
      <c r="F111" s="89"/>
      <c r="G111" s="30"/>
    </row>
    <row r="112" spans="1:7" hidden="1" x14ac:dyDescent="0.3">
      <c r="A112" s="30" t="s">
        <v>468</v>
      </c>
      <c r="B112" s="42"/>
      <c r="C112" s="24"/>
      <c r="D112" s="89"/>
      <c r="E112" s="89"/>
      <c r="F112" s="89"/>
      <c r="G112" s="30"/>
    </row>
    <row r="113" spans="1:7" hidden="1" x14ac:dyDescent="0.3">
      <c r="A113" s="30" t="s">
        <v>469</v>
      </c>
      <c r="B113" s="42"/>
      <c r="C113" s="89"/>
      <c r="D113" s="89"/>
      <c r="E113" s="89"/>
      <c r="F113" s="89"/>
      <c r="G113" s="30"/>
    </row>
    <row r="114" spans="1:7" hidden="1" x14ac:dyDescent="0.3">
      <c r="A114" s="30" t="s">
        <v>470</v>
      </c>
      <c r="B114" s="42"/>
      <c r="C114" s="89"/>
      <c r="D114" s="89"/>
      <c r="E114" s="89"/>
      <c r="F114" s="89"/>
      <c r="G114" s="30"/>
    </row>
    <row r="115" spans="1:7" hidden="1" x14ac:dyDescent="0.3">
      <c r="A115" s="30" t="s">
        <v>471</v>
      </c>
      <c r="B115" s="42"/>
      <c r="C115" s="89"/>
      <c r="D115" s="89"/>
      <c r="E115" s="89"/>
      <c r="F115" s="89"/>
      <c r="G115" s="30"/>
    </row>
    <row r="116" spans="1:7" hidden="1" x14ac:dyDescent="0.3">
      <c r="A116" s="30" t="s">
        <v>472</v>
      </c>
      <c r="B116" s="42"/>
      <c r="C116" s="89"/>
      <c r="D116" s="89"/>
      <c r="E116" s="89"/>
      <c r="F116" s="89"/>
      <c r="G116" s="30"/>
    </row>
    <row r="117" spans="1:7" hidden="1" x14ac:dyDescent="0.3">
      <c r="A117" s="30" t="s">
        <v>473</v>
      </c>
      <c r="B117" s="42"/>
      <c r="C117" s="89"/>
      <c r="D117" s="89"/>
      <c r="E117" s="89"/>
      <c r="F117" s="89"/>
      <c r="G117" s="30"/>
    </row>
    <row r="118" spans="1:7" hidden="1" x14ac:dyDescent="0.3">
      <c r="A118" s="30" t="s">
        <v>474</v>
      </c>
      <c r="B118" s="42"/>
      <c r="C118" s="89"/>
      <c r="D118" s="89"/>
      <c r="E118" s="89"/>
      <c r="F118" s="89"/>
      <c r="G118" s="30"/>
    </row>
    <row r="119" spans="1:7" hidden="1" x14ac:dyDescent="0.3">
      <c r="A119" s="30" t="s">
        <v>475</v>
      </c>
      <c r="B119" s="42"/>
      <c r="C119" s="89"/>
      <c r="D119" s="89"/>
      <c r="E119" s="89"/>
      <c r="F119" s="89"/>
      <c r="G119" s="30"/>
    </row>
    <row r="120" spans="1:7" hidden="1" x14ac:dyDescent="0.3">
      <c r="A120" s="30" t="s">
        <v>476</v>
      </c>
      <c r="B120" s="42"/>
      <c r="C120" s="89"/>
      <c r="D120" s="89"/>
      <c r="E120" s="89"/>
      <c r="F120" s="89"/>
      <c r="G120" s="30"/>
    </row>
    <row r="121" spans="1:7" hidden="1" x14ac:dyDescent="0.3">
      <c r="A121" s="30" t="s">
        <v>477</v>
      </c>
      <c r="B121" s="42"/>
      <c r="C121" s="89"/>
      <c r="D121" s="89"/>
      <c r="E121" s="89"/>
      <c r="F121" s="89"/>
      <c r="G121" s="30"/>
    </row>
    <row r="122" spans="1:7" hidden="1" x14ac:dyDescent="0.3">
      <c r="A122" s="30" t="s">
        <v>478</v>
      </c>
      <c r="B122" s="42"/>
      <c r="C122" s="89"/>
      <c r="D122" s="89"/>
      <c r="E122" s="89"/>
      <c r="F122" s="89"/>
      <c r="G122" s="30"/>
    </row>
    <row r="123" spans="1:7" hidden="1" x14ac:dyDescent="0.3">
      <c r="A123" s="30" t="s">
        <v>479</v>
      </c>
      <c r="B123" s="42"/>
      <c r="C123" s="89"/>
      <c r="D123" s="89"/>
      <c r="E123" s="89"/>
      <c r="F123" s="89"/>
      <c r="G123" s="30"/>
    </row>
    <row r="124" spans="1:7" hidden="1" x14ac:dyDescent="0.3">
      <c r="A124" s="30" t="s">
        <v>480</v>
      </c>
      <c r="B124" s="42"/>
      <c r="C124" s="89"/>
      <c r="D124" s="89"/>
      <c r="E124" s="89"/>
      <c r="F124" s="89"/>
      <c r="G124" s="30"/>
    </row>
    <row r="125" spans="1:7" hidden="1" x14ac:dyDescent="0.3">
      <c r="A125" s="30" t="s">
        <v>481</v>
      </c>
      <c r="B125" s="42"/>
      <c r="C125" s="89"/>
      <c r="D125" s="89"/>
      <c r="E125" s="89"/>
      <c r="F125" s="89"/>
      <c r="G125" s="30"/>
    </row>
    <row r="126" spans="1:7" hidden="1" x14ac:dyDescent="0.3">
      <c r="A126" s="30" t="s">
        <v>482</v>
      </c>
      <c r="B126" s="42"/>
      <c r="C126" s="89"/>
      <c r="D126" s="89"/>
      <c r="E126" s="89"/>
      <c r="F126" s="89"/>
      <c r="G126" s="30"/>
    </row>
    <row r="127" spans="1:7" hidden="1" x14ac:dyDescent="0.3">
      <c r="A127" s="30" t="s">
        <v>483</v>
      </c>
      <c r="B127" s="42"/>
      <c r="C127" s="89"/>
      <c r="D127" s="89"/>
      <c r="E127" s="89"/>
      <c r="F127" s="89"/>
      <c r="G127" s="30"/>
    </row>
    <row r="128" spans="1:7" hidden="1" x14ac:dyDescent="0.3">
      <c r="A128" s="30" t="s">
        <v>484</v>
      </c>
      <c r="B128" s="42"/>
      <c r="C128" s="89"/>
      <c r="D128" s="89"/>
      <c r="E128" s="89"/>
      <c r="F128" s="89"/>
      <c r="G128" s="30"/>
    </row>
    <row r="129" spans="1:7" hidden="1" x14ac:dyDescent="0.3">
      <c r="A129" s="30" t="s">
        <v>485</v>
      </c>
      <c r="B129" s="42"/>
      <c r="C129" s="89"/>
      <c r="D129" s="89"/>
      <c r="E129" s="89"/>
      <c r="F129" s="89"/>
      <c r="G129" s="30"/>
    </row>
    <row r="130" spans="1:7" hidden="1" x14ac:dyDescent="0.3">
      <c r="A130" s="30" t="s">
        <v>486</v>
      </c>
      <c r="B130" s="42"/>
      <c r="C130" s="89"/>
      <c r="D130" s="89"/>
      <c r="E130" s="89"/>
      <c r="F130" s="89"/>
      <c r="G130" s="30"/>
    </row>
    <row r="131" spans="1:7" hidden="1" x14ac:dyDescent="0.3">
      <c r="A131" s="30" t="s">
        <v>487</v>
      </c>
      <c r="B131" s="42"/>
      <c r="C131" s="89"/>
      <c r="D131" s="89"/>
      <c r="E131" s="89"/>
      <c r="F131" s="89"/>
      <c r="G131" s="30"/>
    </row>
    <row r="132" spans="1:7" hidden="1" x14ac:dyDescent="0.3">
      <c r="A132" s="30" t="s">
        <v>488</v>
      </c>
      <c r="B132" s="42"/>
      <c r="C132" s="89"/>
      <c r="D132" s="89"/>
      <c r="E132" s="89"/>
      <c r="F132" s="89"/>
      <c r="G132" s="30"/>
    </row>
    <row r="133" spans="1:7" hidden="1" x14ac:dyDescent="0.3">
      <c r="A133" s="30" t="s">
        <v>489</v>
      </c>
      <c r="B133" s="42"/>
      <c r="C133" s="89"/>
      <c r="D133" s="89"/>
      <c r="E133" s="89"/>
      <c r="F133" s="89"/>
      <c r="G133" s="30"/>
    </row>
    <row r="134" spans="1:7" hidden="1" x14ac:dyDescent="0.3">
      <c r="A134" s="30" t="s">
        <v>490</v>
      </c>
      <c r="B134" s="42"/>
      <c r="C134" s="89"/>
      <c r="D134" s="89"/>
      <c r="E134" s="89"/>
      <c r="F134" s="89"/>
      <c r="G134" s="30"/>
    </row>
    <row r="135" spans="1:7" hidden="1" x14ac:dyDescent="0.3">
      <c r="A135" s="30" t="s">
        <v>491</v>
      </c>
      <c r="B135" s="42"/>
      <c r="C135" s="89"/>
      <c r="D135" s="89"/>
      <c r="E135" s="89"/>
      <c r="F135" s="89"/>
      <c r="G135" s="30"/>
    </row>
    <row r="136" spans="1:7" hidden="1" x14ac:dyDescent="0.3">
      <c r="A136" s="30" t="s">
        <v>492</v>
      </c>
      <c r="B136" s="42"/>
      <c r="C136" s="89"/>
      <c r="D136" s="89"/>
      <c r="E136" s="89"/>
      <c r="F136" s="89"/>
      <c r="G136" s="30"/>
    </row>
    <row r="137" spans="1:7" hidden="1" x14ac:dyDescent="0.3">
      <c r="A137" s="30" t="s">
        <v>493</v>
      </c>
      <c r="B137" s="42"/>
      <c r="C137" s="89"/>
      <c r="D137" s="89"/>
      <c r="E137" s="89"/>
      <c r="F137" s="89"/>
      <c r="G137" s="30"/>
    </row>
    <row r="138" spans="1:7" hidden="1" x14ac:dyDescent="0.3">
      <c r="A138" s="30" t="s">
        <v>494</v>
      </c>
      <c r="B138" s="42"/>
      <c r="C138" s="89"/>
      <c r="D138" s="89"/>
      <c r="E138" s="89"/>
      <c r="F138" s="89"/>
      <c r="G138" s="30"/>
    </row>
    <row r="139" spans="1:7" hidden="1" x14ac:dyDescent="0.3">
      <c r="A139" s="30" t="s">
        <v>495</v>
      </c>
      <c r="B139" s="42"/>
      <c r="C139" s="89"/>
      <c r="D139" s="89"/>
      <c r="E139" s="89"/>
      <c r="F139" s="89"/>
      <c r="G139" s="30"/>
    </row>
    <row r="140" spans="1:7" hidden="1" x14ac:dyDescent="0.3">
      <c r="A140" s="30" t="s">
        <v>496</v>
      </c>
      <c r="B140" s="42"/>
      <c r="C140" s="89"/>
      <c r="D140" s="89"/>
      <c r="E140" s="89"/>
      <c r="F140" s="89"/>
      <c r="G140" s="30"/>
    </row>
    <row r="141" spans="1:7" hidden="1" x14ac:dyDescent="0.3">
      <c r="A141" s="30" t="s">
        <v>497</v>
      </c>
      <c r="B141" s="42"/>
      <c r="C141" s="89"/>
      <c r="D141" s="89"/>
      <c r="E141" s="89"/>
      <c r="F141" s="89"/>
      <c r="G141" s="30"/>
    </row>
    <row r="142" spans="1:7" hidden="1" x14ac:dyDescent="0.3">
      <c r="A142" s="30" t="s">
        <v>498</v>
      </c>
      <c r="B142" s="42"/>
      <c r="C142" s="89"/>
      <c r="D142" s="89"/>
      <c r="E142" s="89"/>
      <c r="F142" s="89"/>
      <c r="G142" s="30"/>
    </row>
    <row r="143" spans="1:7" hidden="1" x14ac:dyDescent="0.3">
      <c r="A143" s="30" t="s">
        <v>499</v>
      </c>
      <c r="B143" s="42"/>
      <c r="C143" s="89"/>
      <c r="D143" s="89"/>
      <c r="E143" s="89"/>
      <c r="F143" s="89"/>
      <c r="G143" s="30"/>
    </row>
    <row r="144" spans="1:7" hidden="1" x14ac:dyDescent="0.3">
      <c r="A144" s="30" t="s">
        <v>500</v>
      </c>
      <c r="B144" s="42"/>
      <c r="C144" s="89"/>
      <c r="D144" s="89"/>
      <c r="E144" s="89"/>
      <c r="F144" s="89"/>
      <c r="G144" s="30"/>
    </row>
    <row r="145" spans="1:7" hidden="1" x14ac:dyDescent="0.3">
      <c r="A145" s="30" t="s">
        <v>501</v>
      </c>
      <c r="B145" s="42"/>
      <c r="C145" s="89"/>
      <c r="D145" s="89"/>
      <c r="E145" s="89"/>
      <c r="F145" s="89"/>
      <c r="G145" s="30"/>
    </row>
    <row r="146" spans="1:7" hidden="1" x14ac:dyDescent="0.3">
      <c r="A146" s="30" t="s">
        <v>502</v>
      </c>
      <c r="B146" s="42"/>
      <c r="C146" s="89"/>
      <c r="D146" s="89"/>
      <c r="E146" s="89"/>
      <c r="F146" s="89"/>
      <c r="G146" s="30"/>
    </row>
    <row r="147" spans="1:7" hidden="1" x14ac:dyDescent="0.3">
      <c r="A147" s="30" t="s">
        <v>503</v>
      </c>
      <c r="B147" s="42"/>
      <c r="C147" s="89"/>
      <c r="D147" s="89"/>
      <c r="E147" s="89"/>
      <c r="F147" s="89"/>
      <c r="G147" s="30"/>
    </row>
    <row r="148" spans="1:7" hidden="1"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0.92125537810043701</v>
      </c>
      <c r="D150" s="89"/>
      <c r="E150" s="94"/>
      <c r="F150" s="24">
        <v>0.92125537810043701</v>
      </c>
    </row>
    <row r="151" spans="1:7" x14ac:dyDescent="0.3">
      <c r="A151" s="30" t="s">
        <v>508</v>
      </c>
      <c r="B151" s="30" t="s">
        <v>509</v>
      </c>
      <c r="C151" s="24">
        <v>0</v>
      </c>
      <c r="D151" s="89"/>
      <c r="E151" s="94"/>
      <c r="F151" s="24">
        <v>0</v>
      </c>
    </row>
    <row r="152" spans="1:7" x14ac:dyDescent="0.3">
      <c r="A152" s="30" t="s">
        <v>510</v>
      </c>
      <c r="B152" s="30" t="s">
        <v>213</v>
      </c>
      <c r="C152" s="24">
        <v>7.8744621899572598E-2</v>
      </c>
      <c r="D152" s="89"/>
      <c r="E152" s="94"/>
      <c r="F152" s="24">
        <v>7.8744621899572598E-2</v>
      </c>
    </row>
    <row r="153" spans="1:7" hidden="1" outlineLevel="1" x14ac:dyDescent="0.3">
      <c r="A153" s="30" t="s">
        <v>511</v>
      </c>
      <c r="C153" s="89"/>
      <c r="D153" s="89"/>
      <c r="E153" s="94"/>
      <c r="F153" s="89"/>
    </row>
    <row r="154" spans="1:7" hidden="1" outlineLevel="1" x14ac:dyDescent="0.3">
      <c r="A154" s="30" t="s">
        <v>512</v>
      </c>
      <c r="C154" s="89"/>
      <c r="D154" s="89"/>
      <c r="E154" s="94"/>
      <c r="F154" s="89"/>
    </row>
    <row r="155" spans="1:7" hidden="1" outlineLevel="1" x14ac:dyDescent="0.3">
      <c r="A155" s="30" t="s">
        <v>513</v>
      </c>
      <c r="C155" s="89"/>
      <c r="D155" s="89"/>
      <c r="E155" s="94"/>
      <c r="F155" s="89"/>
    </row>
    <row r="156" spans="1:7" hidden="1" outlineLevel="1" x14ac:dyDescent="0.3">
      <c r="A156" s="30" t="s">
        <v>514</v>
      </c>
      <c r="C156" s="89"/>
      <c r="D156" s="89"/>
      <c r="E156" s="94"/>
      <c r="F156" s="89"/>
    </row>
    <row r="157" spans="1:7" hidden="1" outlineLevel="1" x14ac:dyDescent="0.3">
      <c r="A157" s="30" t="s">
        <v>515</v>
      </c>
      <c r="C157" s="89"/>
      <c r="D157" s="89"/>
      <c r="E157" s="94"/>
      <c r="F157" s="89"/>
    </row>
    <row r="158" spans="1:7" hidden="1" outlineLevel="1" x14ac:dyDescent="0.3">
      <c r="A158" s="30" t="s">
        <v>516</v>
      </c>
      <c r="C158" s="89"/>
      <c r="D158" s="89"/>
      <c r="E158" s="94"/>
      <c r="F158" s="89"/>
    </row>
    <row r="159" spans="1:7" ht="15" customHeight="1" collapsed="1" x14ac:dyDescent="0.3">
      <c r="A159" s="45"/>
      <c r="B159" s="46" t="s">
        <v>517</v>
      </c>
      <c r="C159" s="45" t="s">
        <v>357</v>
      </c>
      <c r="D159" s="45" t="s">
        <v>358</v>
      </c>
      <c r="E159" s="47"/>
      <c r="F159" s="48" t="s">
        <v>322</v>
      </c>
      <c r="G159" s="48"/>
    </row>
    <row r="160" spans="1:7" x14ac:dyDescent="0.3">
      <c r="A160" s="30" t="s">
        <v>518</v>
      </c>
      <c r="B160" s="30" t="s">
        <v>519</v>
      </c>
      <c r="C160" s="24">
        <v>2.6006710163995101E-2</v>
      </c>
      <c r="D160" s="89"/>
      <c r="E160" s="94"/>
      <c r="F160" s="24">
        <v>2.6006710163995101E-2</v>
      </c>
    </row>
    <row r="161" spans="1:7" x14ac:dyDescent="0.3">
      <c r="A161" s="30" t="s">
        <v>520</v>
      </c>
      <c r="B161" s="30" t="s">
        <v>521</v>
      </c>
      <c r="C161" s="24">
        <v>0.97399328983600497</v>
      </c>
      <c r="D161" s="89"/>
      <c r="E161" s="94"/>
      <c r="F161" s="24">
        <v>0.97399328983600497</v>
      </c>
    </row>
    <row r="162" spans="1:7" x14ac:dyDescent="0.3">
      <c r="A162" s="30" t="s">
        <v>522</v>
      </c>
      <c r="B162" s="30" t="s">
        <v>213</v>
      </c>
      <c r="C162" s="24">
        <v>0</v>
      </c>
      <c r="D162" s="89"/>
      <c r="E162" s="94"/>
      <c r="F162" s="24">
        <v>0</v>
      </c>
    </row>
    <row r="163" spans="1:7" hidden="1" outlineLevel="1" x14ac:dyDescent="0.3">
      <c r="A163" s="30" t="s">
        <v>523</v>
      </c>
      <c r="E163" s="27"/>
    </row>
    <row r="164" spans="1:7" hidden="1" outlineLevel="1" x14ac:dyDescent="0.3">
      <c r="A164" s="30" t="s">
        <v>524</v>
      </c>
      <c r="E164" s="27"/>
    </row>
    <row r="165" spans="1:7" hidden="1" outlineLevel="1" x14ac:dyDescent="0.3">
      <c r="A165" s="30" t="s">
        <v>525</v>
      </c>
      <c r="E165" s="27"/>
    </row>
    <row r="166" spans="1:7" hidden="1" outlineLevel="1" x14ac:dyDescent="0.3">
      <c r="A166" s="30" t="s">
        <v>526</v>
      </c>
      <c r="E166" s="27"/>
    </row>
    <row r="167" spans="1:7" hidden="1" outlineLevel="1" x14ac:dyDescent="0.3">
      <c r="A167" s="30" t="s">
        <v>527</v>
      </c>
      <c r="E167" s="27"/>
    </row>
    <row r="168" spans="1:7" hidden="1" outlineLevel="1" x14ac:dyDescent="0.3">
      <c r="A168" s="30" t="s">
        <v>528</v>
      </c>
      <c r="E168" s="27"/>
    </row>
    <row r="169" spans="1:7" ht="15" customHeight="1" collapsed="1" x14ac:dyDescent="0.3">
      <c r="A169" s="45"/>
      <c r="B169" s="46" t="s">
        <v>529</v>
      </c>
      <c r="C169" s="45" t="s">
        <v>357</v>
      </c>
      <c r="D169" s="45" t="s">
        <v>358</v>
      </c>
      <c r="E169" s="47"/>
      <c r="F169" s="48" t="s">
        <v>322</v>
      </c>
      <c r="G169" s="48"/>
    </row>
    <row r="170" spans="1:7" x14ac:dyDescent="0.3">
      <c r="A170" s="30" t="s">
        <v>530</v>
      </c>
      <c r="B170" s="67" t="s">
        <v>531</v>
      </c>
      <c r="C170" s="24">
        <v>4.7298367474534503E-2</v>
      </c>
      <c r="D170" s="24"/>
      <c r="E170" s="94"/>
      <c r="F170" s="24">
        <v>4.7298367474534503E-2</v>
      </c>
    </row>
    <row r="171" spans="1:7" x14ac:dyDescent="0.3">
      <c r="A171" s="30" t="s">
        <v>532</v>
      </c>
      <c r="B171" s="67" t="s">
        <v>1405</v>
      </c>
      <c r="C171" s="24">
        <v>8.3550907734289595E-2</v>
      </c>
      <c r="D171" s="89"/>
      <c r="E171" s="94"/>
      <c r="F171" s="24">
        <v>8.3550907734289595E-2</v>
      </c>
    </row>
    <row r="172" spans="1:7" x14ac:dyDescent="0.3">
      <c r="A172" s="30" t="s">
        <v>533</v>
      </c>
      <c r="B172" s="67" t="s">
        <v>1406</v>
      </c>
      <c r="C172" s="24">
        <v>0.15380346749516799</v>
      </c>
      <c r="D172" s="89"/>
      <c r="E172" s="89"/>
      <c r="F172" s="24">
        <v>0.15380346749516799</v>
      </c>
    </row>
    <row r="173" spans="1:7" x14ac:dyDescent="0.3">
      <c r="A173" s="30" t="s">
        <v>534</v>
      </c>
      <c r="B173" s="67" t="s">
        <v>1407</v>
      </c>
      <c r="C173" s="24">
        <v>0.203823191135688</v>
      </c>
      <c r="D173" s="89"/>
      <c r="E173" s="89"/>
      <c r="F173" s="24">
        <v>0.203823191135688</v>
      </c>
    </row>
    <row r="174" spans="1:7" x14ac:dyDescent="0.3">
      <c r="A174" s="30" t="s">
        <v>535</v>
      </c>
      <c r="B174" s="67" t="s">
        <v>1408</v>
      </c>
      <c r="C174" s="24">
        <v>0.51152406616031898</v>
      </c>
      <c r="D174" s="89"/>
      <c r="E174" s="89"/>
      <c r="F174" s="24">
        <v>0.51152406616031898</v>
      </c>
    </row>
    <row r="175" spans="1:7" hidden="1" outlineLevel="1" x14ac:dyDescent="0.3">
      <c r="A175" s="30" t="s">
        <v>536</v>
      </c>
      <c r="B175" s="41"/>
      <c r="C175" s="89"/>
      <c r="D175" s="89"/>
      <c r="E175" s="89"/>
      <c r="F175" s="89"/>
    </row>
    <row r="176" spans="1:7" hidden="1" outlineLevel="1" x14ac:dyDescent="0.3">
      <c r="A176" s="30" t="s">
        <v>537</v>
      </c>
      <c r="B176" s="41"/>
      <c r="C176" s="89"/>
      <c r="D176" s="89"/>
      <c r="E176" s="89"/>
      <c r="F176" s="89"/>
    </row>
    <row r="177" spans="1:7" hidden="1" outlineLevel="1" x14ac:dyDescent="0.3">
      <c r="A177" s="30" t="s">
        <v>538</v>
      </c>
      <c r="B177" s="67"/>
      <c r="C177" s="89"/>
      <c r="D177" s="89"/>
      <c r="E177" s="89"/>
      <c r="F177" s="89"/>
    </row>
    <row r="178" spans="1:7" hidden="1" outlineLevel="1" x14ac:dyDescent="0.3">
      <c r="A178" s="30" t="s">
        <v>539</v>
      </c>
      <c r="B178" s="67"/>
      <c r="C178" s="89"/>
      <c r="D178" s="89"/>
      <c r="E178" s="89"/>
      <c r="F178" s="89"/>
    </row>
    <row r="179" spans="1:7" ht="15" customHeight="1" collapsed="1" x14ac:dyDescent="0.3">
      <c r="A179" s="45"/>
      <c r="B179" s="73" t="s">
        <v>540</v>
      </c>
      <c r="C179" s="45" t="s">
        <v>357</v>
      </c>
      <c r="D179" s="45" t="s">
        <v>358</v>
      </c>
      <c r="E179" s="45"/>
      <c r="F179" s="45" t="s">
        <v>322</v>
      </c>
      <c r="G179" s="48"/>
    </row>
    <row r="180" spans="1:7" s="149" customFormat="1" x14ac:dyDescent="0.3">
      <c r="A180" s="148" t="s">
        <v>541</v>
      </c>
      <c r="B180" s="148" t="s">
        <v>542</v>
      </c>
      <c r="C180" s="163">
        <v>0</v>
      </c>
      <c r="D180" s="163"/>
      <c r="E180" s="94"/>
      <c r="F180" s="163">
        <v>0</v>
      </c>
      <c r="G180" s="146"/>
    </row>
    <row r="181" spans="1:7" s="149" customFormat="1" hidden="1" outlineLevel="1" x14ac:dyDescent="0.3">
      <c r="A181" s="148" t="s">
        <v>543</v>
      </c>
      <c r="B181" s="148" t="s">
        <v>544</v>
      </c>
      <c r="C181" s="163">
        <v>2.7941494652077902E-19</v>
      </c>
      <c r="D181" s="163"/>
      <c r="E181" s="94"/>
      <c r="F181" s="163">
        <v>2.7941494652077902E-19</v>
      </c>
      <c r="G181" s="89"/>
    </row>
    <row r="182" spans="1:7" s="149" customFormat="1" hidden="1" outlineLevel="1" x14ac:dyDescent="0.3">
      <c r="A182" s="148" t="s">
        <v>545</v>
      </c>
      <c r="B182" s="96"/>
      <c r="C182" s="89"/>
      <c r="D182" s="89"/>
      <c r="E182" s="94"/>
      <c r="F182" s="89"/>
      <c r="G182" s="146"/>
    </row>
    <row r="183" spans="1:7" s="149" customFormat="1" hidden="1" outlineLevel="1" x14ac:dyDescent="0.3">
      <c r="A183" s="148" t="s">
        <v>546</v>
      </c>
      <c r="B183" s="96"/>
      <c r="C183" s="148"/>
      <c r="D183" s="89"/>
      <c r="E183" s="94"/>
      <c r="F183" s="89"/>
      <c r="G183" s="146"/>
    </row>
    <row r="184" spans="1:7" s="149" customFormat="1" hidden="1" outlineLevel="1" x14ac:dyDescent="0.3">
      <c r="A184" s="148" t="s">
        <v>547</v>
      </c>
      <c r="B184" s="96"/>
      <c r="C184" s="89"/>
      <c r="D184" s="89"/>
      <c r="E184" s="94"/>
      <c r="F184" s="89"/>
      <c r="G184" s="146"/>
    </row>
    <row r="185" spans="1:7" ht="18" collapsed="1"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70.903134429233603</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1453</v>
      </c>
      <c r="C190" s="105">
        <v>1497.53904605</v>
      </c>
      <c r="D190" s="172">
        <v>38564</v>
      </c>
      <c r="E190" s="40"/>
      <c r="F190" s="54">
        <f>IF($C$214=0,"",IF(C190="[for completion]","",IF(C190="","",C190/$C$214)))</f>
        <v>0.41843479246484167</v>
      </c>
      <c r="G190" s="54">
        <f>IF($D$214=0,"",IF(D190="[for completion]","",IF(D190="","",D190/$D$214)))</f>
        <v>0.76400665662889289</v>
      </c>
    </row>
    <row r="191" spans="1:7" x14ac:dyDescent="0.3">
      <c r="A191" s="30" t="s">
        <v>556</v>
      </c>
      <c r="B191" s="105" t="s">
        <v>1454</v>
      </c>
      <c r="C191" s="105">
        <v>1249.1414805500001</v>
      </c>
      <c r="D191" s="172">
        <v>9037</v>
      </c>
      <c r="E191" s="40"/>
      <c r="F191" s="54">
        <f t="shared" ref="F191:F213" si="1">IF($C$214=0,"",IF(C191="[for completion]","",IF(C191="","",C191/$C$214)))</f>
        <v>0.34902879998476705</v>
      </c>
      <c r="G191" s="54">
        <f t="shared" ref="G191:G213" si="2">IF($D$214=0,"",IF(D191="[for completion]","",IF(D191="","",D191/$D$214)))</f>
        <v>0.17903558126634439</v>
      </c>
    </row>
    <row r="192" spans="1:7" x14ac:dyDescent="0.3">
      <c r="A192" s="30" t="s">
        <v>557</v>
      </c>
      <c r="B192" s="105" t="s">
        <v>1455</v>
      </c>
      <c r="C192" s="105">
        <v>493.43847516</v>
      </c>
      <c r="D192" s="172">
        <v>2060</v>
      </c>
      <c r="E192" s="40"/>
      <c r="F192" s="54">
        <f t="shared" si="1"/>
        <v>0.13787408514812696</v>
      </c>
      <c r="G192" s="54">
        <f t="shared" si="2"/>
        <v>4.0811474760282115E-2</v>
      </c>
    </row>
    <row r="193" spans="1:7" x14ac:dyDescent="0.3">
      <c r="A193" s="30" t="s">
        <v>558</v>
      </c>
      <c r="B193" s="105" t="s">
        <v>1456</v>
      </c>
      <c r="C193" s="105">
        <v>188.68786831</v>
      </c>
      <c r="D193" s="172">
        <v>553</v>
      </c>
      <c r="E193" s="40"/>
      <c r="F193" s="54">
        <f t="shared" si="1"/>
        <v>5.2722210632958753E-2</v>
      </c>
      <c r="G193" s="54">
        <f t="shared" si="2"/>
        <v>1.0955701719629131E-2</v>
      </c>
    </row>
    <row r="194" spans="1:7" x14ac:dyDescent="0.3">
      <c r="A194" s="30" t="s">
        <v>559</v>
      </c>
      <c r="B194" s="105" t="s">
        <v>1457</v>
      </c>
      <c r="C194" s="105">
        <v>150.09974338000001</v>
      </c>
      <c r="D194" s="172">
        <v>262</v>
      </c>
      <c r="E194" s="40"/>
      <c r="F194" s="54">
        <f t="shared" si="1"/>
        <v>4.1940111769305607E-2</v>
      </c>
      <c r="G194" s="54">
        <f t="shared" si="2"/>
        <v>5.1905856248514147E-3</v>
      </c>
    </row>
    <row r="195" spans="1:7" hidden="1" x14ac:dyDescent="0.3">
      <c r="A195" s="30" t="s">
        <v>560</v>
      </c>
      <c r="B195" s="42"/>
      <c r="C195" s="105"/>
      <c r="D195" s="90"/>
      <c r="E195" s="40"/>
      <c r="F195" s="54" t="str">
        <f t="shared" si="1"/>
        <v/>
      </c>
      <c r="G195" s="54" t="str">
        <f t="shared" si="2"/>
        <v/>
      </c>
    </row>
    <row r="196" spans="1:7" hidden="1" x14ac:dyDescent="0.3">
      <c r="A196" s="30" t="s">
        <v>561</v>
      </c>
      <c r="B196" s="42"/>
      <c r="C196" s="105"/>
      <c r="D196" s="90"/>
      <c r="E196" s="40"/>
      <c r="F196" s="54" t="str">
        <f t="shared" si="1"/>
        <v/>
      </c>
      <c r="G196" s="54" t="str">
        <f t="shared" si="2"/>
        <v/>
      </c>
    </row>
    <row r="197" spans="1:7" hidden="1" x14ac:dyDescent="0.3">
      <c r="A197" s="30" t="s">
        <v>562</v>
      </c>
      <c r="B197" s="42"/>
      <c r="C197" s="105"/>
      <c r="D197" s="90"/>
      <c r="E197" s="40"/>
      <c r="F197" s="54" t="str">
        <f t="shared" si="1"/>
        <v/>
      </c>
      <c r="G197" s="54" t="str">
        <f t="shared" si="2"/>
        <v/>
      </c>
    </row>
    <row r="198" spans="1:7" hidden="1" x14ac:dyDescent="0.3">
      <c r="A198" s="30" t="s">
        <v>563</v>
      </c>
      <c r="B198" s="42"/>
      <c r="C198" s="50"/>
      <c r="D198" s="90"/>
      <c r="E198" s="40"/>
      <c r="F198" s="54" t="str">
        <f t="shared" si="1"/>
        <v/>
      </c>
      <c r="G198" s="54" t="str">
        <f t="shared" si="2"/>
        <v/>
      </c>
    </row>
    <row r="199" spans="1:7" hidden="1" x14ac:dyDescent="0.3">
      <c r="A199" s="30" t="s">
        <v>564</v>
      </c>
      <c r="B199" s="42"/>
      <c r="C199" s="50"/>
      <c r="D199" s="90"/>
      <c r="E199" s="42"/>
      <c r="F199" s="54" t="str">
        <f t="shared" si="1"/>
        <v/>
      </c>
      <c r="G199" s="54" t="str">
        <f t="shared" si="2"/>
        <v/>
      </c>
    </row>
    <row r="200" spans="1:7" hidden="1" x14ac:dyDescent="0.3">
      <c r="A200" s="30" t="s">
        <v>565</v>
      </c>
      <c r="B200" s="42"/>
      <c r="C200" s="50"/>
      <c r="D200" s="90"/>
      <c r="E200" s="42"/>
      <c r="F200" s="54" t="str">
        <f t="shared" si="1"/>
        <v/>
      </c>
      <c r="G200" s="54" t="str">
        <f t="shared" si="2"/>
        <v/>
      </c>
    </row>
    <row r="201" spans="1:7" hidden="1" x14ac:dyDescent="0.3">
      <c r="A201" s="30" t="s">
        <v>566</v>
      </c>
      <c r="B201" s="42"/>
      <c r="C201" s="50"/>
      <c r="D201" s="90"/>
      <c r="E201" s="42"/>
      <c r="F201" s="54" t="str">
        <f t="shared" si="1"/>
        <v/>
      </c>
      <c r="G201" s="54" t="str">
        <f t="shared" si="2"/>
        <v/>
      </c>
    </row>
    <row r="202" spans="1:7" hidden="1" x14ac:dyDescent="0.3">
      <c r="A202" s="30" t="s">
        <v>567</v>
      </c>
      <c r="B202" s="42"/>
      <c r="C202" s="50"/>
      <c r="D202" s="90"/>
      <c r="E202" s="42"/>
      <c r="F202" s="54" t="str">
        <f t="shared" si="1"/>
        <v/>
      </c>
      <c r="G202" s="54" t="str">
        <f t="shared" si="2"/>
        <v/>
      </c>
    </row>
    <row r="203" spans="1:7" hidden="1" x14ac:dyDescent="0.3">
      <c r="A203" s="30" t="s">
        <v>568</v>
      </c>
      <c r="B203" s="42"/>
      <c r="C203" s="50"/>
      <c r="D203" s="90"/>
      <c r="E203" s="42"/>
      <c r="F203" s="54" t="str">
        <f t="shared" si="1"/>
        <v/>
      </c>
      <c r="G203" s="54" t="str">
        <f t="shared" si="2"/>
        <v/>
      </c>
    </row>
    <row r="204" spans="1:7" hidden="1" x14ac:dyDescent="0.3">
      <c r="A204" s="30" t="s">
        <v>569</v>
      </c>
      <c r="B204" s="42"/>
      <c r="C204" s="50"/>
      <c r="D204" s="90"/>
      <c r="E204" s="42"/>
      <c r="F204" s="54" t="str">
        <f t="shared" si="1"/>
        <v/>
      </c>
      <c r="G204" s="54" t="str">
        <f t="shared" si="2"/>
        <v/>
      </c>
    </row>
    <row r="205" spans="1:7" hidden="1" x14ac:dyDescent="0.3">
      <c r="A205" s="30" t="s">
        <v>570</v>
      </c>
      <c r="B205" s="42"/>
      <c r="C205" s="50"/>
      <c r="D205" s="90"/>
      <c r="F205" s="54" t="str">
        <f t="shared" si="1"/>
        <v/>
      </c>
      <c r="G205" s="54" t="str">
        <f t="shared" si="2"/>
        <v/>
      </c>
    </row>
    <row r="206" spans="1:7" hidden="1" x14ac:dyDescent="0.3">
      <c r="A206" s="30" t="s">
        <v>571</v>
      </c>
      <c r="B206" s="42"/>
      <c r="C206" s="50"/>
      <c r="D206" s="90"/>
      <c r="E206" s="95"/>
      <c r="F206" s="54" t="str">
        <f t="shared" si="1"/>
        <v/>
      </c>
      <c r="G206" s="54" t="str">
        <f t="shared" si="2"/>
        <v/>
      </c>
    </row>
    <row r="207" spans="1:7" hidden="1" x14ac:dyDescent="0.3">
      <c r="A207" s="30" t="s">
        <v>572</v>
      </c>
      <c r="B207" s="42"/>
      <c r="C207" s="50"/>
      <c r="D207" s="90"/>
      <c r="E207" s="95"/>
      <c r="F207" s="54" t="str">
        <f t="shared" si="1"/>
        <v/>
      </c>
      <c r="G207" s="54" t="str">
        <f t="shared" si="2"/>
        <v/>
      </c>
    </row>
    <row r="208" spans="1:7" hidden="1" x14ac:dyDescent="0.3">
      <c r="A208" s="30" t="s">
        <v>573</v>
      </c>
      <c r="B208" s="42"/>
      <c r="C208" s="50"/>
      <c r="D208" s="90"/>
      <c r="E208" s="95"/>
      <c r="F208" s="54" t="str">
        <f t="shared" si="1"/>
        <v/>
      </c>
      <c r="G208" s="54" t="str">
        <f t="shared" si="2"/>
        <v/>
      </c>
    </row>
    <row r="209" spans="1:7" hidden="1" x14ac:dyDescent="0.3">
      <c r="A209" s="30" t="s">
        <v>574</v>
      </c>
      <c r="B209" s="42"/>
      <c r="C209" s="50"/>
      <c r="D209" s="90"/>
      <c r="E209" s="95"/>
      <c r="F209" s="54" t="str">
        <f t="shared" si="1"/>
        <v/>
      </c>
      <c r="G209" s="54" t="str">
        <f t="shared" si="2"/>
        <v/>
      </c>
    </row>
    <row r="210" spans="1:7" hidden="1" x14ac:dyDescent="0.3">
      <c r="A210" s="30" t="s">
        <v>575</v>
      </c>
      <c r="B210" s="42"/>
      <c r="C210" s="50"/>
      <c r="D210" s="90"/>
      <c r="E210" s="95"/>
      <c r="F210" s="54" t="str">
        <f t="shared" si="1"/>
        <v/>
      </c>
      <c r="G210" s="54" t="str">
        <f t="shared" si="2"/>
        <v/>
      </c>
    </row>
    <row r="211" spans="1:7" hidden="1" x14ac:dyDescent="0.3">
      <c r="A211" s="30" t="s">
        <v>576</v>
      </c>
      <c r="B211" s="42"/>
      <c r="C211" s="50"/>
      <c r="D211" s="90"/>
      <c r="E211" s="95"/>
      <c r="F211" s="54" t="str">
        <f t="shared" si="1"/>
        <v/>
      </c>
      <c r="G211" s="54" t="str">
        <f t="shared" si="2"/>
        <v/>
      </c>
    </row>
    <row r="212" spans="1:7" hidden="1" x14ac:dyDescent="0.3">
      <c r="A212" s="30" t="s">
        <v>577</v>
      </c>
      <c r="B212" s="42"/>
      <c r="C212" s="50"/>
      <c r="D212" s="90"/>
      <c r="E212" s="95"/>
      <c r="F212" s="54" t="str">
        <f t="shared" si="1"/>
        <v/>
      </c>
      <c r="G212" s="54" t="str">
        <f t="shared" si="2"/>
        <v/>
      </c>
    </row>
    <row r="213" spans="1:7" hidden="1" x14ac:dyDescent="0.3">
      <c r="A213" s="30" t="s">
        <v>578</v>
      </c>
      <c r="B213" s="42"/>
      <c r="C213" s="50"/>
      <c r="D213" s="90"/>
      <c r="E213" s="95"/>
      <c r="F213" s="54" t="str">
        <f t="shared" si="1"/>
        <v/>
      </c>
      <c r="G213" s="54" t="str">
        <f t="shared" si="2"/>
        <v/>
      </c>
    </row>
    <row r="214" spans="1:7" x14ac:dyDescent="0.3">
      <c r="A214" s="30" t="s">
        <v>579</v>
      </c>
      <c r="B214" s="56" t="s">
        <v>214</v>
      </c>
      <c r="C214" s="57">
        <f>SUM(C190:C213)</f>
        <v>3578.9066134499999</v>
      </c>
      <c r="D214" s="53">
        <f>SUM(D190:D213)</f>
        <v>50476</v>
      </c>
      <c r="E214" s="95"/>
      <c r="F214" s="101">
        <f>SUM(F190:F213)</f>
        <v>1</v>
      </c>
      <c r="G214" s="101">
        <f>SUM(G190:G213)</f>
        <v>0.99999999999999989</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0.57609621426358404</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852.13642569000001</v>
      </c>
      <c r="D219" s="172">
        <v>22595</v>
      </c>
      <c r="F219" s="54">
        <f t="shared" ref="F219:F233" si="3">IF($C$227=0,"",IF(C219="[for completion]","",C219/$C$227))</f>
        <v>0.23809965381258028</v>
      </c>
      <c r="G219" s="54">
        <f t="shared" ref="G219:G233" si="4">IF($D$227=0,"",IF(D219="[for completion]","",D219/$D$227))</f>
        <v>0.44763848165464776</v>
      </c>
    </row>
    <row r="220" spans="1:7" x14ac:dyDescent="0.3">
      <c r="A220" s="30" t="s">
        <v>586</v>
      </c>
      <c r="B220" s="30" t="s">
        <v>587</v>
      </c>
      <c r="C220" s="105">
        <v>464.29028695000198</v>
      </c>
      <c r="D220" s="172">
        <v>6176</v>
      </c>
      <c r="F220" s="54">
        <f t="shared" si="3"/>
        <v>0.12972964569825257</v>
      </c>
      <c r="G220" s="54">
        <f t="shared" si="4"/>
        <v>0.12235517869878754</v>
      </c>
    </row>
    <row r="221" spans="1:7" x14ac:dyDescent="0.3">
      <c r="A221" s="30" t="s">
        <v>588</v>
      </c>
      <c r="B221" s="30" t="s">
        <v>589</v>
      </c>
      <c r="C221" s="105">
        <v>494.38217010000102</v>
      </c>
      <c r="D221" s="172">
        <v>5883</v>
      </c>
      <c r="F221" s="54">
        <f t="shared" si="3"/>
        <v>0.13813776761931912</v>
      </c>
      <c r="G221" s="54">
        <f t="shared" si="4"/>
        <v>0.11655043981298042</v>
      </c>
    </row>
    <row r="222" spans="1:7" x14ac:dyDescent="0.3">
      <c r="A222" s="30" t="s">
        <v>590</v>
      </c>
      <c r="B222" s="30" t="s">
        <v>591</v>
      </c>
      <c r="C222" s="105">
        <v>576.73305866999897</v>
      </c>
      <c r="D222" s="172">
        <v>6085</v>
      </c>
      <c r="F222" s="54">
        <f t="shared" si="3"/>
        <v>0.16114783674504385</v>
      </c>
      <c r="G222" s="54">
        <f t="shared" si="4"/>
        <v>0.12055234170694984</v>
      </c>
    </row>
    <row r="223" spans="1:7" x14ac:dyDescent="0.3">
      <c r="A223" s="30" t="s">
        <v>592</v>
      </c>
      <c r="B223" s="30" t="s">
        <v>593</v>
      </c>
      <c r="C223" s="105">
        <v>608.23103882999999</v>
      </c>
      <c r="D223" s="172">
        <v>5456</v>
      </c>
      <c r="F223" s="54">
        <f t="shared" si="3"/>
        <v>0.16994884318696313</v>
      </c>
      <c r="G223" s="54">
        <f t="shared" si="4"/>
        <v>0.10809097392820351</v>
      </c>
    </row>
    <row r="224" spans="1:7" x14ac:dyDescent="0.3">
      <c r="A224" s="30" t="s">
        <v>594</v>
      </c>
      <c r="B224" s="30" t="s">
        <v>595</v>
      </c>
      <c r="C224" s="105">
        <v>429.306815690002</v>
      </c>
      <c r="D224" s="172">
        <v>3153</v>
      </c>
      <c r="F224" s="54">
        <f t="shared" si="3"/>
        <v>0.11995474094702842</v>
      </c>
      <c r="G224" s="54">
        <f t="shared" si="4"/>
        <v>6.2465330057849273E-2</v>
      </c>
    </row>
    <row r="225" spans="1:7" x14ac:dyDescent="0.3">
      <c r="A225" s="30" t="s">
        <v>596</v>
      </c>
      <c r="B225" s="30" t="s">
        <v>597</v>
      </c>
      <c r="C225" s="105">
        <v>114.56794707</v>
      </c>
      <c r="D225" s="172">
        <v>779</v>
      </c>
      <c r="F225" s="54">
        <f t="shared" si="3"/>
        <v>3.2011996803559643E-2</v>
      </c>
      <c r="G225" s="54">
        <f t="shared" si="4"/>
        <v>1.5433077105951343E-2</v>
      </c>
    </row>
    <row r="226" spans="1:7" x14ac:dyDescent="0.3">
      <c r="A226" s="30" t="s">
        <v>598</v>
      </c>
      <c r="B226" s="30" t="s">
        <v>599</v>
      </c>
      <c r="C226" s="105">
        <v>39.258870450000003</v>
      </c>
      <c r="D226" s="172">
        <v>349</v>
      </c>
      <c r="F226" s="54">
        <f t="shared" si="3"/>
        <v>1.0969515187252995E-2</v>
      </c>
      <c r="G226" s="54">
        <f t="shared" si="4"/>
        <v>6.9141770346303191E-3</v>
      </c>
    </row>
    <row r="227" spans="1:7" x14ac:dyDescent="0.3">
      <c r="A227" s="30" t="s">
        <v>600</v>
      </c>
      <c r="B227" s="56" t="s">
        <v>214</v>
      </c>
      <c r="C227" s="50">
        <f>SUM(C219:C226)</f>
        <v>3578.906613450004</v>
      </c>
      <c r="D227" s="90">
        <f>SUM(D219:D226)</f>
        <v>50476</v>
      </c>
      <c r="F227" s="89">
        <f>SUM(F219:F226)</f>
        <v>0.99999999999999989</v>
      </c>
      <c r="G227" s="89">
        <f>SUM(G219:G226)</f>
        <v>0.99999999999999989</v>
      </c>
    </row>
    <row r="228" spans="1:7" hidden="1" outlineLevel="1" x14ac:dyDescent="0.3">
      <c r="A228" s="30" t="s">
        <v>601</v>
      </c>
      <c r="B228" s="59" t="s">
        <v>602</v>
      </c>
      <c r="C228" s="105">
        <v>14.149843369999999</v>
      </c>
      <c r="D228" s="172">
        <v>0</v>
      </c>
      <c r="F228" s="54">
        <f t="shared" si="3"/>
        <v>3.9536777285059683E-3</v>
      </c>
      <c r="G228" s="54">
        <f t="shared" si="4"/>
        <v>0</v>
      </c>
    </row>
    <row r="229" spans="1:7" hidden="1" outlineLevel="1" x14ac:dyDescent="0.3">
      <c r="A229" s="30" t="s">
        <v>603</v>
      </c>
      <c r="B229" s="59" t="s">
        <v>604</v>
      </c>
      <c r="C229" s="105">
        <v>4.0454787200000002</v>
      </c>
      <c r="D229" s="172">
        <v>0</v>
      </c>
      <c r="F229" s="54">
        <f t="shared" si="3"/>
        <v>1.1303672201997551E-3</v>
      </c>
      <c r="G229" s="54">
        <f t="shared" si="4"/>
        <v>0</v>
      </c>
    </row>
    <row r="230" spans="1:7" hidden="1" outlineLevel="1" x14ac:dyDescent="0.3">
      <c r="A230" s="30" t="s">
        <v>605</v>
      </c>
      <c r="B230" s="59" t="s">
        <v>606</v>
      </c>
      <c r="C230" s="105">
        <v>5.3189316299999998</v>
      </c>
      <c r="D230" s="172">
        <v>0</v>
      </c>
      <c r="F230" s="54">
        <f t="shared" si="3"/>
        <v>1.4861889969441371E-3</v>
      </c>
      <c r="G230" s="54">
        <f t="shared" si="4"/>
        <v>0</v>
      </c>
    </row>
    <row r="231" spans="1:7" hidden="1" outlineLevel="1" x14ac:dyDescent="0.3">
      <c r="A231" s="30" t="s">
        <v>607</v>
      </c>
      <c r="B231" s="59" t="s">
        <v>608</v>
      </c>
      <c r="C231" s="105">
        <v>1.9473383200000001</v>
      </c>
      <c r="D231" s="172">
        <v>0</v>
      </c>
      <c r="F231" s="54">
        <f t="shared" si="3"/>
        <v>5.4411543254066633E-4</v>
      </c>
      <c r="G231" s="54">
        <f t="shared" si="4"/>
        <v>0</v>
      </c>
    </row>
    <row r="232" spans="1:7" hidden="1" outlineLevel="1" x14ac:dyDescent="0.3">
      <c r="A232" s="30" t="s">
        <v>609</v>
      </c>
      <c r="B232" s="59" t="s">
        <v>610</v>
      </c>
      <c r="C232" s="105">
        <v>5.0887436099999999</v>
      </c>
      <c r="D232" s="172">
        <v>0</v>
      </c>
      <c r="F232" s="54">
        <f t="shared" si="3"/>
        <v>1.4218710236461127E-3</v>
      </c>
      <c r="G232" s="54">
        <f t="shared" si="4"/>
        <v>0</v>
      </c>
    </row>
    <row r="233" spans="1:7" hidden="1" outlineLevel="1" x14ac:dyDescent="0.3">
      <c r="A233" s="30" t="s">
        <v>611</v>
      </c>
      <c r="B233" s="59" t="s">
        <v>612</v>
      </c>
      <c r="C233" s="105">
        <v>8.7085348000000007</v>
      </c>
      <c r="D233" s="172">
        <v>0</v>
      </c>
      <c r="F233" s="54">
        <f t="shared" si="3"/>
        <v>2.4332947854163547E-3</v>
      </c>
      <c r="G233" s="54">
        <f t="shared" si="4"/>
        <v>0</v>
      </c>
    </row>
    <row r="234" spans="1:7" hidden="1" outlineLevel="1" x14ac:dyDescent="0.3">
      <c r="A234" s="30" t="s">
        <v>613</v>
      </c>
      <c r="B234" s="59"/>
      <c r="F234" s="54"/>
      <c r="G234" s="54"/>
    </row>
    <row r="235" spans="1:7" hidden="1" outlineLevel="1" x14ac:dyDescent="0.3">
      <c r="A235" s="30" t="s">
        <v>614</v>
      </c>
      <c r="B235" s="59"/>
      <c r="F235" s="54"/>
      <c r="G235" s="54"/>
    </row>
    <row r="236" spans="1:7" hidden="1" outlineLevel="1" x14ac:dyDescent="0.3">
      <c r="A236" s="30" t="s">
        <v>615</v>
      </c>
      <c r="B236" s="59"/>
      <c r="F236" s="54"/>
      <c r="G236" s="54"/>
    </row>
    <row r="237" spans="1:7" ht="15" customHeight="1" collapsed="1" x14ac:dyDescent="0.3">
      <c r="A237" s="45"/>
      <c r="B237" s="45" t="s">
        <v>616</v>
      </c>
      <c r="C237" s="45" t="s">
        <v>549</v>
      </c>
      <c r="D237" s="45" t="s">
        <v>550</v>
      </c>
      <c r="E237" s="47"/>
      <c r="F237" s="45" t="s">
        <v>357</v>
      </c>
      <c r="G237" s="45" t="s">
        <v>551</v>
      </c>
    </row>
    <row r="238" spans="1:7" x14ac:dyDescent="0.3">
      <c r="A238" s="30" t="s">
        <v>617</v>
      </c>
      <c r="B238" s="30" t="s">
        <v>582</v>
      </c>
      <c r="C238" s="24">
        <v>0.49451666234543701</v>
      </c>
      <c r="F238" s="91"/>
      <c r="G238" s="91"/>
    </row>
    <row r="239" spans="1:7" x14ac:dyDescent="0.3">
      <c r="F239" s="91"/>
      <c r="G239" s="91"/>
    </row>
    <row r="240" spans="1:7" x14ac:dyDescent="0.3">
      <c r="B240" s="42" t="s">
        <v>583</v>
      </c>
      <c r="F240" s="91"/>
      <c r="G240" s="91"/>
    </row>
    <row r="241" spans="1:7" x14ac:dyDescent="0.3">
      <c r="A241" s="30" t="s">
        <v>618</v>
      </c>
      <c r="B241" s="30" t="s">
        <v>585</v>
      </c>
      <c r="C241" s="105">
        <v>1274.8668729800099</v>
      </c>
      <c r="D241" s="172">
        <v>28888</v>
      </c>
      <c r="F241" s="54">
        <f>IF($C$249=0,"",IF(C241="[Mark as ND1 if not relevant]","",C241/$C$249))</f>
        <v>0.35621685913482326</v>
      </c>
      <c r="G241" s="54">
        <f>IF($D$249=0,"",IF(D241="[Mark as ND1 if not relevant]","",D241/$D$249))</f>
        <v>0.57231159362865525</v>
      </c>
    </row>
    <row r="242" spans="1:7" x14ac:dyDescent="0.3">
      <c r="A242" s="30" t="s">
        <v>619</v>
      </c>
      <c r="B242" s="30" t="s">
        <v>587</v>
      </c>
      <c r="C242" s="105">
        <v>560.79162117000203</v>
      </c>
      <c r="D242" s="172">
        <v>6499</v>
      </c>
      <c r="F242" s="54">
        <f t="shared" ref="F242:F248" si="5">IF($C$249=0,"",IF(C242="[Mark as ND1 if not relevant]","",C242/$C$249))</f>
        <v>0.15669356083851751</v>
      </c>
      <c r="G242" s="54">
        <f t="shared" ref="G242:G248" si="6">IF($D$249=0,"",IF(D242="[Mark as ND1 if not relevant]","",D242/$D$249))</f>
        <v>0.12875425945003566</v>
      </c>
    </row>
    <row r="243" spans="1:7" x14ac:dyDescent="0.3">
      <c r="A243" s="30" t="s">
        <v>620</v>
      </c>
      <c r="B243" s="30" t="s">
        <v>589</v>
      </c>
      <c r="C243" s="105">
        <v>518.07856326000001</v>
      </c>
      <c r="D243" s="172">
        <v>5299</v>
      </c>
      <c r="F243" s="54">
        <f t="shared" si="5"/>
        <v>0.14475889404685532</v>
      </c>
      <c r="G243" s="54">
        <f t="shared" si="6"/>
        <v>0.1049805848323956</v>
      </c>
    </row>
    <row r="244" spans="1:7" x14ac:dyDescent="0.3">
      <c r="A244" s="30" t="s">
        <v>621</v>
      </c>
      <c r="B244" s="30" t="s">
        <v>591</v>
      </c>
      <c r="C244" s="105">
        <v>497.05939887</v>
      </c>
      <c r="D244" s="172">
        <v>4537</v>
      </c>
      <c r="F244" s="54">
        <f t="shared" si="5"/>
        <v>0.138885825352912</v>
      </c>
      <c r="G244" s="54">
        <f t="shared" si="6"/>
        <v>8.9884301450194146E-2</v>
      </c>
    </row>
    <row r="245" spans="1:7" x14ac:dyDescent="0.3">
      <c r="A245" s="30" t="s">
        <v>622</v>
      </c>
      <c r="B245" s="30" t="s">
        <v>593</v>
      </c>
      <c r="C245" s="105">
        <v>386.993483440001</v>
      </c>
      <c r="D245" s="172">
        <v>3031</v>
      </c>
      <c r="F245" s="54">
        <f t="shared" si="5"/>
        <v>0.10813176347927816</v>
      </c>
      <c r="G245" s="54">
        <f t="shared" si="6"/>
        <v>6.0048339805055868E-2</v>
      </c>
    </row>
    <row r="246" spans="1:7" x14ac:dyDescent="0.3">
      <c r="A246" s="30" t="s">
        <v>623</v>
      </c>
      <c r="B246" s="30" t="s">
        <v>595</v>
      </c>
      <c r="C246" s="105">
        <v>242.07212184999901</v>
      </c>
      <c r="D246" s="172">
        <v>1582</v>
      </c>
      <c r="F246" s="54">
        <f t="shared" si="5"/>
        <v>6.7638568980889158E-2</v>
      </c>
      <c r="G246" s="54">
        <f t="shared" si="6"/>
        <v>3.1341627704255491E-2</v>
      </c>
    </row>
    <row r="247" spans="1:7" x14ac:dyDescent="0.3">
      <c r="A247" s="30" t="s">
        <v>624</v>
      </c>
      <c r="B247" s="30" t="s">
        <v>597</v>
      </c>
      <c r="C247" s="105">
        <v>78.445103219999993</v>
      </c>
      <c r="D247" s="172">
        <v>444</v>
      </c>
      <c r="F247" s="54">
        <f t="shared" si="5"/>
        <v>2.1918734321033348E-2</v>
      </c>
      <c r="G247" s="54">
        <f t="shared" si="6"/>
        <v>8.7962596085268251E-3</v>
      </c>
    </row>
    <row r="248" spans="1:7" x14ac:dyDescent="0.3">
      <c r="A248" s="30" t="s">
        <v>625</v>
      </c>
      <c r="B248" s="30" t="s">
        <v>599</v>
      </c>
      <c r="C248" s="105">
        <v>20.59944866</v>
      </c>
      <c r="D248" s="172">
        <v>196</v>
      </c>
      <c r="F248" s="54">
        <f t="shared" si="5"/>
        <v>5.7557938456914487E-3</v>
      </c>
      <c r="G248" s="54">
        <f t="shared" si="6"/>
        <v>3.8830335208812107E-3</v>
      </c>
    </row>
    <row r="249" spans="1:7" x14ac:dyDescent="0.3">
      <c r="A249" s="30" t="s">
        <v>626</v>
      </c>
      <c r="B249" s="56" t="s">
        <v>214</v>
      </c>
      <c r="C249" s="50">
        <f>SUM(C241:C248)</f>
        <v>3578.9066134500113</v>
      </c>
      <c r="D249" s="90">
        <f>SUM(D241:D248)</f>
        <v>50476</v>
      </c>
      <c r="F249" s="89">
        <f>SUM(F241:F248)</f>
        <v>1.0000000000000002</v>
      </c>
      <c r="G249" s="89">
        <f>SUM(G241:G248)</f>
        <v>1</v>
      </c>
    </row>
    <row r="250" spans="1:7" hidden="1" outlineLevel="1" x14ac:dyDescent="0.3">
      <c r="A250" s="30" t="s">
        <v>627</v>
      </c>
      <c r="B250" s="59" t="s">
        <v>602</v>
      </c>
      <c r="C250" s="105">
        <v>3.64567336</v>
      </c>
      <c r="D250" s="90"/>
      <c r="F250" s="54">
        <f t="shared" ref="F250:F255" si="7">IF($C$249=0,"",IF(C250="[for completion]","",C250/$C$249))</f>
        <v>1.0186556269166315E-3</v>
      </c>
      <c r="G250" s="54">
        <f t="shared" ref="G250:G255" si="8">IF($D$249=0,"",IF(D250="[for completion]","",D250/$D$249))</f>
        <v>0</v>
      </c>
    </row>
    <row r="251" spans="1:7" hidden="1" outlineLevel="1" x14ac:dyDescent="0.3">
      <c r="A251" s="30" t="s">
        <v>628</v>
      </c>
      <c r="B251" s="59" t="s">
        <v>604</v>
      </c>
      <c r="C251" s="105">
        <v>4.8131317899999999</v>
      </c>
      <c r="D251" s="90"/>
      <c r="F251" s="54">
        <f t="shared" si="7"/>
        <v>1.3448609617003151E-3</v>
      </c>
      <c r="G251" s="54">
        <f t="shared" si="8"/>
        <v>0</v>
      </c>
    </row>
    <row r="252" spans="1:7" hidden="1" outlineLevel="1" x14ac:dyDescent="0.3">
      <c r="A252" s="30" t="s">
        <v>629</v>
      </c>
      <c r="B252" s="59" t="s">
        <v>606</v>
      </c>
      <c r="C252" s="105">
        <v>1.6877660299999999</v>
      </c>
      <c r="D252" s="90"/>
      <c r="F252" s="54">
        <f t="shared" si="7"/>
        <v>4.715870550120388E-4</v>
      </c>
      <c r="G252" s="54">
        <f t="shared" si="8"/>
        <v>0</v>
      </c>
    </row>
    <row r="253" spans="1:7" hidden="1" outlineLevel="1" x14ac:dyDescent="0.3">
      <c r="A253" s="30" t="s">
        <v>630</v>
      </c>
      <c r="B253" s="59" t="s">
        <v>608</v>
      </c>
      <c r="C253" s="105">
        <v>5.77824735</v>
      </c>
      <c r="D253" s="90"/>
      <c r="F253" s="54">
        <f t="shared" si="7"/>
        <v>1.6145286742840876E-3</v>
      </c>
      <c r="G253" s="54">
        <f t="shared" si="8"/>
        <v>0</v>
      </c>
    </row>
    <row r="254" spans="1:7" hidden="1" outlineLevel="1" x14ac:dyDescent="0.3">
      <c r="A254" s="30" t="s">
        <v>631</v>
      </c>
      <c r="B254" s="59" t="s">
        <v>610</v>
      </c>
      <c r="C254" s="105">
        <v>0.76241402999999996</v>
      </c>
      <c r="D254" s="90"/>
      <c r="F254" s="54">
        <f t="shared" si="7"/>
        <v>2.1302987541914218E-4</v>
      </c>
      <c r="G254" s="54">
        <f t="shared" si="8"/>
        <v>0</v>
      </c>
    </row>
    <row r="255" spans="1:7" hidden="1" outlineLevel="1" x14ac:dyDescent="0.3">
      <c r="A255" s="30" t="s">
        <v>632</v>
      </c>
      <c r="B255" s="59" t="s">
        <v>612</v>
      </c>
      <c r="C255" s="105">
        <v>3.9122161000000002</v>
      </c>
      <c r="D255" s="90"/>
      <c r="F255" s="54">
        <f t="shared" si="7"/>
        <v>1.0931316523592337E-3</v>
      </c>
      <c r="G255" s="54">
        <f t="shared" si="8"/>
        <v>0</v>
      </c>
    </row>
    <row r="256" spans="1:7" hidden="1" outlineLevel="1" x14ac:dyDescent="0.3">
      <c r="A256" s="30" t="s">
        <v>633</v>
      </c>
      <c r="B256" s="59"/>
      <c r="F256" s="55"/>
      <c r="G256" s="55"/>
    </row>
    <row r="257" spans="1:14" hidden="1" outlineLevel="1" x14ac:dyDescent="0.3">
      <c r="A257" s="30" t="s">
        <v>634</v>
      </c>
      <c r="B257" s="59"/>
      <c r="F257" s="55"/>
      <c r="G257" s="55"/>
    </row>
    <row r="258" spans="1:14" hidden="1" outlineLevel="1" x14ac:dyDescent="0.3">
      <c r="A258" s="30" t="s">
        <v>635</v>
      </c>
      <c r="B258" s="59"/>
      <c r="F258" s="55"/>
      <c r="G258" s="55"/>
    </row>
    <row r="259" spans="1:14" ht="15" customHeight="1" collapsed="1" x14ac:dyDescent="0.3">
      <c r="A259" s="45"/>
      <c r="B259" s="62" t="s">
        <v>636</v>
      </c>
      <c r="C259" s="45" t="s">
        <v>357</v>
      </c>
      <c r="D259" s="45"/>
      <c r="E259" s="47"/>
      <c r="F259" s="45"/>
      <c r="G259" s="45"/>
    </row>
    <row r="260" spans="1:14" x14ac:dyDescent="0.3">
      <c r="A260" s="30" t="s">
        <v>637</v>
      </c>
      <c r="B260" s="30" t="s">
        <v>638</v>
      </c>
      <c r="C260" s="24">
        <v>0.81947840477501299</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0.18052159522498801</v>
      </c>
      <c r="E265" s="95"/>
      <c r="F265" s="95"/>
    </row>
    <row r="266" spans="1:14" hidden="1" outlineLevel="1" x14ac:dyDescent="0.3">
      <c r="A266" s="30" t="s">
        <v>648</v>
      </c>
      <c r="B266" s="59" t="s">
        <v>649</v>
      </c>
      <c r="C266" s="102"/>
      <c r="E266" s="95"/>
      <c r="F266" s="95"/>
    </row>
    <row r="267" spans="1:14" hidden="1" outlineLevel="1" x14ac:dyDescent="0.3">
      <c r="A267" s="30" t="s">
        <v>650</v>
      </c>
      <c r="B267" s="59" t="s">
        <v>651</v>
      </c>
      <c r="C267" s="89"/>
      <c r="E267" s="95"/>
      <c r="F267" s="95"/>
    </row>
    <row r="268" spans="1:14" hidden="1" outlineLevel="1" x14ac:dyDescent="0.3">
      <c r="A268" s="30" t="s">
        <v>652</v>
      </c>
      <c r="B268" s="59" t="s">
        <v>653</v>
      </c>
      <c r="C268" s="89"/>
      <c r="E268" s="95"/>
      <c r="F268" s="95"/>
    </row>
    <row r="269" spans="1:14" hidden="1" outlineLevel="1" x14ac:dyDescent="0.3">
      <c r="A269" s="30" t="s">
        <v>654</v>
      </c>
      <c r="B269" s="59" t="s">
        <v>655</v>
      </c>
      <c r="C269" s="89"/>
      <c r="E269" s="95"/>
      <c r="F269" s="95"/>
    </row>
    <row r="270" spans="1:14" hidden="1" outlineLevel="1" x14ac:dyDescent="0.3">
      <c r="A270" s="30" t="s">
        <v>656</v>
      </c>
      <c r="B270" s="59" t="s">
        <v>215</v>
      </c>
      <c r="C270" s="89"/>
      <c r="E270" s="95"/>
      <c r="F270" s="95"/>
    </row>
    <row r="271" spans="1:14" hidden="1" outlineLevel="1" x14ac:dyDescent="0.3">
      <c r="A271" s="30" t="s">
        <v>657</v>
      </c>
      <c r="B271" s="59" t="s">
        <v>215</v>
      </c>
      <c r="C271" s="89"/>
      <c r="E271" s="95"/>
      <c r="F271" s="95"/>
    </row>
    <row r="272" spans="1:14" hidden="1" outlineLevel="1" x14ac:dyDescent="0.3">
      <c r="A272" s="30" t="s">
        <v>658</v>
      </c>
      <c r="B272" s="59" t="s">
        <v>215</v>
      </c>
      <c r="C272" s="89"/>
      <c r="E272" s="95"/>
      <c r="F272" s="95"/>
    </row>
    <row r="273" spans="1:7" hidden="1" outlineLevel="1" x14ac:dyDescent="0.3">
      <c r="A273" s="30" t="s">
        <v>659</v>
      </c>
      <c r="B273" s="59" t="s">
        <v>215</v>
      </c>
      <c r="C273" s="89"/>
      <c r="E273" s="95"/>
      <c r="F273" s="95"/>
    </row>
    <row r="274" spans="1:7" hidden="1" outlineLevel="1" x14ac:dyDescent="0.3">
      <c r="A274" s="30" t="s">
        <v>660</v>
      </c>
      <c r="B274" s="59" t="s">
        <v>215</v>
      </c>
      <c r="C274" s="89"/>
      <c r="E274" s="95"/>
      <c r="F274" s="95"/>
    </row>
    <row r="275" spans="1:7" hidden="1" outlineLevel="1" x14ac:dyDescent="0.3">
      <c r="A275" s="30" t="s">
        <v>661</v>
      </c>
      <c r="B275" s="59" t="s">
        <v>215</v>
      </c>
      <c r="C275" s="89"/>
      <c r="E275" s="95"/>
      <c r="F275" s="95"/>
    </row>
    <row r="276" spans="1:7" ht="15" customHeight="1" collapsed="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hidden="1" outlineLevel="1" x14ac:dyDescent="0.3">
      <c r="A280" s="30" t="s">
        <v>668</v>
      </c>
      <c r="C280" s="89"/>
      <c r="E280" s="27"/>
      <c r="F280" s="27"/>
    </row>
    <row r="281" spans="1:7" hidden="1" outlineLevel="1" x14ac:dyDescent="0.3">
      <c r="A281" s="30" t="s">
        <v>669</v>
      </c>
      <c r="C281" s="89"/>
      <c r="E281" s="27"/>
      <c r="F281" s="27"/>
    </row>
    <row r="282" spans="1:7" hidden="1" outlineLevel="1" x14ac:dyDescent="0.3">
      <c r="A282" s="30" t="s">
        <v>670</v>
      </c>
      <c r="C282" s="89"/>
      <c r="E282" s="27"/>
      <c r="F282" s="27"/>
    </row>
    <row r="283" spans="1:7" hidden="1" outlineLevel="1" x14ac:dyDescent="0.3">
      <c r="A283" s="30" t="s">
        <v>671</v>
      </c>
      <c r="C283" s="89"/>
      <c r="E283" s="27"/>
      <c r="F283" s="27"/>
    </row>
    <row r="284" spans="1:7" hidden="1" outlineLevel="1" x14ac:dyDescent="0.3">
      <c r="A284" s="30" t="s">
        <v>672</v>
      </c>
      <c r="C284" s="89"/>
      <c r="E284" s="27"/>
      <c r="F284" s="27"/>
    </row>
    <row r="285" spans="1:7" hidden="1" outlineLevel="1" x14ac:dyDescent="0.3">
      <c r="A285" s="30" t="s">
        <v>673</v>
      </c>
      <c r="C285" s="89"/>
      <c r="E285" s="27"/>
      <c r="F285" s="27"/>
    </row>
    <row r="286" spans="1:7" ht="15" customHeight="1" collapsed="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1409</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hidden="1" customHeight="1" x14ac:dyDescent="0.3">
      <c r="A385" s="148" t="s">
        <v>800</v>
      </c>
      <c r="B385" s="158"/>
      <c r="C385" s="159"/>
      <c r="D385" s="148"/>
      <c r="E385" s="146"/>
      <c r="F385" s="161"/>
      <c r="G385" s="161" t="str">
        <f t="shared" si="17"/>
        <v/>
      </c>
    </row>
    <row r="386" spans="1:7" s="153" customFormat="1" ht="14.25" hidden="1" customHeight="1" x14ac:dyDescent="0.3">
      <c r="A386" s="148" t="s">
        <v>801</v>
      </c>
      <c r="B386" s="158"/>
      <c r="C386" s="159"/>
      <c r="D386" s="148"/>
      <c r="E386" s="146"/>
      <c r="F386" s="161"/>
      <c r="G386" s="161" t="str">
        <f t="shared" si="17"/>
        <v/>
      </c>
    </row>
    <row r="387" spans="1:7" s="153" customFormat="1" ht="14.25" hidden="1" customHeight="1" x14ac:dyDescent="0.3">
      <c r="A387" s="148" t="s">
        <v>802</v>
      </c>
      <c r="B387" s="158"/>
      <c r="C387" s="159"/>
      <c r="D387" s="148"/>
      <c r="E387" s="146"/>
      <c r="F387" s="161"/>
      <c r="G387" s="161" t="str">
        <f t="shared" si="17"/>
        <v/>
      </c>
    </row>
    <row r="388" spans="1:7" s="153" customFormat="1" ht="14.25" hidden="1" customHeight="1" x14ac:dyDescent="0.3">
      <c r="A388" s="148" t="s">
        <v>803</v>
      </c>
      <c r="B388" s="158"/>
      <c r="C388" s="159"/>
      <c r="D388" s="148"/>
      <c r="E388" s="146"/>
      <c r="F388" s="161"/>
      <c r="G388" s="161" t="str">
        <f t="shared" si="17"/>
        <v/>
      </c>
    </row>
    <row r="389" spans="1:7" s="153" customFormat="1" ht="14.25" hidden="1" customHeight="1" x14ac:dyDescent="0.3">
      <c r="A389" s="148" t="s">
        <v>804</v>
      </c>
      <c r="B389" s="158"/>
      <c r="C389" s="159"/>
      <c r="D389" s="148"/>
      <c r="E389" s="146"/>
      <c r="F389" s="161"/>
      <c r="G389" s="161" t="str">
        <f t="shared" si="17"/>
        <v/>
      </c>
    </row>
    <row r="390" spans="1:7" s="153" customFormat="1" ht="14.25" hidden="1" customHeight="1" x14ac:dyDescent="0.3">
      <c r="A390" s="148" t="s">
        <v>805</v>
      </c>
      <c r="B390" s="158"/>
      <c r="C390" s="159"/>
      <c r="D390" s="148"/>
      <c r="E390" s="146"/>
      <c r="F390" s="161"/>
      <c r="G390" s="161" t="str">
        <f t="shared" si="17"/>
        <v/>
      </c>
    </row>
    <row r="391" spans="1:7" s="153" customFormat="1" ht="14.25" hidden="1" customHeight="1" x14ac:dyDescent="0.3">
      <c r="A391" s="148" t="s">
        <v>806</v>
      </c>
      <c r="B391" s="158"/>
      <c r="C391" s="159"/>
      <c r="D391" s="148"/>
      <c r="E391" s="146"/>
      <c r="F391" s="161"/>
      <c r="G391" s="161" t="str">
        <f t="shared" si="17"/>
        <v/>
      </c>
    </row>
    <row r="392" spans="1:7" s="153" customFormat="1" ht="14.25" hidden="1" customHeight="1" x14ac:dyDescent="0.3">
      <c r="A392" s="148" t="s">
        <v>807</v>
      </c>
      <c r="B392" s="158"/>
      <c r="C392" s="159"/>
      <c r="D392" s="148"/>
      <c r="E392" s="146"/>
      <c r="F392" s="161"/>
      <c r="G392" s="161" t="str">
        <f t="shared" si="17"/>
        <v/>
      </c>
    </row>
    <row r="393" spans="1:7" s="153" customFormat="1" ht="14.25" hidden="1" customHeight="1" x14ac:dyDescent="0.3">
      <c r="A393" s="148" t="s">
        <v>808</v>
      </c>
      <c r="B393" s="158"/>
      <c r="C393" s="159"/>
      <c r="D393" s="148"/>
      <c r="E393" s="146"/>
      <c r="F393" s="161"/>
      <c r="G393" s="161" t="str">
        <f t="shared" si="17"/>
        <v/>
      </c>
    </row>
    <row r="394" spans="1:7" s="153" customFormat="1" ht="14.25" hidden="1" customHeight="1" x14ac:dyDescent="0.3">
      <c r="A394" s="148" t="s">
        <v>809</v>
      </c>
      <c r="B394" s="148"/>
      <c r="C394" s="168"/>
      <c r="D394" s="148"/>
      <c r="E394" s="146"/>
      <c r="F394" s="146"/>
      <c r="G394" s="146"/>
    </row>
    <row r="395" spans="1:7" s="153" customFormat="1" ht="14.25" hidden="1" customHeight="1" x14ac:dyDescent="0.3">
      <c r="A395" s="148" t="s">
        <v>810</v>
      </c>
      <c r="B395" s="148"/>
      <c r="C395" s="168"/>
      <c r="D395" s="148"/>
      <c r="E395" s="146"/>
      <c r="F395" s="146"/>
      <c r="G395" s="146"/>
    </row>
    <row r="396" spans="1:7" s="153" customFormat="1" ht="14.25" hidden="1" customHeight="1" x14ac:dyDescent="0.3">
      <c r="A396" s="148" t="s">
        <v>811</v>
      </c>
      <c r="B396" s="148"/>
      <c r="C396" s="168"/>
      <c r="D396" s="148"/>
      <c r="E396" s="146"/>
      <c r="F396" s="146"/>
      <c r="G396" s="146"/>
    </row>
    <row r="397" spans="1:7" s="153" customFormat="1" ht="14.25" hidden="1" customHeight="1" x14ac:dyDescent="0.3">
      <c r="A397" s="148" t="s">
        <v>812</v>
      </c>
      <c r="B397" s="148"/>
      <c r="C397" s="168"/>
      <c r="D397" s="148"/>
      <c r="E397" s="146"/>
      <c r="F397" s="146"/>
      <c r="G397" s="146"/>
    </row>
    <row r="398" spans="1:7" s="153" customFormat="1" ht="14.25" hidden="1" customHeight="1" x14ac:dyDescent="0.3">
      <c r="A398" s="148" t="s">
        <v>813</v>
      </c>
      <c r="B398" s="148"/>
      <c r="C398" s="168"/>
      <c r="D398" s="148"/>
      <c r="E398" s="146"/>
      <c r="F398" s="146"/>
      <c r="G398" s="146"/>
    </row>
    <row r="399" spans="1:7" s="153" customFormat="1" ht="14.25" hidden="1" customHeight="1" x14ac:dyDescent="0.3">
      <c r="A399" s="148" t="s">
        <v>814</v>
      </c>
      <c r="B399" s="148"/>
      <c r="C399" s="168"/>
      <c r="D399" s="148"/>
      <c r="E399" s="146"/>
      <c r="F399" s="146"/>
      <c r="G399" s="146"/>
    </row>
    <row r="400" spans="1:7" s="153" customFormat="1" ht="14.25" hidden="1" customHeight="1" x14ac:dyDescent="0.3">
      <c r="A400" s="148" t="s">
        <v>815</v>
      </c>
      <c r="B400" s="148"/>
      <c r="C400" s="168"/>
      <c r="D400" s="148"/>
      <c r="E400" s="146"/>
      <c r="F400" s="146"/>
      <c r="G400" s="146"/>
    </row>
    <row r="401" spans="1:7" s="153" customFormat="1" ht="14.25" hidden="1" customHeight="1" x14ac:dyDescent="0.3">
      <c r="A401" s="148" t="s">
        <v>816</v>
      </c>
      <c r="B401" s="148"/>
      <c r="C401" s="168"/>
      <c r="D401" s="148"/>
      <c r="E401" s="146"/>
      <c r="F401" s="146"/>
      <c r="G401" s="146"/>
    </row>
    <row r="402" spans="1:7" s="153" customFormat="1" ht="14.25" hidden="1" customHeight="1" x14ac:dyDescent="0.3">
      <c r="A402" s="148" t="s">
        <v>817</v>
      </c>
      <c r="B402" s="148"/>
      <c r="C402" s="168"/>
      <c r="D402" s="148"/>
      <c r="E402" s="146"/>
      <c r="F402" s="146"/>
      <c r="G402" s="146"/>
    </row>
    <row r="403" spans="1:7" s="153" customFormat="1" ht="14.25" hidden="1" customHeight="1" x14ac:dyDescent="0.3">
      <c r="A403" s="148" t="s">
        <v>818</v>
      </c>
      <c r="B403" s="148"/>
      <c r="C403" s="168"/>
      <c r="D403" s="148"/>
      <c r="E403" s="146"/>
      <c r="F403" s="146"/>
      <c r="G403" s="146"/>
    </row>
    <row r="404" spans="1:7" s="153" customFormat="1" ht="14.25" hidden="1" customHeight="1" x14ac:dyDescent="0.3">
      <c r="A404" s="148" t="s">
        <v>819</v>
      </c>
      <c r="B404" s="148"/>
      <c r="C404" s="168"/>
      <c r="D404" s="148"/>
      <c r="E404" s="146"/>
      <c r="F404" s="146"/>
      <c r="G404" s="146"/>
    </row>
    <row r="405" spans="1:7" s="153" customFormat="1" ht="14.25" hidden="1" customHeight="1" x14ac:dyDescent="0.3">
      <c r="A405" s="148" t="s">
        <v>820</v>
      </c>
      <c r="B405" s="148"/>
      <c r="C405" s="168"/>
      <c r="D405" s="148"/>
      <c r="E405" s="146"/>
      <c r="F405" s="146"/>
      <c r="G405" s="146"/>
    </row>
    <row r="406" spans="1:7" s="153" customFormat="1" ht="14.25" hidden="1" customHeight="1" x14ac:dyDescent="0.3">
      <c r="A406" s="148" t="s">
        <v>821</v>
      </c>
      <c r="B406" s="148"/>
      <c r="C406" s="168"/>
      <c r="D406" s="148"/>
      <c r="E406" s="146"/>
      <c r="F406" s="146"/>
      <c r="G406" s="146"/>
    </row>
    <row r="407" spans="1:7" s="153" customFormat="1" ht="14.25" hidden="1" customHeight="1" x14ac:dyDescent="0.3">
      <c r="A407" s="148" t="s">
        <v>822</v>
      </c>
      <c r="B407" s="148"/>
      <c r="C407" s="168"/>
      <c r="D407" s="148"/>
      <c r="E407" s="146"/>
      <c r="F407" s="146"/>
      <c r="G407" s="146"/>
    </row>
    <row r="408" spans="1:7" s="153" customFormat="1" ht="14.25" hidden="1" customHeight="1" x14ac:dyDescent="0.3">
      <c r="A408" s="148" t="s">
        <v>823</v>
      </c>
      <c r="B408" s="148"/>
      <c r="C408" s="168"/>
      <c r="D408" s="148"/>
      <c r="E408" s="146"/>
      <c r="F408" s="146"/>
      <c r="G408" s="146"/>
    </row>
    <row r="409" spans="1:7" s="153" customFormat="1" ht="14.25" hidden="1" customHeight="1" x14ac:dyDescent="0.3">
      <c r="A409" s="148" t="s">
        <v>824</v>
      </c>
      <c r="B409" s="148"/>
      <c r="C409" s="168"/>
      <c r="D409" s="148"/>
      <c r="E409" s="146"/>
      <c r="F409" s="146"/>
      <c r="G409" s="146"/>
    </row>
    <row r="410" spans="1:7" s="153" customFormat="1" ht="14.25" hidden="1" customHeight="1" x14ac:dyDescent="0.3">
      <c r="A410" s="148" t="s">
        <v>825</v>
      </c>
      <c r="B410" s="148"/>
      <c r="C410" s="168"/>
      <c r="D410" s="148"/>
      <c r="E410" s="146"/>
      <c r="F410" s="146"/>
      <c r="G410" s="146"/>
    </row>
    <row r="411" spans="1:7" s="153" customFormat="1" ht="14.25" hidden="1" customHeight="1" x14ac:dyDescent="0.3">
      <c r="A411" s="148" t="s">
        <v>826</v>
      </c>
      <c r="B411" s="148"/>
      <c r="C411" s="168"/>
      <c r="D411" s="148"/>
      <c r="E411" s="146"/>
      <c r="F411" s="146"/>
      <c r="G411" s="146"/>
    </row>
    <row r="412" spans="1:7" s="153" customFormat="1" ht="14.25" hidden="1" customHeight="1" x14ac:dyDescent="0.3">
      <c r="A412" s="148" t="s">
        <v>827</v>
      </c>
      <c r="B412" s="148"/>
      <c r="C412" s="168"/>
      <c r="D412" s="148"/>
      <c r="E412" s="146"/>
      <c r="F412" s="146"/>
      <c r="G412" s="146"/>
    </row>
    <row r="413" spans="1:7" s="153" customFormat="1" ht="14.25" hidden="1" customHeight="1" x14ac:dyDescent="0.3">
      <c r="A413" s="148" t="s">
        <v>828</v>
      </c>
      <c r="B413" s="148"/>
      <c r="C413" s="168"/>
      <c r="D413" s="148"/>
      <c r="E413" s="146"/>
      <c r="F413" s="146"/>
      <c r="G413" s="146"/>
    </row>
    <row r="414" spans="1:7" s="153" customFormat="1" ht="14.25" hidden="1" customHeight="1" x14ac:dyDescent="0.3">
      <c r="A414" s="148" t="s">
        <v>829</v>
      </c>
      <c r="B414" s="148"/>
      <c r="C414" s="168"/>
      <c r="D414" s="148"/>
      <c r="E414" s="146"/>
      <c r="F414" s="146"/>
      <c r="G414" s="146"/>
    </row>
    <row r="415" spans="1:7" s="153" customFormat="1" ht="14.25" hidden="1" customHeight="1" x14ac:dyDescent="0.3">
      <c r="A415" s="148" t="s">
        <v>830</v>
      </c>
      <c r="B415" s="148"/>
      <c r="C415" s="168"/>
      <c r="D415" s="148"/>
      <c r="E415" s="146"/>
      <c r="F415" s="146"/>
      <c r="G415" s="146"/>
    </row>
    <row r="416" spans="1:7" s="153" customFormat="1" ht="14.25" hidden="1" customHeight="1" x14ac:dyDescent="0.3">
      <c r="A416" s="148" t="s">
        <v>831</v>
      </c>
      <c r="B416" s="148"/>
      <c r="C416" s="168"/>
      <c r="D416" s="148"/>
      <c r="E416" s="146"/>
      <c r="F416" s="146"/>
      <c r="G416" s="146"/>
    </row>
    <row r="417" spans="1:7" s="153" customFormat="1" ht="14.25" hidden="1" customHeight="1" x14ac:dyDescent="0.3">
      <c r="A417" s="148" t="s">
        <v>832</v>
      </c>
      <c r="B417" s="148"/>
      <c r="C417" s="168"/>
      <c r="D417" s="148"/>
      <c r="E417" s="146"/>
      <c r="F417" s="146"/>
      <c r="G417" s="146"/>
    </row>
    <row r="418" spans="1:7" s="153" customFormat="1" ht="14.25" hidden="1" customHeight="1" x14ac:dyDescent="0.3">
      <c r="A418" s="148" t="s">
        <v>833</v>
      </c>
      <c r="B418" s="148"/>
      <c r="C418" s="168"/>
      <c r="D418" s="148"/>
      <c r="E418" s="146"/>
      <c r="F418" s="146"/>
      <c r="G418" s="146"/>
    </row>
    <row r="419" spans="1:7" s="153" customFormat="1" ht="14.25" hidden="1" customHeight="1" x14ac:dyDescent="0.3">
      <c r="A419" s="148" t="s">
        <v>834</v>
      </c>
      <c r="B419" s="148"/>
      <c r="C419" s="168"/>
      <c r="D419" s="148"/>
      <c r="E419" s="146"/>
      <c r="F419" s="146"/>
      <c r="G419" s="146"/>
    </row>
    <row r="420" spans="1:7" s="153" customFormat="1" ht="14.25" hidden="1" customHeight="1" x14ac:dyDescent="0.3">
      <c r="A420" s="148" t="s">
        <v>835</v>
      </c>
      <c r="B420" s="148"/>
      <c r="C420" s="168"/>
      <c r="D420" s="148"/>
      <c r="E420" s="146"/>
      <c r="F420" s="146"/>
      <c r="G420" s="146"/>
    </row>
    <row r="421" spans="1:7" s="153" customFormat="1" ht="14.25" hidden="1" customHeight="1" x14ac:dyDescent="0.3">
      <c r="A421" s="148" t="s">
        <v>836</v>
      </c>
      <c r="B421" s="148"/>
      <c r="C421" s="168"/>
      <c r="D421" s="148"/>
      <c r="E421" s="146"/>
      <c r="F421" s="146"/>
      <c r="G421" s="146"/>
    </row>
    <row r="422" spans="1:7" s="153" customFormat="1" ht="14.25" hidden="1"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view="pageBreakPreview" zoomScale="60" zoomScaleNormal="100" workbookViewId="0">
      <selection activeCell="C18" sqref="C18"/>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1412</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1413</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853A-5EB6-4CEF-A775-0F36C46BC07D}">
  <dimension ref="B1:L32"/>
  <sheetViews>
    <sheetView zoomScaleNormal="100" workbookViewId="0">
      <selection activeCell="E36" sqref="E36"/>
    </sheetView>
  </sheetViews>
  <sheetFormatPr defaultRowHeight="13.2" x14ac:dyDescent="0.25"/>
  <cols>
    <col min="1" max="1" width="0.6640625" style="179" customWidth="1"/>
    <col min="2" max="2" width="21.109375" style="179" customWidth="1"/>
    <col min="3" max="3" width="10.5546875" style="179" customWidth="1"/>
    <col min="4" max="4" width="3.21875" style="179" customWidth="1"/>
    <col min="5" max="5" width="11.44140625" style="179" customWidth="1"/>
    <col min="6" max="6" width="0.21875" style="179" customWidth="1"/>
    <col min="7" max="7" width="0.33203125" style="179" customWidth="1"/>
    <col min="8" max="8" width="5.44140625" style="179" customWidth="1"/>
    <col min="9" max="9" width="14.5546875" style="179" customWidth="1"/>
    <col min="10" max="10" width="0.5546875" style="179" customWidth="1"/>
    <col min="11" max="11" width="15.44140625" style="179" customWidth="1"/>
    <col min="12" max="12" width="0.44140625" style="179" customWidth="1"/>
    <col min="13" max="13" width="4.6640625" style="179" customWidth="1"/>
    <col min="14" max="16384" width="8.88671875" style="179"/>
  </cols>
  <sheetData>
    <row r="1" spans="2:12" s="180" customFormat="1" ht="4.2" customHeight="1" x14ac:dyDescent="0.15"/>
    <row r="2" spans="2:12" s="180" customFormat="1" ht="3" customHeight="1" x14ac:dyDescent="0.15">
      <c r="B2" s="193"/>
    </row>
    <row r="3" spans="2:12" s="180" customFormat="1" ht="18.3" customHeight="1" x14ac:dyDescent="0.15">
      <c r="B3" s="193"/>
      <c r="D3" s="194" t="s">
        <v>1420</v>
      </c>
      <c r="E3" s="194"/>
      <c r="F3" s="194"/>
      <c r="G3" s="194"/>
      <c r="H3" s="194"/>
      <c r="I3" s="194"/>
      <c r="J3" s="194"/>
      <c r="K3" s="194"/>
      <c r="L3" s="194"/>
    </row>
    <row r="4" spans="2:12" s="180" customFormat="1" ht="8.85" customHeight="1" x14ac:dyDescent="0.15">
      <c r="B4" s="193"/>
    </row>
    <row r="5" spans="2:12" s="180" customFormat="1" ht="3" customHeight="1" x14ac:dyDescent="0.15"/>
    <row r="6" spans="2:12" s="180" customFormat="1" ht="26.4" customHeight="1" x14ac:dyDescent="0.15">
      <c r="B6" s="192" t="s">
        <v>1481</v>
      </c>
      <c r="C6" s="192"/>
      <c r="D6" s="192"/>
      <c r="E6" s="192"/>
      <c r="F6" s="192"/>
      <c r="G6" s="192"/>
      <c r="H6" s="192"/>
      <c r="I6" s="192"/>
      <c r="J6" s="192"/>
      <c r="K6" s="192"/>
    </row>
    <row r="7" spans="2:12" s="180" customFormat="1" ht="8.5500000000000007" customHeight="1" x14ac:dyDescent="0.15"/>
    <row r="8" spans="2:12" s="180" customFormat="1" ht="15.3" customHeight="1" x14ac:dyDescent="0.15">
      <c r="B8" s="189" t="s">
        <v>1480</v>
      </c>
      <c r="C8" s="189"/>
      <c r="D8" s="189"/>
      <c r="E8" s="189"/>
      <c r="F8" s="189"/>
      <c r="G8" s="189"/>
      <c r="H8" s="189"/>
      <c r="I8" s="189"/>
      <c r="J8" s="189"/>
      <c r="K8" s="189"/>
    </row>
    <row r="9" spans="2:12" s="180" customFormat="1" ht="2.1" customHeight="1" x14ac:dyDescent="0.15"/>
    <row r="10" spans="2:12" s="180" customFormat="1" ht="3" customHeight="1" x14ac:dyDescent="0.15">
      <c r="B10" s="190" t="s">
        <v>1480</v>
      </c>
    </row>
    <row r="11" spans="2:12" s="180" customFormat="1" ht="17.100000000000001" customHeight="1" x14ac:dyDescent="0.15">
      <c r="B11" s="190"/>
      <c r="C11" s="191">
        <v>45535</v>
      </c>
      <c r="D11" s="191"/>
    </row>
    <row r="12" spans="2:12" s="180" customFormat="1" ht="3.45" customHeight="1" x14ac:dyDescent="0.15">
      <c r="B12" s="190"/>
    </row>
    <row r="13" spans="2:12" s="180" customFormat="1" ht="5.55" customHeight="1" x14ac:dyDescent="0.15"/>
    <row r="14" spans="2:12" s="180" customFormat="1" ht="15.3" customHeight="1" x14ac:dyDescent="0.15">
      <c r="B14" s="189" t="s">
        <v>1479</v>
      </c>
      <c r="C14" s="189"/>
      <c r="D14" s="189"/>
      <c r="E14" s="189"/>
      <c r="F14" s="189"/>
      <c r="G14" s="189"/>
      <c r="H14" s="189"/>
      <c r="I14" s="189"/>
      <c r="J14" s="189"/>
      <c r="K14" s="189"/>
    </row>
    <row r="15" spans="2:12" s="180" customFormat="1" ht="10.199999999999999" customHeight="1" x14ac:dyDescent="0.15"/>
    <row r="16" spans="2:12" s="180" customFormat="1" ht="14.1" customHeight="1" x14ac:dyDescent="0.15">
      <c r="B16" s="188" t="s">
        <v>1478</v>
      </c>
      <c r="C16" s="188"/>
      <c r="D16" s="186"/>
      <c r="E16" s="186"/>
      <c r="F16" s="186"/>
      <c r="G16" s="186"/>
      <c r="H16" s="186"/>
      <c r="I16" s="186"/>
      <c r="J16" s="186"/>
      <c r="K16" s="186"/>
    </row>
    <row r="17" spans="2:11" s="180" customFormat="1" ht="11.85" customHeight="1" x14ac:dyDescent="0.15">
      <c r="B17" s="187" t="s">
        <v>1477</v>
      </c>
      <c r="C17" s="187"/>
      <c r="D17" s="187" t="s">
        <v>1476</v>
      </c>
      <c r="E17" s="187"/>
      <c r="F17" s="187" t="s">
        <v>1475</v>
      </c>
      <c r="G17" s="187"/>
      <c r="H17" s="187"/>
      <c r="I17" s="187"/>
      <c r="J17" s="187"/>
      <c r="K17" s="187"/>
    </row>
    <row r="18" spans="2:11" s="180" customFormat="1" ht="11.55" customHeight="1" x14ac:dyDescent="0.15"/>
    <row r="19" spans="2:11" s="180" customFormat="1" ht="13.2" customHeight="1" x14ac:dyDescent="0.15">
      <c r="B19" s="182" t="s">
        <v>1474</v>
      </c>
      <c r="C19" s="182"/>
      <c r="D19" s="182"/>
      <c r="E19" s="182"/>
      <c r="F19" s="186"/>
      <c r="G19" s="186"/>
      <c r="H19" s="186"/>
      <c r="I19" s="186"/>
      <c r="J19" s="184"/>
      <c r="K19" s="184"/>
    </row>
    <row r="20" spans="2:11" s="180" customFormat="1" ht="11.85" customHeight="1" x14ac:dyDescent="0.15">
      <c r="B20" s="181" t="s">
        <v>1473</v>
      </c>
      <c r="C20" s="181"/>
      <c r="D20" s="181" t="s">
        <v>1472</v>
      </c>
      <c r="E20" s="181"/>
      <c r="F20" s="181"/>
      <c r="G20" s="181" t="s">
        <v>1471</v>
      </c>
      <c r="H20" s="181"/>
      <c r="I20" s="181"/>
      <c r="J20" s="181"/>
      <c r="K20" s="181"/>
    </row>
    <row r="21" spans="2:11" s="180" customFormat="1" ht="11.55" customHeight="1" x14ac:dyDescent="0.15"/>
    <row r="22" spans="2:11" s="180" customFormat="1" ht="13.2" customHeight="1" x14ac:dyDescent="0.15">
      <c r="B22" s="182" t="s">
        <v>1470</v>
      </c>
      <c r="C22" s="182"/>
      <c r="D22" s="182"/>
      <c r="E22" s="182"/>
      <c r="F22" s="182"/>
      <c r="G22" s="182"/>
      <c r="H22" s="186"/>
      <c r="I22" s="186"/>
      <c r="J22" s="186"/>
      <c r="K22" s="185"/>
    </row>
    <row r="23" spans="2:11" s="180" customFormat="1" ht="11.85" customHeight="1" x14ac:dyDescent="0.15">
      <c r="B23" s="181" t="s">
        <v>1469</v>
      </c>
      <c r="C23" s="181"/>
      <c r="D23" s="181" t="s">
        <v>1468</v>
      </c>
      <c r="E23" s="181"/>
      <c r="F23" s="181"/>
      <c r="G23" s="181" t="s">
        <v>1467</v>
      </c>
      <c r="H23" s="181"/>
      <c r="I23" s="181"/>
      <c r="J23" s="181"/>
      <c r="K23" s="181"/>
    </row>
    <row r="24" spans="2:11" s="180" customFormat="1" ht="10.65" customHeight="1" x14ac:dyDescent="0.15"/>
    <row r="25" spans="2:11" s="180" customFormat="1" ht="11.85" customHeight="1" x14ac:dyDescent="0.15">
      <c r="B25" s="182" t="s">
        <v>1466</v>
      </c>
      <c r="C25" s="182"/>
      <c r="D25" s="184"/>
      <c r="E25" s="184"/>
      <c r="F25" s="184"/>
      <c r="G25" s="184"/>
      <c r="H25" s="184"/>
      <c r="I25" s="184"/>
      <c r="J25" s="184"/>
      <c r="K25" s="184"/>
    </row>
    <row r="26" spans="2:11" s="180" customFormat="1" ht="11.85" customHeight="1" x14ac:dyDescent="0.15">
      <c r="B26" s="181" t="s">
        <v>1465</v>
      </c>
      <c r="C26" s="181"/>
      <c r="D26" s="183"/>
      <c r="E26" s="183"/>
      <c r="F26" s="183"/>
      <c r="G26" s="183"/>
      <c r="H26" s="183"/>
      <c r="I26" s="183"/>
      <c r="J26" s="183"/>
      <c r="K26" s="183"/>
    </row>
    <row r="27" spans="2:11" s="180" customFormat="1" ht="8.85" customHeight="1" x14ac:dyDescent="0.15"/>
    <row r="28" spans="2:11" s="180" customFormat="1" ht="11.85" customHeight="1" x14ac:dyDescent="0.15">
      <c r="B28" s="182" t="s">
        <v>1464</v>
      </c>
      <c r="C28" s="182"/>
      <c r="D28" s="182"/>
      <c r="E28" s="182"/>
      <c r="F28" s="182"/>
      <c r="G28" s="182"/>
      <c r="H28" s="182"/>
      <c r="I28" s="182"/>
      <c r="J28" s="182"/>
      <c r="K28" s="182"/>
    </row>
    <row r="29" spans="2:11" s="180" customFormat="1" ht="11.85" customHeight="1" x14ac:dyDescent="0.15">
      <c r="B29" s="181" t="s">
        <v>1463</v>
      </c>
      <c r="C29" s="181"/>
      <c r="D29" s="181"/>
      <c r="E29" s="181"/>
      <c r="F29" s="181"/>
      <c r="G29" s="181"/>
      <c r="H29" s="181"/>
      <c r="I29" s="181"/>
      <c r="J29" s="181"/>
      <c r="K29" s="181"/>
    </row>
    <row r="30" spans="2:11" s="180" customFormat="1" ht="11.85" customHeight="1" x14ac:dyDescent="0.15">
      <c r="B30" s="181" t="s">
        <v>1462</v>
      </c>
      <c r="C30" s="181"/>
      <c r="D30" s="181"/>
      <c r="E30" s="181"/>
      <c r="F30" s="181"/>
      <c r="G30" s="181"/>
      <c r="H30" s="181"/>
      <c r="I30" s="181"/>
      <c r="J30" s="181"/>
      <c r="K30" s="181"/>
    </row>
    <row r="31" spans="2:11" s="180" customFormat="1" ht="11.85" customHeight="1" x14ac:dyDescent="0.15">
      <c r="B31" s="181" t="s">
        <v>1461</v>
      </c>
      <c r="C31" s="181"/>
      <c r="D31" s="181"/>
      <c r="E31" s="181"/>
      <c r="F31" s="181"/>
      <c r="G31" s="181"/>
      <c r="H31" s="181"/>
      <c r="I31" s="181"/>
      <c r="J31" s="181"/>
      <c r="K31" s="181"/>
    </row>
    <row r="32" spans="2:11" s="180" customFormat="1" ht="22.95" customHeight="1" x14ac:dyDescent="0.15"/>
  </sheetData>
  <mergeCells count="34">
    <mergeCell ref="D3:L3"/>
    <mergeCell ref="F16:K16"/>
    <mergeCell ref="F17:K17"/>
    <mergeCell ref="B10:B12"/>
    <mergeCell ref="B14:K14"/>
    <mergeCell ref="B16:C16"/>
    <mergeCell ref="B17:C17"/>
    <mergeCell ref="B6:K6"/>
    <mergeCell ref="B8:K8"/>
    <mergeCell ref="C11:D11"/>
    <mergeCell ref="D16:E16"/>
    <mergeCell ref="D17:E17"/>
    <mergeCell ref="D20:F20"/>
    <mergeCell ref="B19:E19"/>
    <mergeCell ref="F19:I19"/>
    <mergeCell ref="J19:K19"/>
    <mergeCell ref="B28:K28"/>
    <mergeCell ref="B29:K29"/>
    <mergeCell ref="B30:K30"/>
    <mergeCell ref="B31:K31"/>
    <mergeCell ref="D26:H26"/>
    <mergeCell ref="B2:B4"/>
    <mergeCell ref="B20:C20"/>
    <mergeCell ref="B22:G22"/>
    <mergeCell ref="B23:C23"/>
    <mergeCell ref="B25:C25"/>
    <mergeCell ref="G20:K20"/>
    <mergeCell ref="G23:K23"/>
    <mergeCell ref="H22:J22"/>
    <mergeCell ref="I25:K25"/>
    <mergeCell ref="I26:K26"/>
    <mergeCell ref="B26:C26"/>
    <mergeCell ref="D23:F23"/>
    <mergeCell ref="D25:H25"/>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B41F-75AE-4CB7-B6C6-F8024940DA44}">
  <dimension ref="B1:N23"/>
  <sheetViews>
    <sheetView zoomScaleNormal="100" workbookViewId="0">
      <selection activeCell="J19" sqref="J19"/>
    </sheetView>
  </sheetViews>
  <sheetFormatPr defaultRowHeight="13.2" x14ac:dyDescent="0.25"/>
  <cols>
    <col min="1" max="1" width="0.44140625" style="179" customWidth="1"/>
    <col min="2" max="2" width="9.44140625" style="179" customWidth="1"/>
    <col min="3" max="3" width="11" style="179" customWidth="1"/>
    <col min="4" max="4" width="15.44140625" style="179" customWidth="1"/>
    <col min="5" max="5" width="3.6640625" style="179" customWidth="1"/>
    <col min="6" max="6" width="5" style="179" customWidth="1"/>
    <col min="7" max="7" width="9.77734375" style="179" customWidth="1"/>
    <col min="8" max="8" width="8.21875" style="179" customWidth="1"/>
    <col min="9" max="9" width="7.5546875" style="179" customWidth="1"/>
    <col min="10" max="10" width="8.5546875" style="179" customWidth="1"/>
    <col min="11" max="11" width="9.6640625" style="179" customWidth="1"/>
    <col min="12" max="12" width="13" style="179" customWidth="1"/>
    <col min="13" max="13" width="12.44140625" style="179" customWidth="1"/>
    <col min="14" max="14" width="12.77734375" style="179" customWidth="1"/>
    <col min="15" max="15" width="4.6640625" style="179" customWidth="1"/>
    <col min="16" max="16384" width="8.88671875" style="179"/>
  </cols>
  <sheetData>
    <row r="1" spans="2:14" s="180" customFormat="1" ht="7.8" x14ac:dyDescent="0.15"/>
    <row r="2" spans="2:14" s="180" customFormat="1" ht="17.399999999999999" x14ac:dyDescent="0.15">
      <c r="B2" s="193"/>
      <c r="C2" s="193"/>
      <c r="D2" s="194" t="s">
        <v>1420</v>
      </c>
      <c r="E2" s="194"/>
      <c r="F2" s="194"/>
      <c r="G2" s="194"/>
      <c r="H2" s="194"/>
      <c r="I2" s="194"/>
    </row>
    <row r="3" spans="2:14" s="180" customFormat="1" ht="7.8" x14ac:dyDescent="0.15">
      <c r="B3" s="193"/>
      <c r="C3" s="193"/>
    </row>
    <row r="4" spans="2:14" s="180" customFormat="1" ht="7.8" x14ac:dyDescent="0.15"/>
    <row r="5" spans="2:14" s="180" customFormat="1" ht="15.6" x14ac:dyDescent="0.15">
      <c r="B5" s="192" t="s">
        <v>1518</v>
      </c>
      <c r="C5" s="192"/>
      <c r="D5" s="192"/>
      <c r="E5" s="192"/>
      <c r="F5" s="192"/>
      <c r="G5" s="192"/>
      <c r="H5" s="192"/>
      <c r="I5" s="192"/>
      <c r="J5" s="192"/>
    </row>
    <row r="6" spans="2:14" s="180" customFormat="1" ht="7.8" x14ac:dyDescent="0.15"/>
    <row r="7" spans="2:14" s="180" customFormat="1" ht="15.6" x14ac:dyDescent="0.15">
      <c r="B7" s="189" t="s">
        <v>1517</v>
      </c>
      <c r="C7" s="189"/>
      <c r="D7" s="189"/>
      <c r="E7" s="189"/>
      <c r="F7" s="189"/>
      <c r="G7" s="189"/>
      <c r="H7" s="189"/>
      <c r="I7" s="189"/>
      <c r="J7" s="189"/>
      <c r="K7" s="189"/>
      <c r="L7" s="189"/>
      <c r="M7" s="189"/>
      <c r="N7" s="189"/>
    </row>
    <row r="8" spans="2:14" s="180" customFormat="1" ht="7.8" x14ac:dyDescent="0.15"/>
    <row r="9" spans="2:14" s="180" customFormat="1" ht="20.399999999999999" x14ac:dyDescent="0.15">
      <c r="B9" s="213" t="s">
        <v>1516</v>
      </c>
      <c r="C9" s="213" t="s">
        <v>1515</v>
      </c>
      <c r="D9" s="213" t="s">
        <v>1514</v>
      </c>
      <c r="E9" s="214" t="s">
        <v>1513</v>
      </c>
      <c r="F9" s="214"/>
      <c r="G9" s="212" t="s">
        <v>1512</v>
      </c>
      <c r="H9" s="213" t="s">
        <v>1511</v>
      </c>
      <c r="I9" s="212" t="s">
        <v>1510</v>
      </c>
      <c r="J9" s="213" t="s">
        <v>1509</v>
      </c>
      <c r="K9" s="212" t="s">
        <v>1508</v>
      </c>
      <c r="L9" s="212" t="s">
        <v>1507</v>
      </c>
      <c r="M9" s="212" t="s">
        <v>1506</v>
      </c>
      <c r="N9" s="212" t="s">
        <v>1505</v>
      </c>
    </row>
    <row r="10" spans="2:14" s="180" customFormat="1" ht="10.199999999999999" x14ac:dyDescent="0.15">
      <c r="B10" s="206" t="s">
        <v>1504</v>
      </c>
      <c r="C10" s="206" t="s">
        <v>1503</v>
      </c>
      <c r="D10" s="211">
        <v>500000000</v>
      </c>
      <c r="E10" s="210">
        <v>42817</v>
      </c>
      <c r="F10" s="210"/>
      <c r="G10" s="209">
        <v>45558</v>
      </c>
      <c r="H10" s="206" t="s">
        <v>248</v>
      </c>
      <c r="I10" s="206" t="s">
        <v>1490</v>
      </c>
      <c r="J10" s="208">
        <v>5.0000000000000001E-3</v>
      </c>
      <c r="K10" s="206" t="s">
        <v>1489</v>
      </c>
      <c r="L10" s="206" t="s">
        <v>1502</v>
      </c>
      <c r="M10" s="207">
        <v>6.3013698630137005E-2</v>
      </c>
      <c r="N10" s="206" t="s">
        <v>1501</v>
      </c>
    </row>
    <row r="11" spans="2:14" s="180" customFormat="1" ht="10.199999999999999" x14ac:dyDescent="0.15">
      <c r="B11" s="206" t="s">
        <v>1500</v>
      </c>
      <c r="C11" s="206" t="s">
        <v>1499</v>
      </c>
      <c r="D11" s="211">
        <v>750000000</v>
      </c>
      <c r="E11" s="210">
        <v>43181</v>
      </c>
      <c r="F11" s="210"/>
      <c r="G11" s="209">
        <v>46834</v>
      </c>
      <c r="H11" s="206" t="s">
        <v>248</v>
      </c>
      <c r="I11" s="206" t="s">
        <v>1490</v>
      </c>
      <c r="J11" s="208">
        <v>8.7500000000000008E-3</v>
      </c>
      <c r="K11" s="206" t="s">
        <v>1489</v>
      </c>
      <c r="L11" s="206" t="s">
        <v>1498</v>
      </c>
      <c r="M11" s="207">
        <v>3.5589041095890401</v>
      </c>
      <c r="N11" s="206" t="s">
        <v>1497</v>
      </c>
    </row>
    <row r="12" spans="2:14" s="180" customFormat="1" ht="10.199999999999999" x14ac:dyDescent="0.15">
      <c r="B12" s="206" t="s">
        <v>1496</v>
      </c>
      <c r="C12" s="206" t="s">
        <v>1495</v>
      </c>
      <c r="D12" s="211">
        <v>500000000</v>
      </c>
      <c r="E12" s="210">
        <v>43377</v>
      </c>
      <c r="F12" s="210"/>
      <c r="G12" s="209">
        <v>45934</v>
      </c>
      <c r="H12" s="206" t="s">
        <v>248</v>
      </c>
      <c r="I12" s="206" t="s">
        <v>1490</v>
      </c>
      <c r="J12" s="208">
        <v>6.2500000000000003E-3</v>
      </c>
      <c r="K12" s="206" t="s">
        <v>1489</v>
      </c>
      <c r="L12" s="206" t="s">
        <v>1494</v>
      </c>
      <c r="M12" s="207">
        <v>1.09315068493151</v>
      </c>
      <c r="N12" s="206" t="s">
        <v>1493</v>
      </c>
    </row>
    <row r="13" spans="2:14" s="180" customFormat="1" ht="10.199999999999999" x14ac:dyDescent="0.15">
      <c r="B13" s="206" t="s">
        <v>1492</v>
      </c>
      <c r="C13" s="206" t="s">
        <v>1491</v>
      </c>
      <c r="D13" s="211">
        <v>1000000000</v>
      </c>
      <c r="E13" s="210">
        <v>45229</v>
      </c>
      <c r="F13" s="210"/>
      <c r="G13" s="209">
        <v>47056</v>
      </c>
      <c r="H13" s="206" t="s">
        <v>248</v>
      </c>
      <c r="I13" s="206" t="s">
        <v>1490</v>
      </c>
      <c r="J13" s="208">
        <v>3.7499999999999999E-2</v>
      </c>
      <c r="K13" s="206" t="s">
        <v>1489</v>
      </c>
      <c r="L13" s="206" t="s">
        <v>1488</v>
      </c>
      <c r="M13" s="207">
        <v>4.1671232876712301</v>
      </c>
      <c r="N13" s="206" t="s">
        <v>1487</v>
      </c>
    </row>
    <row r="14" spans="2:14" s="180" customFormat="1" x14ac:dyDescent="0.15">
      <c r="B14" s="202"/>
      <c r="C14" s="205"/>
      <c r="D14" s="204">
        <v>2750000000</v>
      </c>
      <c r="E14" s="203"/>
      <c r="F14" s="203"/>
      <c r="G14" s="202"/>
      <c r="H14" s="202"/>
      <c r="I14" s="202"/>
      <c r="J14" s="202"/>
      <c r="K14" s="202"/>
      <c r="L14" s="202"/>
      <c r="M14" s="202"/>
      <c r="N14" s="202"/>
    </row>
    <row r="15" spans="2:14" s="180" customFormat="1" ht="7.8" x14ac:dyDescent="0.15"/>
    <row r="16" spans="2:14" s="180" customFormat="1" ht="15.6" x14ac:dyDescent="0.15">
      <c r="B16" s="189" t="s">
        <v>1486</v>
      </c>
      <c r="C16" s="189"/>
      <c r="D16" s="189"/>
      <c r="E16" s="189"/>
      <c r="F16" s="189"/>
      <c r="G16" s="189"/>
      <c r="H16" s="189"/>
      <c r="I16" s="189"/>
      <c r="J16" s="189"/>
      <c r="K16" s="189"/>
      <c r="L16" s="189"/>
      <c r="M16" s="189"/>
      <c r="N16" s="189"/>
    </row>
    <row r="17" spans="2:7" s="180" customFormat="1" ht="7.8" x14ac:dyDescent="0.15"/>
    <row r="18" spans="2:7" s="180" customFormat="1" x14ac:dyDescent="0.15">
      <c r="B18" s="201" t="s">
        <v>1485</v>
      </c>
      <c r="F18" s="200">
        <v>2750000000</v>
      </c>
      <c r="G18" s="200"/>
    </row>
    <row r="19" spans="2:7" s="180" customFormat="1" x14ac:dyDescent="0.15">
      <c r="B19" s="201" t="s">
        <v>1484</v>
      </c>
      <c r="C19" s="201"/>
      <c r="F19" s="199"/>
      <c r="G19" s="198">
        <v>1.8068181818181799E-2</v>
      </c>
    </row>
    <row r="20" spans="2:7" s="180" customFormat="1" x14ac:dyDescent="0.15">
      <c r="B20" s="201" t="s">
        <v>1483</v>
      </c>
      <c r="C20" s="201"/>
      <c r="F20" s="197"/>
      <c r="G20" s="196">
        <v>2.69613947696139</v>
      </c>
    </row>
    <row r="21" spans="2:7" s="180" customFormat="1" x14ac:dyDescent="0.15">
      <c r="B21" s="201"/>
      <c r="C21" s="201"/>
    </row>
    <row r="22" spans="2:7" s="180" customFormat="1" ht="10.199999999999999" x14ac:dyDescent="0.15">
      <c r="B22" s="195" t="s">
        <v>1482</v>
      </c>
    </row>
    <row r="23" spans="2:7" s="180" customFormat="1" ht="7.8" x14ac:dyDescent="0.15"/>
  </sheetData>
  <mergeCells count="12">
    <mergeCell ref="E13:F13"/>
    <mergeCell ref="E14:F14"/>
    <mergeCell ref="E9:F9"/>
    <mergeCell ref="F18:G18"/>
    <mergeCell ref="B16:N16"/>
    <mergeCell ref="B2:C3"/>
    <mergeCell ref="B5:J5"/>
    <mergeCell ref="B7:N7"/>
    <mergeCell ref="D2:I2"/>
    <mergeCell ref="E10:F10"/>
    <mergeCell ref="E11:F11"/>
    <mergeCell ref="E12:F12"/>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5A82-16DF-4458-8886-9A9A7707FD65}">
  <dimension ref="B1:F20"/>
  <sheetViews>
    <sheetView zoomScaleNormal="100" workbookViewId="0"/>
  </sheetViews>
  <sheetFormatPr defaultRowHeight="13.2" x14ac:dyDescent="0.25"/>
  <cols>
    <col min="1" max="1" width="0.6640625" style="179" customWidth="1"/>
    <col min="2" max="2" width="23" style="179" customWidth="1"/>
    <col min="3" max="3" width="23.33203125" style="179" customWidth="1"/>
    <col min="4" max="4" width="14.5546875" style="179" customWidth="1"/>
    <col min="5" max="5" width="19.44140625" style="179" customWidth="1"/>
    <col min="6" max="6" width="5.109375" style="179" customWidth="1"/>
    <col min="7" max="7" width="0.21875" style="179" customWidth="1"/>
    <col min="8" max="8" width="4.6640625" style="179" customWidth="1"/>
    <col min="9" max="16384" width="8.88671875" style="179"/>
  </cols>
  <sheetData>
    <row r="1" spans="2:6" s="180" customFormat="1" ht="7.2" customHeight="1" x14ac:dyDescent="0.15">
      <c r="B1" s="193"/>
    </row>
    <row r="2" spans="2:6" s="180" customFormat="1" ht="18.3" customHeight="1" x14ac:dyDescent="0.15">
      <c r="B2" s="193"/>
      <c r="C2" s="194" t="s">
        <v>1420</v>
      </c>
      <c r="D2" s="194"/>
      <c r="E2" s="194"/>
      <c r="F2" s="194"/>
    </row>
    <row r="3" spans="2:6" s="180" customFormat="1" ht="6" customHeight="1" x14ac:dyDescent="0.15">
      <c r="B3" s="193"/>
    </row>
    <row r="4" spans="2:6" s="180" customFormat="1" ht="3.45" customHeight="1" x14ac:dyDescent="0.15"/>
    <row r="5" spans="2:6" s="180" customFormat="1" ht="26.4" customHeight="1" x14ac:dyDescent="0.15">
      <c r="B5" s="192" t="s">
        <v>1538</v>
      </c>
      <c r="C5" s="192"/>
      <c r="D5" s="192"/>
      <c r="E5" s="192"/>
      <c r="F5" s="192"/>
    </row>
    <row r="6" spans="2:6" s="180" customFormat="1" ht="7.65" customHeight="1" x14ac:dyDescent="0.15"/>
    <row r="7" spans="2:6" s="180" customFormat="1" ht="15.3" customHeight="1" x14ac:dyDescent="0.15">
      <c r="B7" s="218" t="s">
        <v>1537</v>
      </c>
      <c r="C7" s="218"/>
      <c r="D7" s="218"/>
      <c r="E7" s="218"/>
      <c r="F7" s="218"/>
    </row>
    <row r="8" spans="2:6" s="180" customFormat="1" ht="10.199999999999999" customHeight="1" x14ac:dyDescent="0.15"/>
    <row r="9" spans="2:6" s="180" customFormat="1" ht="12.75" customHeight="1" x14ac:dyDescent="0.15">
      <c r="B9" s="217" t="s">
        <v>1528</v>
      </c>
      <c r="C9" s="216" t="s">
        <v>1527</v>
      </c>
      <c r="D9" s="216" t="s">
        <v>1526</v>
      </c>
      <c r="E9" s="216" t="s">
        <v>1536</v>
      </c>
    </row>
    <row r="10" spans="2:6" s="180" customFormat="1" ht="11.85" customHeight="1" x14ac:dyDescent="0.15">
      <c r="B10" s="201" t="s">
        <v>1525</v>
      </c>
      <c r="C10" s="215" t="s">
        <v>1535</v>
      </c>
      <c r="D10" s="215" t="s">
        <v>1519</v>
      </c>
      <c r="E10" s="215" t="s">
        <v>1534</v>
      </c>
    </row>
    <row r="11" spans="2:6" s="180" customFormat="1" ht="11.85" customHeight="1" x14ac:dyDescent="0.15">
      <c r="B11" s="201" t="s">
        <v>1523</v>
      </c>
      <c r="C11" s="215" t="s">
        <v>1533</v>
      </c>
      <c r="D11" s="215" t="s">
        <v>1519</v>
      </c>
      <c r="E11" s="215" t="s">
        <v>1532</v>
      </c>
    </row>
    <row r="12" spans="2:6" s="180" customFormat="1" ht="11.85" customHeight="1" x14ac:dyDescent="0.15">
      <c r="B12" s="201" t="s">
        <v>1521</v>
      </c>
      <c r="C12" s="215" t="s">
        <v>1531</v>
      </c>
      <c r="D12" s="215" t="s">
        <v>1519</v>
      </c>
      <c r="E12" s="215" t="s">
        <v>1530</v>
      </c>
    </row>
    <row r="13" spans="2:6" s="180" customFormat="1" ht="22.95" customHeight="1" x14ac:dyDescent="0.15"/>
    <row r="14" spans="2:6" s="180" customFormat="1" ht="15.3" customHeight="1" x14ac:dyDescent="0.15">
      <c r="B14" s="218" t="s">
        <v>1529</v>
      </c>
      <c r="C14" s="218"/>
      <c r="D14" s="218"/>
      <c r="E14" s="218"/>
      <c r="F14" s="218"/>
    </row>
    <row r="15" spans="2:6" s="180" customFormat="1" ht="12.75" customHeight="1" x14ac:dyDescent="0.15"/>
    <row r="16" spans="2:6" s="180" customFormat="1" ht="12.75" customHeight="1" x14ac:dyDescent="0.15">
      <c r="B16" s="217" t="s">
        <v>1528</v>
      </c>
      <c r="C16" s="216" t="s">
        <v>1527</v>
      </c>
      <c r="D16" s="216" t="s">
        <v>1526</v>
      </c>
    </row>
    <row r="17" spans="2:4" s="180" customFormat="1" ht="11.85" customHeight="1" x14ac:dyDescent="0.15">
      <c r="B17" s="201" t="s">
        <v>1525</v>
      </c>
      <c r="C17" s="215" t="s">
        <v>1524</v>
      </c>
      <c r="D17" s="215"/>
    </row>
    <row r="18" spans="2:4" s="180" customFormat="1" ht="11.85" customHeight="1" x14ac:dyDescent="0.15">
      <c r="B18" s="201" t="s">
        <v>1523</v>
      </c>
      <c r="C18" s="215" t="s">
        <v>1522</v>
      </c>
      <c r="D18" s="215" t="s">
        <v>1519</v>
      </c>
    </row>
    <row r="19" spans="2:4" s="180" customFormat="1" ht="11.85" customHeight="1" x14ac:dyDescent="0.15">
      <c r="B19" s="201" t="s">
        <v>1521</v>
      </c>
      <c r="C19" s="215" t="s">
        <v>1520</v>
      </c>
      <c r="D19" s="215" t="s">
        <v>1519</v>
      </c>
    </row>
    <row r="20" spans="2:4" s="180"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652F-464B-4902-98F8-191A63C5C407}">
  <dimension ref="B1:D58"/>
  <sheetViews>
    <sheetView zoomScaleNormal="100" workbookViewId="0">
      <selection activeCell="I35" sqref="I35"/>
    </sheetView>
  </sheetViews>
  <sheetFormatPr defaultRowHeight="13.2" x14ac:dyDescent="0.25"/>
  <cols>
    <col min="1" max="1" width="0.6640625" style="179" customWidth="1"/>
    <col min="2" max="2" width="69.33203125" style="179" customWidth="1"/>
    <col min="3" max="3" width="18.21875" style="179" customWidth="1"/>
    <col min="4" max="4" width="5.77734375" style="179" customWidth="1"/>
    <col min="5" max="5" width="4.6640625" style="179" customWidth="1"/>
    <col min="6" max="16384" width="8.88671875" style="179"/>
  </cols>
  <sheetData>
    <row r="1" spans="2:4" s="180" customFormat="1" ht="7.2" customHeight="1" x14ac:dyDescent="0.15">
      <c r="B1" s="193"/>
    </row>
    <row r="2" spans="2:4" s="180" customFormat="1" ht="18.3" customHeight="1" x14ac:dyDescent="0.15">
      <c r="B2" s="193"/>
      <c r="C2" s="231" t="s">
        <v>1420</v>
      </c>
    </row>
    <row r="3" spans="2:4" s="180" customFormat="1" ht="4.6500000000000004" customHeight="1" x14ac:dyDescent="0.15">
      <c r="B3" s="193"/>
      <c r="C3" s="230"/>
    </row>
    <row r="4" spans="2:4" s="180" customFormat="1" ht="8.85" customHeight="1" x14ac:dyDescent="0.15">
      <c r="C4" s="230"/>
    </row>
    <row r="5" spans="2:4" s="180" customFormat="1" ht="26.4" customHeight="1" x14ac:dyDescent="0.15">
      <c r="B5" s="192" t="s">
        <v>1600</v>
      </c>
      <c r="C5" s="192"/>
    </row>
    <row r="6" spans="2:4" s="180" customFormat="1" ht="11.55" customHeight="1" x14ac:dyDescent="0.15">
      <c r="B6" s="201" t="s">
        <v>1599</v>
      </c>
    </row>
    <row r="7" spans="2:4" s="180" customFormat="1" ht="1.65" customHeight="1" x14ac:dyDescent="0.15"/>
    <row r="8" spans="2:4" s="180" customFormat="1" ht="15.3" customHeight="1" x14ac:dyDescent="0.15">
      <c r="B8" s="189" t="s">
        <v>1598</v>
      </c>
      <c r="C8" s="189"/>
    </row>
    <row r="9" spans="2:4" s="180" customFormat="1" ht="4.2" customHeight="1" x14ac:dyDescent="0.15"/>
    <row r="10" spans="2:4" s="180" customFormat="1" ht="17.100000000000001" customHeight="1" x14ac:dyDescent="0.25">
      <c r="B10" s="221" t="s">
        <v>1597</v>
      </c>
      <c r="C10" s="220">
        <v>2750000000</v>
      </c>
      <c r="D10" s="219" t="s">
        <v>1596</v>
      </c>
    </row>
    <row r="11" spans="2:4" s="180" customFormat="1" ht="17.100000000000001" customHeight="1" x14ac:dyDescent="0.25">
      <c r="B11" s="221" t="s">
        <v>1595</v>
      </c>
      <c r="C11" s="220">
        <v>3578906613.4500098</v>
      </c>
      <c r="D11" s="219" t="s">
        <v>1594</v>
      </c>
    </row>
    <row r="12" spans="2:4" s="180" customFormat="1" ht="17.100000000000001" customHeight="1" x14ac:dyDescent="0.25">
      <c r="B12" s="221" t="s">
        <v>1593</v>
      </c>
      <c r="C12" s="220">
        <v>20000000</v>
      </c>
      <c r="D12" s="219" t="s">
        <v>1592</v>
      </c>
    </row>
    <row r="13" spans="2:4" s="180" customFormat="1" ht="17.100000000000001" customHeight="1" x14ac:dyDescent="0.25">
      <c r="B13" s="221" t="s">
        <v>1591</v>
      </c>
      <c r="C13" s="220">
        <v>158560862.59999999</v>
      </c>
      <c r="D13" s="219" t="s">
        <v>1590</v>
      </c>
    </row>
    <row r="14" spans="2:4" s="180" customFormat="1" ht="17.100000000000001" customHeight="1" x14ac:dyDescent="0.25">
      <c r="B14" s="221" t="s">
        <v>1589</v>
      </c>
      <c r="C14" s="228">
        <v>0.36635180947273199</v>
      </c>
      <c r="D14" s="224"/>
    </row>
    <row r="15" spans="2:4" s="180" customFormat="1" ht="4.2" customHeight="1" x14ac:dyDescent="0.15"/>
    <row r="16" spans="2:4" s="180" customFormat="1" ht="15.3" customHeight="1" x14ac:dyDescent="0.15">
      <c r="B16" s="189" t="s">
        <v>1588</v>
      </c>
      <c r="C16" s="189"/>
    </row>
    <row r="17" spans="2:4" s="180" customFormat="1" ht="4.2" customHeight="1" x14ac:dyDescent="0.15"/>
    <row r="18" spans="2:4" s="180" customFormat="1" ht="17.100000000000001" customHeight="1" x14ac:dyDescent="0.25">
      <c r="B18" s="221" t="s">
        <v>1564</v>
      </c>
      <c r="C18" s="220">
        <v>2913724063.8672199</v>
      </c>
      <c r="D18" s="219" t="s">
        <v>1587</v>
      </c>
    </row>
    <row r="19" spans="2:4" s="180" customFormat="1" ht="17.100000000000001" customHeight="1" x14ac:dyDescent="0.25">
      <c r="B19" s="221" t="s">
        <v>1586</v>
      </c>
      <c r="C19" s="228">
        <v>1.05953602322445</v>
      </c>
      <c r="D19" s="227" t="s">
        <v>1575</v>
      </c>
    </row>
    <row r="20" spans="2:4" s="180" customFormat="1" ht="17.100000000000001" customHeight="1" x14ac:dyDescent="0.25">
      <c r="B20" s="223" t="s">
        <v>1585</v>
      </c>
      <c r="C20" s="222" t="s">
        <v>1545</v>
      </c>
      <c r="D20" s="226" t="s">
        <v>1584</v>
      </c>
    </row>
    <row r="21" spans="2:4" s="180" customFormat="1" ht="4.2" customHeight="1" x14ac:dyDescent="0.15"/>
    <row r="22" spans="2:4" s="180" customFormat="1" ht="15.3" customHeight="1" x14ac:dyDescent="0.15">
      <c r="B22" s="189" t="s">
        <v>1583</v>
      </c>
      <c r="C22" s="189"/>
    </row>
    <row r="23" spans="2:4" s="180" customFormat="1" ht="4.2" customHeight="1" x14ac:dyDescent="0.15"/>
    <row r="24" spans="2:4" s="180" customFormat="1" ht="17.100000000000001" customHeight="1" x14ac:dyDescent="0.25">
      <c r="B24" s="221" t="s">
        <v>1582</v>
      </c>
      <c r="C24" s="220">
        <v>18807608.829999998</v>
      </c>
      <c r="D24" s="219" t="s">
        <v>1581</v>
      </c>
    </row>
    <row r="25" spans="2:4" s="180" customFormat="1" ht="17.100000000000001" customHeight="1" x14ac:dyDescent="0.25">
      <c r="B25" s="221" t="s">
        <v>1580</v>
      </c>
      <c r="C25" s="220">
        <v>158560862.59999999</v>
      </c>
      <c r="D25" s="219" t="s">
        <v>1579</v>
      </c>
    </row>
    <row r="26" spans="2:4" s="180" customFormat="1" ht="17.100000000000001" customHeight="1" x14ac:dyDescent="0.25">
      <c r="B26" s="221" t="s">
        <v>1578</v>
      </c>
      <c r="C26" s="229">
        <v>0</v>
      </c>
      <c r="D26" s="219" t="s">
        <v>1577</v>
      </c>
    </row>
    <row r="27" spans="2:4" s="180" customFormat="1" ht="17.100000000000001" customHeight="1" x14ac:dyDescent="0.25">
      <c r="B27" s="221" t="s">
        <v>1564</v>
      </c>
      <c r="C27" s="220">
        <v>2913724063.8672199</v>
      </c>
      <c r="D27" s="219"/>
    </row>
    <row r="28" spans="2:4" s="180" customFormat="1" ht="17.100000000000001" customHeight="1" x14ac:dyDescent="0.25">
      <c r="B28" s="221" t="s">
        <v>1576</v>
      </c>
      <c r="C28" s="228">
        <v>1.12403364919899</v>
      </c>
      <c r="D28" s="227" t="s">
        <v>1575</v>
      </c>
    </row>
    <row r="29" spans="2:4" s="180" customFormat="1" ht="17.100000000000001" customHeight="1" x14ac:dyDescent="0.25">
      <c r="B29" s="223" t="s">
        <v>1574</v>
      </c>
      <c r="C29" s="222" t="s">
        <v>1545</v>
      </c>
      <c r="D29" s="226" t="s">
        <v>1573</v>
      </c>
    </row>
    <row r="30" spans="2:4" s="180" customFormat="1" ht="4.2" customHeight="1" x14ac:dyDescent="0.15"/>
    <row r="31" spans="2:4" s="180" customFormat="1" ht="15.3" customHeight="1" x14ac:dyDescent="0.15">
      <c r="B31" s="189" t="s">
        <v>1572</v>
      </c>
      <c r="C31" s="189"/>
    </row>
    <row r="32" spans="2:4" s="180" customFormat="1" ht="4.2" customHeight="1" x14ac:dyDescent="0.15"/>
    <row r="33" spans="2:4" s="180" customFormat="1" ht="17.100000000000001" customHeight="1" x14ac:dyDescent="0.25">
      <c r="B33" s="221" t="s">
        <v>1571</v>
      </c>
      <c r="C33" s="220">
        <v>548361649.68999898</v>
      </c>
      <c r="D33" s="219" t="s">
        <v>1570</v>
      </c>
    </row>
    <row r="34" spans="2:4" s="180" customFormat="1" ht="17.100000000000001" customHeight="1" x14ac:dyDescent="0.25">
      <c r="B34" s="221" t="s">
        <v>1569</v>
      </c>
      <c r="C34" s="220">
        <v>548361649.68999898</v>
      </c>
      <c r="D34" s="219"/>
    </row>
    <row r="35" spans="2:4" s="180" customFormat="1" ht="17.100000000000001" customHeight="1" x14ac:dyDescent="0.25">
      <c r="B35" s="221" t="s">
        <v>1568</v>
      </c>
      <c r="C35" s="225" t="s">
        <v>1442</v>
      </c>
      <c r="D35" s="219"/>
    </row>
    <row r="36" spans="2:4" s="180" customFormat="1" ht="17.100000000000001" customHeight="1" x14ac:dyDescent="0.25">
      <c r="B36" s="221" t="s">
        <v>1567</v>
      </c>
      <c r="C36" s="225" t="s">
        <v>1442</v>
      </c>
      <c r="D36" s="219"/>
    </row>
    <row r="37" spans="2:4" s="180" customFormat="1" ht="17.100000000000001" customHeight="1" x14ac:dyDescent="0.25">
      <c r="B37" s="221" t="s">
        <v>1561</v>
      </c>
      <c r="C37" s="225" t="s">
        <v>1442</v>
      </c>
      <c r="D37" s="224"/>
    </row>
    <row r="38" spans="2:4" s="180" customFormat="1" ht="17.100000000000001" customHeight="1" x14ac:dyDescent="0.25">
      <c r="B38" s="221" t="s">
        <v>1566</v>
      </c>
      <c r="C38" s="220">
        <v>3091092535.2972202</v>
      </c>
      <c r="D38" s="219" t="s">
        <v>1565</v>
      </c>
    </row>
    <row r="39" spans="2:4" s="180" customFormat="1" ht="17.100000000000001" customHeight="1" x14ac:dyDescent="0.25">
      <c r="B39" s="221" t="s">
        <v>1564</v>
      </c>
      <c r="C39" s="220">
        <v>2913724063.8672199</v>
      </c>
      <c r="D39" s="224"/>
    </row>
    <row r="40" spans="2:4" s="180" customFormat="1" ht="17.100000000000001" customHeight="1" x14ac:dyDescent="0.25">
      <c r="B40" s="221" t="s">
        <v>1563</v>
      </c>
      <c r="C40" s="220">
        <v>18807608.829999998</v>
      </c>
      <c r="D40" s="224"/>
    </row>
    <row r="41" spans="2:4" s="180" customFormat="1" ht="17.100000000000001" customHeight="1" x14ac:dyDescent="0.25">
      <c r="B41" s="221" t="s">
        <v>1562</v>
      </c>
      <c r="C41" s="220">
        <v>158560862.59999999</v>
      </c>
      <c r="D41" s="224"/>
    </row>
    <row r="42" spans="2:4" s="180" customFormat="1" ht="17.100000000000001" customHeight="1" x14ac:dyDescent="0.25">
      <c r="B42" s="221" t="s">
        <v>1561</v>
      </c>
      <c r="C42" s="225" t="s">
        <v>1442</v>
      </c>
      <c r="D42" s="224"/>
    </row>
    <row r="43" spans="2:4" s="180" customFormat="1" ht="17.100000000000001" customHeight="1" x14ac:dyDescent="0.25">
      <c r="B43" s="221" t="s">
        <v>1560</v>
      </c>
      <c r="C43" s="220">
        <v>222500000</v>
      </c>
      <c r="D43" s="219" t="s">
        <v>1559</v>
      </c>
    </row>
    <row r="44" spans="2:4" s="180" customFormat="1" ht="17.100000000000001" customHeight="1" x14ac:dyDescent="0.25">
      <c r="B44" s="221" t="s">
        <v>1558</v>
      </c>
      <c r="C44" s="220">
        <v>20221307.266036902</v>
      </c>
      <c r="D44" s="219" t="s">
        <v>1557</v>
      </c>
    </row>
    <row r="45" spans="2:4" s="180" customFormat="1" ht="17.100000000000001" customHeight="1" x14ac:dyDescent="0.25">
      <c r="B45" s="221" t="s">
        <v>1556</v>
      </c>
      <c r="C45" s="220">
        <v>2750000000</v>
      </c>
      <c r="D45" s="219" t="s">
        <v>1555</v>
      </c>
    </row>
    <row r="46" spans="2:4" s="180" customFormat="1" ht="17.100000000000001" customHeight="1" x14ac:dyDescent="0.25">
      <c r="B46" s="221" t="s">
        <v>1554</v>
      </c>
      <c r="C46" s="220">
        <v>646732877.721187</v>
      </c>
      <c r="D46" s="224"/>
    </row>
    <row r="47" spans="2:4" s="180" customFormat="1" ht="17.100000000000001" customHeight="1" x14ac:dyDescent="0.25">
      <c r="B47" s="223" t="s">
        <v>1553</v>
      </c>
      <c r="C47" s="222" t="s">
        <v>1545</v>
      </c>
      <c r="D47" s="224"/>
    </row>
    <row r="48" spans="2:4" s="180" customFormat="1" ht="4.2" customHeight="1" x14ac:dyDescent="0.15"/>
    <row r="49" spans="2:4" s="180" customFormat="1" ht="15.75" customHeight="1" x14ac:dyDescent="0.15">
      <c r="B49" s="189" t="s">
        <v>1552</v>
      </c>
      <c r="C49" s="189"/>
    </row>
    <row r="50" spans="2:4" s="180" customFormat="1" ht="4.2" customHeight="1" x14ac:dyDescent="0.15"/>
    <row r="51" spans="2:4" s="180" customFormat="1" ht="17.100000000000001" customHeight="1" x14ac:dyDescent="0.25">
      <c r="B51" s="221" t="s">
        <v>1551</v>
      </c>
      <c r="C51" s="220">
        <v>360415072.20999902</v>
      </c>
      <c r="D51" s="219" t="s">
        <v>1550</v>
      </c>
    </row>
    <row r="52" spans="2:4" s="180" customFormat="1" ht="17.100000000000001" customHeight="1" x14ac:dyDescent="0.25">
      <c r="B52" s="221" t="s">
        <v>1549</v>
      </c>
      <c r="C52" s="220">
        <v>-46877617.314707503</v>
      </c>
      <c r="D52" s="219" t="s">
        <v>1548</v>
      </c>
    </row>
    <row r="53" spans="2:4" s="180" customFormat="1" ht="17.100000000000001" customHeight="1" x14ac:dyDescent="0.25">
      <c r="B53" s="221" t="s">
        <v>1547</v>
      </c>
      <c r="C53" s="220">
        <v>313537454.89529097</v>
      </c>
      <c r="D53" s="219"/>
    </row>
    <row r="54" spans="2:4" s="180" customFormat="1" ht="17.100000000000001" customHeight="1" x14ac:dyDescent="0.25">
      <c r="B54" s="223" t="s">
        <v>1546</v>
      </c>
      <c r="C54" s="222" t="s">
        <v>1545</v>
      </c>
      <c r="D54" s="219"/>
    </row>
    <row r="55" spans="2:4" s="180" customFormat="1" ht="17.100000000000001" customHeight="1" x14ac:dyDescent="0.25">
      <c r="B55" s="221" t="s">
        <v>1544</v>
      </c>
      <c r="C55" s="220">
        <v>17836235</v>
      </c>
      <c r="D55" s="219" t="s">
        <v>1543</v>
      </c>
    </row>
    <row r="56" spans="2:4" s="180" customFormat="1" ht="17.100000000000001" customHeight="1" x14ac:dyDescent="0.25">
      <c r="B56" s="221" t="s">
        <v>1542</v>
      </c>
      <c r="C56" s="220">
        <v>43125000</v>
      </c>
      <c r="D56" s="219" t="s">
        <v>1541</v>
      </c>
    </row>
    <row r="57" spans="2:4" s="180" customFormat="1" ht="17.100000000000001" customHeight="1" x14ac:dyDescent="0.25">
      <c r="B57" s="221" t="s">
        <v>1540</v>
      </c>
      <c r="C57" s="220">
        <v>-25288765</v>
      </c>
      <c r="D57" s="219" t="s">
        <v>1539</v>
      </c>
    </row>
    <row r="58" spans="2:4" s="180"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6CCB-D4A6-4883-B6B3-72E15D5DDCB4}">
  <dimension ref="B1:H60"/>
  <sheetViews>
    <sheetView zoomScaleNormal="100" workbookViewId="0"/>
  </sheetViews>
  <sheetFormatPr defaultRowHeight="13.2" x14ac:dyDescent="0.25"/>
  <cols>
    <col min="1" max="1" width="0.44140625" style="179" customWidth="1"/>
    <col min="2" max="3" width="14.6640625" style="179" customWidth="1"/>
    <col min="4" max="4" width="24.77734375" style="179" customWidth="1"/>
    <col min="5" max="5" width="13.5546875" style="179" customWidth="1"/>
    <col min="6" max="6" width="17.6640625" style="179" customWidth="1"/>
    <col min="7" max="8" width="0.21875" style="179" customWidth="1"/>
    <col min="9" max="9" width="9.5546875" style="179" customWidth="1"/>
    <col min="10" max="16384" width="8.88671875" style="179"/>
  </cols>
  <sheetData>
    <row r="1" spans="2:7" s="180" customFormat="1" ht="7.2" customHeight="1" x14ac:dyDescent="0.15">
      <c r="B1" s="193"/>
    </row>
    <row r="2" spans="2:7" s="180" customFormat="1" ht="18.3" customHeight="1" x14ac:dyDescent="0.15">
      <c r="B2" s="193"/>
      <c r="D2" s="194" t="s">
        <v>1420</v>
      </c>
      <c r="E2" s="194"/>
      <c r="F2" s="194"/>
      <c r="G2" s="194"/>
    </row>
    <row r="3" spans="2:7" s="180" customFormat="1" ht="4.6500000000000004" customHeight="1" x14ac:dyDescent="0.15">
      <c r="B3" s="193"/>
    </row>
    <row r="4" spans="2:7" s="180" customFormat="1" ht="27.3" customHeight="1" x14ac:dyDescent="0.15">
      <c r="B4" s="192" t="s">
        <v>1646</v>
      </c>
      <c r="C4" s="192"/>
      <c r="D4" s="192"/>
      <c r="E4" s="192"/>
      <c r="F4" s="192"/>
    </row>
    <row r="5" spans="2:7" s="180" customFormat="1" ht="5.0999999999999996" customHeight="1" x14ac:dyDescent="0.15"/>
    <row r="6" spans="2:7" s="180" customFormat="1" ht="19.649999999999999" customHeight="1" x14ac:dyDescent="0.15">
      <c r="B6" s="258" t="s">
        <v>1645</v>
      </c>
      <c r="C6" s="257">
        <v>45535</v>
      </c>
      <c r="D6" s="256" t="s">
        <v>1644</v>
      </c>
    </row>
    <row r="7" spans="2:7" s="180" customFormat="1" ht="3.45" customHeight="1" x14ac:dyDescent="0.15"/>
    <row r="8" spans="2:7" s="180" customFormat="1" ht="15.3" customHeight="1" x14ac:dyDescent="0.15">
      <c r="B8" s="218" t="s">
        <v>1643</v>
      </c>
      <c r="C8" s="218"/>
      <c r="D8" s="218"/>
      <c r="E8" s="218"/>
      <c r="F8" s="218"/>
    </row>
    <row r="9" spans="2:7" s="180" customFormat="1" ht="1.65" customHeight="1" x14ac:dyDescent="0.15"/>
    <row r="10" spans="2:7" s="180" customFormat="1" ht="8.85" customHeight="1" x14ac:dyDescent="0.15">
      <c r="B10" s="255" t="s">
        <v>1642</v>
      </c>
      <c r="C10" s="255"/>
    </row>
    <row r="11" spans="2:7" s="180" customFormat="1" ht="2.1" customHeight="1" x14ac:dyDescent="0.15"/>
    <row r="12" spans="2:7" s="180" customFormat="1" ht="13.65" customHeight="1" x14ac:dyDescent="0.15">
      <c r="B12" s="254" t="s">
        <v>1641</v>
      </c>
      <c r="C12" s="254"/>
      <c r="D12" s="254"/>
      <c r="E12" s="254"/>
      <c r="F12" s="253">
        <v>3578906613.4500098</v>
      </c>
    </row>
    <row r="13" spans="2:7" s="180" customFormat="1" ht="13.65" customHeight="1" x14ac:dyDescent="0.15">
      <c r="B13" s="250" t="s">
        <v>1640</v>
      </c>
      <c r="C13" s="250"/>
      <c r="D13" s="250"/>
      <c r="E13" s="250"/>
      <c r="F13" s="252">
        <v>3578906613.4500098</v>
      </c>
    </row>
    <row r="14" spans="2:7" s="180" customFormat="1" ht="13.65" customHeight="1" x14ac:dyDescent="0.15">
      <c r="B14" s="250" t="s">
        <v>1639</v>
      </c>
      <c r="C14" s="250"/>
      <c r="D14" s="250"/>
      <c r="E14" s="250"/>
      <c r="F14" s="252">
        <v>548361649.68999898</v>
      </c>
    </row>
    <row r="15" spans="2:7" s="180" customFormat="1" ht="13.65" customHeight="1" x14ac:dyDescent="0.15">
      <c r="B15" s="250" t="s">
        <v>1638</v>
      </c>
      <c r="C15" s="250"/>
      <c r="D15" s="250"/>
      <c r="E15" s="250"/>
      <c r="F15" s="252">
        <v>26599</v>
      </c>
    </row>
    <row r="16" spans="2:7" s="180" customFormat="1" ht="13.65" customHeight="1" x14ac:dyDescent="0.15">
      <c r="B16" s="250" t="s">
        <v>1637</v>
      </c>
      <c r="C16" s="250"/>
      <c r="D16" s="250"/>
      <c r="E16" s="250"/>
      <c r="F16" s="252">
        <v>50476</v>
      </c>
    </row>
    <row r="17" spans="2:6" s="180" customFormat="1" ht="13.65" customHeight="1" x14ac:dyDescent="0.15">
      <c r="B17" s="250" t="s">
        <v>1636</v>
      </c>
      <c r="C17" s="250"/>
      <c r="D17" s="250"/>
      <c r="E17" s="250"/>
      <c r="F17" s="252">
        <v>134550.419694349</v>
      </c>
    </row>
    <row r="18" spans="2:6" s="180" customFormat="1" ht="13.65" customHeight="1" x14ac:dyDescent="0.15">
      <c r="B18" s="250" t="s">
        <v>1635</v>
      </c>
      <c r="C18" s="250"/>
      <c r="D18" s="250"/>
      <c r="E18" s="250"/>
      <c r="F18" s="252">
        <v>70903.1344292336</v>
      </c>
    </row>
    <row r="19" spans="2:6" s="180" customFormat="1" ht="13.65" customHeight="1" x14ac:dyDescent="0.15">
      <c r="B19" s="250" t="s">
        <v>1634</v>
      </c>
      <c r="C19" s="250"/>
      <c r="D19" s="250"/>
      <c r="E19" s="250"/>
      <c r="F19" s="251">
        <v>0.49451666234543701</v>
      </c>
    </row>
    <row r="20" spans="2:6" s="180" customFormat="1" ht="13.65" customHeight="1" x14ac:dyDescent="0.15">
      <c r="B20" s="250" t="s">
        <v>1633</v>
      </c>
      <c r="C20" s="250"/>
      <c r="D20" s="250"/>
      <c r="E20" s="250"/>
      <c r="F20" s="251">
        <v>0.57609621426358304</v>
      </c>
    </row>
    <row r="21" spans="2:6" s="180" customFormat="1" ht="13.65" customHeight="1" x14ac:dyDescent="0.15">
      <c r="B21" s="250" t="s">
        <v>1632</v>
      </c>
      <c r="C21" s="250"/>
      <c r="D21" s="250"/>
      <c r="E21" s="250"/>
      <c r="F21" s="249">
        <v>4.7828496003399996</v>
      </c>
    </row>
    <row r="22" spans="2:6" s="180" customFormat="1" ht="13.65" customHeight="1" x14ac:dyDescent="0.15">
      <c r="B22" s="250" t="s">
        <v>1631</v>
      </c>
      <c r="C22" s="250"/>
      <c r="D22" s="250"/>
      <c r="E22" s="250"/>
      <c r="F22" s="249">
        <v>14.941754782791699</v>
      </c>
    </row>
    <row r="23" spans="2:6" s="180" customFormat="1" ht="13.65" customHeight="1" x14ac:dyDescent="0.15">
      <c r="B23" s="250" t="s">
        <v>1630</v>
      </c>
      <c r="C23" s="250"/>
      <c r="D23" s="250"/>
      <c r="E23" s="250"/>
      <c r="F23" s="249">
        <v>19.7245842254755</v>
      </c>
    </row>
    <row r="24" spans="2:6" s="180" customFormat="1" ht="13.65" customHeight="1" x14ac:dyDescent="0.15">
      <c r="B24" s="250" t="s">
        <v>1629</v>
      </c>
      <c r="C24" s="250"/>
      <c r="D24" s="250"/>
      <c r="E24" s="250"/>
      <c r="F24" s="251">
        <v>0.92125537810043301</v>
      </c>
    </row>
    <row r="25" spans="2:6" s="180" customFormat="1" ht="13.65" customHeight="1" x14ac:dyDescent="0.15">
      <c r="B25" s="250" t="s">
        <v>1628</v>
      </c>
      <c r="C25" s="250"/>
      <c r="D25" s="250"/>
      <c r="E25" s="250"/>
      <c r="F25" s="251">
        <v>7.8744621899572306E-2</v>
      </c>
    </row>
    <row r="26" spans="2:6" s="180" customFormat="1" ht="13.65" customHeight="1" x14ac:dyDescent="0.15">
      <c r="B26" s="250" t="s">
        <v>1627</v>
      </c>
      <c r="C26" s="250"/>
      <c r="D26" s="250"/>
      <c r="E26" s="250"/>
      <c r="F26" s="251">
        <v>1.8664962816273001E-2</v>
      </c>
    </row>
    <row r="27" spans="2:6" s="180" customFormat="1" ht="13.65" customHeight="1" x14ac:dyDescent="0.15">
      <c r="B27" s="250" t="s">
        <v>1626</v>
      </c>
      <c r="C27" s="250"/>
      <c r="D27" s="250"/>
      <c r="E27" s="250"/>
      <c r="F27" s="251">
        <v>1.8378811016995299E-2</v>
      </c>
    </row>
    <row r="28" spans="2:6" s="180" customFormat="1" ht="13.65" customHeight="1" x14ac:dyDescent="0.15">
      <c r="B28" s="250" t="s">
        <v>1625</v>
      </c>
      <c r="C28" s="250"/>
      <c r="D28" s="250"/>
      <c r="E28" s="250"/>
      <c r="F28" s="251">
        <v>2.20127328312699E-2</v>
      </c>
    </row>
    <row r="29" spans="2:6" s="180" customFormat="1" ht="13.65" customHeight="1" x14ac:dyDescent="0.15">
      <c r="B29" s="250" t="s">
        <v>1624</v>
      </c>
      <c r="C29" s="250"/>
      <c r="D29" s="250"/>
      <c r="E29" s="250"/>
      <c r="F29" s="249">
        <v>7.8677826394029102</v>
      </c>
    </row>
    <row r="30" spans="2:6" s="180" customFormat="1" ht="13.65" customHeight="1" x14ac:dyDescent="0.15">
      <c r="B30" s="250" t="s">
        <v>1623</v>
      </c>
      <c r="C30" s="250"/>
      <c r="D30" s="250"/>
      <c r="E30" s="250"/>
      <c r="F30" s="249">
        <v>7.2455018734678402</v>
      </c>
    </row>
    <row r="31" spans="2:6" s="180" customFormat="1" ht="13.65" customHeight="1" x14ac:dyDescent="0.15">
      <c r="B31" s="248" t="s">
        <v>1622</v>
      </c>
      <c r="C31" s="248"/>
      <c r="D31" s="248"/>
      <c r="E31" s="248"/>
      <c r="F31" s="247">
        <v>5.9171499251794501E-5</v>
      </c>
    </row>
    <row r="32" spans="2:6" s="180" customFormat="1" ht="4.2" customHeight="1" x14ac:dyDescent="0.15"/>
    <row r="33" spans="2:8" s="180" customFormat="1" ht="15.3" customHeight="1" x14ac:dyDescent="0.15">
      <c r="B33" s="218" t="s">
        <v>1621</v>
      </c>
      <c r="C33" s="218"/>
      <c r="D33" s="218"/>
      <c r="E33" s="218"/>
      <c r="F33" s="218"/>
    </row>
    <row r="34" spans="2:8" s="180" customFormat="1" ht="4.2" customHeight="1" x14ac:dyDescent="0.15"/>
    <row r="35" spans="2:8" s="180" customFormat="1" ht="17.100000000000001" customHeight="1" x14ac:dyDescent="0.25">
      <c r="B35" s="246" t="s">
        <v>1620</v>
      </c>
      <c r="C35" s="246"/>
      <c r="D35" s="246"/>
      <c r="E35" s="246"/>
      <c r="F35" s="220">
        <v>158560862.59999999</v>
      </c>
    </row>
    <row r="36" spans="2:8" s="180" customFormat="1" ht="4.2" customHeight="1" x14ac:dyDescent="0.15"/>
    <row r="37" spans="2:8" s="180" customFormat="1" ht="15.3" customHeight="1" x14ac:dyDescent="0.15">
      <c r="B37" s="218" t="s">
        <v>1619</v>
      </c>
      <c r="C37" s="218"/>
      <c r="D37" s="218"/>
      <c r="E37" s="218"/>
      <c r="F37" s="218"/>
    </row>
    <row r="38" spans="2:8" s="180" customFormat="1" ht="4.2" customHeight="1" x14ac:dyDescent="0.15"/>
    <row r="39" spans="2:8" s="180" customFormat="1" ht="10.65" customHeight="1" x14ac:dyDescent="0.15">
      <c r="B39" s="245"/>
      <c r="C39" s="244" t="s">
        <v>1618</v>
      </c>
      <c r="D39" s="244" t="s">
        <v>1618</v>
      </c>
      <c r="E39" s="244" t="s">
        <v>1618</v>
      </c>
      <c r="F39" s="243" t="s">
        <v>1618</v>
      </c>
      <c r="G39" s="243"/>
      <c r="H39" s="243"/>
    </row>
    <row r="40" spans="2:8" s="180" customFormat="1" ht="8.5500000000000007" customHeight="1" x14ac:dyDescent="0.15">
      <c r="B40" s="242" t="s">
        <v>1515</v>
      </c>
      <c r="C40" s="241" t="s">
        <v>1617</v>
      </c>
      <c r="D40" s="241" t="s">
        <v>1616</v>
      </c>
      <c r="E40" s="241" t="s">
        <v>1615</v>
      </c>
      <c r="F40" s="240" t="s">
        <v>1614</v>
      </c>
      <c r="G40" s="240"/>
      <c r="H40" s="240"/>
    </row>
    <row r="41" spans="2:8" s="180" customFormat="1" ht="11.55" customHeight="1" x14ac:dyDescent="0.15">
      <c r="B41" s="234" t="s">
        <v>184</v>
      </c>
      <c r="C41" s="206" t="s">
        <v>1613</v>
      </c>
      <c r="D41" s="206" t="s">
        <v>1613</v>
      </c>
      <c r="E41" s="206" t="s">
        <v>1613</v>
      </c>
      <c r="F41" s="233" t="s">
        <v>1613</v>
      </c>
      <c r="G41" s="233"/>
      <c r="H41" s="233"/>
    </row>
    <row r="42" spans="2:8" s="180" customFormat="1" ht="10.199999999999999" customHeight="1" x14ac:dyDescent="0.15">
      <c r="B42" s="236" t="s">
        <v>1516</v>
      </c>
      <c r="C42" s="239" t="s">
        <v>1612</v>
      </c>
      <c r="D42" s="239" t="s">
        <v>1612</v>
      </c>
      <c r="E42" s="239" t="s">
        <v>1612</v>
      </c>
      <c r="F42" s="238" t="s">
        <v>1611</v>
      </c>
      <c r="G42" s="238"/>
      <c r="H42" s="238"/>
    </row>
    <row r="43" spans="2:8" s="180" customFormat="1" ht="10.199999999999999" customHeight="1" x14ac:dyDescent="0.15">
      <c r="B43" s="234" t="s">
        <v>1511</v>
      </c>
      <c r="C43" s="206" t="s">
        <v>248</v>
      </c>
      <c r="D43" s="206" t="s">
        <v>248</v>
      </c>
      <c r="E43" s="206" t="s">
        <v>248</v>
      </c>
      <c r="F43" s="233" t="s">
        <v>248</v>
      </c>
      <c r="G43" s="233"/>
      <c r="H43" s="233"/>
    </row>
    <row r="44" spans="2:8" s="180" customFormat="1" ht="10.199999999999999" customHeight="1" x14ac:dyDescent="0.15">
      <c r="B44" s="236" t="s">
        <v>1610</v>
      </c>
      <c r="C44" s="211">
        <v>2000000</v>
      </c>
      <c r="D44" s="211">
        <v>6000000</v>
      </c>
      <c r="E44" s="211">
        <v>7000000</v>
      </c>
      <c r="F44" s="237">
        <v>5000000</v>
      </c>
      <c r="G44" s="237"/>
      <c r="H44" s="237"/>
    </row>
    <row r="45" spans="2:8" s="180" customFormat="1" ht="10.199999999999999" customHeight="1" x14ac:dyDescent="0.15">
      <c r="B45" s="236" t="s">
        <v>1513</v>
      </c>
      <c r="C45" s="209">
        <v>43385</v>
      </c>
      <c r="D45" s="209">
        <v>43180</v>
      </c>
      <c r="E45" s="209">
        <v>45212</v>
      </c>
      <c r="F45" s="210">
        <v>44587</v>
      </c>
      <c r="G45" s="210"/>
      <c r="H45" s="210"/>
    </row>
    <row r="46" spans="2:8" s="180" customFormat="1" ht="10.199999999999999" customHeight="1" x14ac:dyDescent="0.15">
      <c r="B46" s="236" t="s">
        <v>1512</v>
      </c>
      <c r="C46" s="209">
        <v>46195</v>
      </c>
      <c r="D46" s="209">
        <v>46926</v>
      </c>
      <c r="E46" s="209">
        <v>47656</v>
      </c>
      <c r="F46" s="210">
        <v>48143</v>
      </c>
      <c r="G46" s="210"/>
      <c r="H46" s="210"/>
    </row>
    <row r="47" spans="2:8" s="180" customFormat="1" ht="10.199999999999999" customHeight="1" x14ac:dyDescent="0.15">
      <c r="B47" s="236" t="s">
        <v>1510</v>
      </c>
      <c r="C47" s="206" t="s">
        <v>1609</v>
      </c>
      <c r="D47" s="206" t="s">
        <v>1609</v>
      </c>
      <c r="E47" s="206" t="s">
        <v>1609</v>
      </c>
      <c r="F47" s="233" t="s">
        <v>1609</v>
      </c>
      <c r="G47" s="233"/>
      <c r="H47" s="233"/>
    </row>
    <row r="48" spans="2:8" s="180" customFormat="1" ht="10.199999999999999" customHeight="1" x14ac:dyDescent="0.15">
      <c r="B48" s="234" t="s">
        <v>1509</v>
      </c>
      <c r="C48" s="208">
        <v>0.01</v>
      </c>
      <c r="D48" s="208">
        <v>8.0000000000000002E-3</v>
      </c>
      <c r="E48" s="208">
        <v>1E-3</v>
      </c>
      <c r="F48" s="235">
        <v>0</v>
      </c>
      <c r="G48" s="235"/>
      <c r="H48" s="235"/>
    </row>
    <row r="49" spans="2:8" s="180" customFormat="1" ht="9.75" customHeight="1" x14ac:dyDescent="0.15">
      <c r="B49" s="234" t="s">
        <v>1608</v>
      </c>
      <c r="C49" s="206" t="s">
        <v>1607</v>
      </c>
      <c r="D49" s="206" t="s">
        <v>1607</v>
      </c>
      <c r="E49" s="206" t="s">
        <v>1607</v>
      </c>
      <c r="F49" s="233" t="s">
        <v>1607</v>
      </c>
      <c r="G49" s="233"/>
      <c r="H49" s="233"/>
    </row>
    <row r="50" spans="2:8" s="180" customFormat="1" ht="8.5500000000000007" customHeight="1" x14ac:dyDescent="0.15">
      <c r="B50" s="234" t="s">
        <v>1606</v>
      </c>
      <c r="C50" s="206" t="s">
        <v>1535</v>
      </c>
      <c r="D50" s="206" t="s">
        <v>1535</v>
      </c>
      <c r="E50" s="206" t="s">
        <v>1535</v>
      </c>
      <c r="F50" s="233" t="s">
        <v>1535</v>
      </c>
      <c r="G50" s="233"/>
      <c r="H50" s="233"/>
    </row>
    <row r="51" spans="2:8" s="180" customFormat="1" ht="11.85" customHeight="1" x14ac:dyDescent="0.15">
      <c r="B51" s="234" t="s">
        <v>1605</v>
      </c>
      <c r="C51" s="206" t="s">
        <v>1604</v>
      </c>
      <c r="D51" s="206" t="s">
        <v>1604</v>
      </c>
      <c r="E51" s="206" t="s">
        <v>1604</v>
      </c>
      <c r="F51" s="233" t="s">
        <v>1604</v>
      </c>
      <c r="G51" s="233"/>
      <c r="H51" s="233"/>
    </row>
    <row r="52" spans="2:8" s="180" customFormat="1" ht="20.85" customHeight="1" x14ac:dyDescent="0.15"/>
    <row r="53" spans="2:8" s="180" customFormat="1" ht="15.3" customHeight="1" x14ac:dyDescent="0.15">
      <c r="B53" s="218" t="s">
        <v>1603</v>
      </c>
      <c r="C53" s="218"/>
      <c r="D53" s="218"/>
      <c r="E53" s="218"/>
      <c r="F53" s="218"/>
    </row>
    <row r="54" spans="2:8" s="180" customFormat="1" ht="4.2" customHeight="1" x14ac:dyDescent="0.15"/>
    <row r="55" spans="2:8" s="180" customFormat="1" ht="15.3" customHeight="1" x14ac:dyDescent="0.15">
      <c r="B55" s="201" t="s">
        <v>1602</v>
      </c>
    </row>
    <row r="56" spans="2:8" s="180" customFormat="1" ht="4.2" customHeight="1" x14ac:dyDescent="0.15"/>
    <row r="57" spans="2:8" s="180" customFormat="1" ht="15.3" customHeight="1" x14ac:dyDescent="0.15">
      <c r="B57" s="218" t="s">
        <v>1601</v>
      </c>
      <c r="C57" s="218"/>
      <c r="D57" s="218"/>
      <c r="E57" s="218"/>
      <c r="F57" s="218"/>
    </row>
    <row r="58" spans="2:8" s="180" customFormat="1" ht="4.2" customHeight="1" x14ac:dyDescent="0.15"/>
    <row r="59" spans="2:8" s="180" customFormat="1" ht="17.100000000000001" customHeight="1" x14ac:dyDescent="0.25">
      <c r="B59" s="232">
        <v>5734331.1299999999</v>
      </c>
      <c r="C59" s="221" t="s">
        <v>248</v>
      </c>
    </row>
    <row r="60" spans="2:8" s="180" customFormat="1" ht="22.95" customHeight="1" x14ac:dyDescent="0.15"/>
  </sheetData>
  <mergeCells count="43">
    <mergeCell ref="B4:F4"/>
    <mergeCell ref="B15:E15"/>
    <mergeCell ref="B16:E16"/>
    <mergeCell ref="B17:E17"/>
    <mergeCell ref="B18:E18"/>
    <mergeCell ref="B19:E19"/>
    <mergeCell ref="B1:B3"/>
    <mergeCell ref="B10:C10"/>
    <mergeCell ref="B12:E12"/>
    <mergeCell ref="B13:E13"/>
    <mergeCell ref="B14:E14"/>
    <mergeCell ref="B25:E25"/>
    <mergeCell ref="B26:E26"/>
    <mergeCell ref="B27:E27"/>
    <mergeCell ref="B28:E28"/>
    <mergeCell ref="B29:E29"/>
    <mergeCell ref="B20:E20"/>
    <mergeCell ref="B21:E21"/>
    <mergeCell ref="B22:E22"/>
    <mergeCell ref="B23:E23"/>
    <mergeCell ref="B24:E24"/>
    <mergeCell ref="F50:H50"/>
    <mergeCell ref="B30:E30"/>
    <mergeCell ref="B31:E31"/>
    <mergeCell ref="B33:F33"/>
    <mergeCell ref="B35:E35"/>
    <mergeCell ref="B37:F37"/>
    <mergeCell ref="F44:H44"/>
    <mergeCell ref="F45:H45"/>
    <mergeCell ref="F46:H46"/>
    <mergeCell ref="F47:H47"/>
    <mergeCell ref="F48:H48"/>
    <mergeCell ref="F49:H49"/>
    <mergeCell ref="F51:H51"/>
    <mergeCell ref="B53:F53"/>
    <mergeCell ref="B57:F57"/>
    <mergeCell ref="B8:F8"/>
    <mergeCell ref="D2:G2"/>
    <mergeCell ref="F39:H39"/>
    <mergeCell ref="F40:H40"/>
    <mergeCell ref="F41:H41"/>
    <mergeCell ref="F42:H42"/>
    <mergeCell ref="F43:H4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A1CA-6C8E-4A44-9795-ABCE48768823}">
  <dimension ref="B1:AR342"/>
  <sheetViews>
    <sheetView zoomScaleNormal="100" workbookViewId="0"/>
  </sheetViews>
  <sheetFormatPr defaultRowHeight="13.2" x14ac:dyDescent="0.25"/>
  <cols>
    <col min="1" max="1" width="0.6640625" style="179" customWidth="1"/>
    <col min="2" max="2" width="11.6640625" style="179" customWidth="1"/>
    <col min="3" max="3" width="0.44140625" style="179" customWidth="1"/>
    <col min="4" max="4" width="0.21875" style="179" customWidth="1"/>
    <col min="5" max="5" width="0.44140625" style="179" customWidth="1"/>
    <col min="6" max="7" width="0.21875" style="179" customWidth="1"/>
    <col min="8" max="9" width="0.5546875" style="179" customWidth="1"/>
    <col min="10" max="10" width="0.6640625" style="179" customWidth="1"/>
    <col min="11" max="11" width="0.44140625" style="179" customWidth="1"/>
    <col min="12" max="12" width="6" style="179" customWidth="1"/>
    <col min="13" max="13" width="7.44140625" style="179" customWidth="1"/>
    <col min="14" max="14" width="0.44140625" style="179" customWidth="1"/>
    <col min="15" max="15" width="0.21875" style="179" customWidth="1"/>
    <col min="16" max="16" width="0.44140625" style="179" customWidth="1"/>
    <col min="17" max="18" width="0.21875" style="179" customWidth="1"/>
    <col min="19" max="20" width="0.5546875" style="179" customWidth="1"/>
    <col min="21" max="22" width="0.6640625" style="179" customWidth="1"/>
    <col min="23" max="23" width="7.44140625" style="179" customWidth="1"/>
    <col min="24" max="24" width="0.44140625" style="179" customWidth="1"/>
    <col min="25" max="25" width="0.21875" style="179" customWidth="1"/>
    <col min="26" max="26" width="0.44140625" style="179" customWidth="1"/>
    <col min="27" max="28" width="0.21875" style="179" customWidth="1"/>
    <col min="29" max="30" width="0.5546875" style="179" customWidth="1"/>
    <col min="31" max="31" width="0.6640625" style="179" customWidth="1"/>
    <col min="32" max="32" width="15.21875" style="179" customWidth="1"/>
    <col min="33" max="34" width="0.44140625" style="179" customWidth="1"/>
    <col min="35" max="35" width="0.21875" style="179" customWidth="1"/>
    <col min="36" max="36" width="0.33203125" style="179" customWidth="1"/>
    <col min="37" max="37" width="0.21875" style="179" customWidth="1"/>
    <col min="38" max="38" width="0.5546875" style="179" customWidth="1"/>
    <col min="39" max="39" width="0.21875" style="179" customWidth="1"/>
    <col min="40" max="40" width="1" style="179" customWidth="1"/>
    <col min="41" max="41" width="9" style="179" customWidth="1"/>
    <col min="42" max="43" width="0.21875" style="179" customWidth="1"/>
    <col min="44" max="44" width="0.6640625" style="179" customWidth="1"/>
    <col min="45" max="45" width="0.21875" style="179" customWidth="1"/>
    <col min="46" max="46" width="4.6640625" style="179" customWidth="1"/>
    <col min="47" max="16384" width="8.88671875" style="179"/>
  </cols>
  <sheetData>
    <row r="1" spans="2:44" s="180" customFormat="1" ht="7.2" customHeight="1" x14ac:dyDescent="0.15">
      <c r="B1" s="193"/>
      <c r="C1" s="193"/>
      <c r="D1" s="193"/>
      <c r="E1" s="193"/>
      <c r="F1" s="193"/>
      <c r="G1" s="193"/>
      <c r="H1" s="193"/>
      <c r="I1" s="193"/>
      <c r="J1" s="193"/>
      <c r="K1" s="193"/>
      <c r="L1" s="193"/>
    </row>
    <row r="2" spans="2:44" s="180" customFormat="1" ht="18.3" customHeight="1" x14ac:dyDescent="0.15">
      <c r="B2" s="193"/>
      <c r="C2" s="193"/>
      <c r="D2" s="193"/>
      <c r="E2" s="193"/>
      <c r="F2" s="193"/>
      <c r="G2" s="193"/>
      <c r="H2" s="193"/>
      <c r="I2" s="193"/>
      <c r="J2" s="193"/>
      <c r="K2" s="193"/>
      <c r="L2" s="193"/>
      <c r="M2" s="194" t="s">
        <v>1420</v>
      </c>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row>
    <row r="3" spans="2:44" s="180" customFormat="1" ht="5.0999999999999996" customHeight="1" x14ac:dyDescent="0.15">
      <c r="B3" s="193"/>
      <c r="C3" s="193"/>
      <c r="D3" s="193"/>
      <c r="E3" s="193"/>
      <c r="F3" s="193"/>
      <c r="G3" s="193"/>
      <c r="H3" s="193"/>
      <c r="I3" s="193"/>
      <c r="J3" s="193"/>
      <c r="K3" s="193"/>
      <c r="L3" s="193"/>
    </row>
    <row r="4" spans="2:44" s="180" customFormat="1" ht="2.1" customHeight="1" x14ac:dyDescent="0.15"/>
    <row r="5" spans="2:44" s="180" customFormat="1" ht="26.4" customHeight="1" x14ac:dyDescent="0.15">
      <c r="B5" s="192" t="s">
        <v>1782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row>
    <row r="6" spans="2:44" s="180" customFormat="1" ht="5.55" customHeight="1" x14ac:dyDescent="0.15"/>
    <row r="7" spans="2:44" s="180" customFormat="1" ht="2.1" customHeight="1" x14ac:dyDescent="0.15">
      <c r="B7" s="190" t="s">
        <v>1645</v>
      </c>
      <c r="C7" s="190"/>
      <c r="D7" s="190"/>
      <c r="E7" s="190"/>
      <c r="F7" s="190"/>
      <c r="G7" s="190"/>
      <c r="H7" s="190"/>
      <c r="I7" s="190"/>
      <c r="J7" s="190"/>
      <c r="K7" s="190"/>
    </row>
    <row r="8" spans="2:44" s="180" customFormat="1" ht="17.100000000000001" customHeight="1" x14ac:dyDescent="0.15">
      <c r="B8" s="190"/>
      <c r="C8" s="190"/>
      <c r="D8" s="190"/>
      <c r="E8" s="190"/>
      <c r="F8" s="190"/>
      <c r="G8" s="190"/>
      <c r="H8" s="190"/>
      <c r="I8" s="190"/>
      <c r="J8" s="190"/>
      <c r="K8" s="190"/>
      <c r="M8" s="191">
        <v>45535</v>
      </c>
      <c r="N8" s="191"/>
      <c r="O8" s="191"/>
      <c r="P8" s="191"/>
      <c r="Q8" s="191"/>
      <c r="R8" s="191"/>
      <c r="S8" s="191"/>
      <c r="T8" s="191"/>
      <c r="U8" s="191"/>
      <c r="V8" s="191"/>
    </row>
    <row r="9" spans="2:44" s="180" customFormat="1" ht="4.2" customHeight="1" x14ac:dyDescent="0.15">
      <c r="B9" s="190"/>
      <c r="C9" s="190"/>
      <c r="D9" s="190"/>
      <c r="E9" s="190"/>
      <c r="F9" s="190"/>
      <c r="G9" s="190"/>
      <c r="H9" s="190"/>
      <c r="I9" s="190"/>
      <c r="J9" s="190"/>
      <c r="K9" s="190"/>
    </row>
    <row r="10" spans="2:44" s="180" customFormat="1" ht="1.65" customHeight="1" x14ac:dyDescent="0.15"/>
    <row r="11" spans="2:44" s="180" customFormat="1" ht="15.3" customHeight="1" x14ac:dyDescent="0.15">
      <c r="B11" s="218" t="s">
        <v>1781</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row>
    <row r="12" spans="2:44" s="180" customFormat="1" ht="4.2" customHeight="1" x14ac:dyDescent="0.15"/>
    <row r="13" spans="2:44" s="180" customFormat="1" ht="11.85" customHeight="1" x14ac:dyDescent="0.15">
      <c r="B13" s="262"/>
      <c r="C13" s="262"/>
      <c r="D13" s="262"/>
      <c r="E13" s="262"/>
      <c r="F13" s="262"/>
      <c r="G13" s="262"/>
      <c r="H13" s="262"/>
      <c r="I13" s="262"/>
      <c r="J13" s="262"/>
      <c r="K13" s="214" t="s">
        <v>1653</v>
      </c>
      <c r="L13" s="214"/>
      <c r="M13" s="214"/>
      <c r="N13" s="214"/>
      <c r="O13" s="214"/>
      <c r="P13" s="214"/>
      <c r="Q13" s="214"/>
      <c r="R13" s="214"/>
      <c r="S13" s="214"/>
      <c r="T13" s="214"/>
      <c r="U13" s="214"/>
      <c r="V13" s="214" t="s">
        <v>1651</v>
      </c>
      <c r="W13" s="214"/>
      <c r="X13" s="214"/>
      <c r="Y13" s="214"/>
      <c r="Z13" s="214"/>
      <c r="AA13" s="214"/>
      <c r="AB13" s="214"/>
      <c r="AC13" s="214"/>
      <c r="AD13" s="214"/>
      <c r="AE13" s="214"/>
      <c r="AF13" s="214" t="s">
        <v>1652</v>
      </c>
      <c r="AG13" s="214"/>
      <c r="AH13" s="214"/>
      <c r="AI13" s="214"/>
      <c r="AJ13" s="214"/>
      <c r="AK13" s="214"/>
      <c r="AL13" s="214"/>
      <c r="AM13" s="214"/>
      <c r="AN13" s="214"/>
      <c r="AO13" s="213" t="s">
        <v>1651</v>
      </c>
    </row>
    <row r="14" spans="2:44" s="180" customFormat="1" ht="9.75" customHeight="1" x14ac:dyDescent="0.15">
      <c r="B14" s="264" t="s">
        <v>1443</v>
      </c>
      <c r="C14" s="264"/>
      <c r="D14" s="264"/>
      <c r="E14" s="264"/>
      <c r="F14" s="264"/>
      <c r="G14" s="264"/>
      <c r="H14" s="264"/>
      <c r="I14" s="264"/>
      <c r="J14" s="264"/>
      <c r="K14" s="263">
        <v>600794393.34000099</v>
      </c>
      <c r="L14" s="263"/>
      <c r="M14" s="263"/>
      <c r="N14" s="263"/>
      <c r="O14" s="263"/>
      <c r="P14" s="263"/>
      <c r="Q14" s="263"/>
      <c r="R14" s="263"/>
      <c r="S14" s="263"/>
      <c r="T14" s="263"/>
      <c r="U14" s="263"/>
      <c r="V14" s="235">
        <v>0.16787093328508099</v>
      </c>
      <c r="W14" s="235"/>
      <c r="X14" s="235"/>
      <c r="Y14" s="235"/>
      <c r="Z14" s="235"/>
      <c r="AA14" s="235"/>
      <c r="AB14" s="235"/>
      <c r="AC14" s="235"/>
      <c r="AD14" s="235"/>
      <c r="AE14" s="235"/>
      <c r="AF14" s="237">
        <v>8116</v>
      </c>
      <c r="AG14" s="237"/>
      <c r="AH14" s="237"/>
      <c r="AI14" s="237"/>
      <c r="AJ14" s="237"/>
      <c r="AK14" s="237"/>
      <c r="AL14" s="237"/>
      <c r="AM14" s="237"/>
      <c r="AN14" s="237"/>
      <c r="AO14" s="208">
        <v>0.16078928599730599</v>
      </c>
    </row>
    <row r="15" spans="2:44" s="180" customFormat="1" ht="9.75" customHeight="1" x14ac:dyDescent="0.15">
      <c r="B15" s="264" t="s">
        <v>1445</v>
      </c>
      <c r="C15" s="264"/>
      <c r="D15" s="264"/>
      <c r="E15" s="264"/>
      <c r="F15" s="264"/>
      <c r="G15" s="264"/>
      <c r="H15" s="264"/>
      <c r="I15" s="264"/>
      <c r="J15" s="264"/>
      <c r="K15" s="263">
        <v>526272122.109999</v>
      </c>
      <c r="L15" s="263"/>
      <c r="M15" s="263"/>
      <c r="N15" s="263"/>
      <c r="O15" s="263"/>
      <c r="P15" s="263"/>
      <c r="Q15" s="263"/>
      <c r="R15" s="263"/>
      <c r="S15" s="263"/>
      <c r="T15" s="263"/>
      <c r="U15" s="263"/>
      <c r="V15" s="235">
        <v>0.14704829685474299</v>
      </c>
      <c r="W15" s="235"/>
      <c r="X15" s="235"/>
      <c r="Y15" s="235"/>
      <c r="Z15" s="235"/>
      <c r="AA15" s="235"/>
      <c r="AB15" s="235"/>
      <c r="AC15" s="235"/>
      <c r="AD15" s="235"/>
      <c r="AE15" s="235"/>
      <c r="AF15" s="237">
        <v>7865</v>
      </c>
      <c r="AG15" s="237"/>
      <c r="AH15" s="237"/>
      <c r="AI15" s="237"/>
      <c r="AJ15" s="237"/>
      <c r="AK15" s="237"/>
      <c r="AL15" s="237"/>
      <c r="AM15" s="237"/>
      <c r="AN15" s="237"/>
      <c r="AO15" s="208">
        <v>0.155816625723116</v>
      </c>
    </row>
    <row r="16" spans="2:44" s="180" customFormat="1" ht="9.75" customHeight="1" x14ac:dyDescent="0.15">
      <c r="B16" s="264" t="s">
        <v>1444</v>
      </c>
      <c r="C16" s="264"/>
      <c r="D16" s="264"/>
      <c r="E16" s="264"/>
      <c r="F16" s="264"/>
      <c r="G16" s="264"/>
      <c r="H16" s="264"/>
      <c r="I16" s="264"/>
      <c r="J16" s="264"/>
      <c r="K16" s="263">
        <v>481740692.32000101</v>
      </c>
      <c r="L16" s="263"/>
      <c r="M16" s="263"/>
      <c r="N16" s="263"/>
      <c r="O16" s="263"/>
      <c r="P16" s="263"/>
      <c r="Q16" s="263"/>
      <c r="R16" s="263"/>
      <c r="S16" s="263"/>
      <c r="T16" s="263"/>
      <c r="U16" s="263"/>
      <c r="V16" s="235">
        <v>0.13460554978147701</v>
      </c>
      <c r="W16" s="235"/>
      <c r="X16" s="235"/>
      <c r="Y16" s="235"/>
      <c r="Z16" s="235"/>
      <c r="AA16" s="235"/>
      <c r="AB16" s="235"/>
      <c r="AC16" s="235"/>
      <c r="AD16" s="235"/>
      <c r="AE16" s="235"/>
      <c r="AF16" s="237">
        <v>6420</v>
      </c>
      <c r="AG16" s="237"/>
      <c r="AH16" s="237"/>
      <c r="AI16" s="237"/>
      <c r="AJ16" s="237"/>
      <c r="AK16" s="237"/>
      <c r="AL16" s="237"/>
      <c r="AM16" s="237"/>
      <c r="AN16" s="237"/>
      <c r="AO16" s="208">
        <v>0.12718915920437401</v>
      </c>
    </row>
    <row r="17" spans="2:44" s="180" customFormat="1" ht="9.75" customHeight="1" x14ac:dyDescent="0.15">
      <c r="B17" s="264" t="s">
        <v>1447</v>
      </c>
      <c r="C17" s="264"/>
      <c r="D17" s="264"/>
      <c r="E17" s="264"/>
      <c r="F17" s="264"/>
      <c r="G17" s="264"/>
      <c r="H17" s="264"/>
      <c r="I17" s="264"/>
      <c r="J17" s="264"/>
      <c r="K17" s="263">
        <v>383853515.87999898</v>
      </c>
      <c r="L17" s="263"/>
      <c r="M17" s="263"/>
      <c r="N17" s="263"/>
      <c r="O17" s="263"/>
      <c r="P17" s="263"/>
      <c r="Q17" s="263"/>
      <c r="R17" s="263"/>
      <c r="S17" s="263"/>
      <c r="T17" s="263"/>
      <c r="U17" s="263"/>
      <c r="V17" s="235">
        <v>0.107254409611424</v>
      </c>
      <c r="W17" s="235"/>
      <c r="X17" s="235"/>
      <c r="Y17" s="235"/>
      <c r="Z17" s="235"/>
      <c r="AA17" s="235"/>
      <c r="AB17" s="235"/>
      <c r="AC17" s="235"/>
      <c r="AD17" s="235"/>
      <c r="AE17" s="235"/>
      <c r="AF17" s="237">
        <v>6276</v>
      </c>
      <c r="AG17" s="237"/>
      <c r="AH17" s="237"/>
      <c r="AI17" s="237"/>
      <c r="AJ17" s="237"/>
      <c r="AK17" s="237"/>
      <c r="AL17" s="237"/>
      <c r="AM17" s="237"/>
      <c r="AN17" s="237"/>
      <c r="AO17" s="208">
        <v>0.124336318250258</v>
      </c>
    </row>
    <row r="18" spans="2:44" s="180" customFormat="1" ht="9.75" customHeight="1" x14ac:dyDescent="0.15">
      <c r="B18" s="264" t="s">
        <v>1446</v>
      </c>
      <c r="C18" s="264"/>
      <c r="D18" s="264"/>
      <c r="E18" s="264"/>
      <c r="F18" s="264"/>
      <c r="G18" s="264"/>
      <c r="H18" s="264"/>
      <c r="I18" s="264"/>
      <c r="J18" s="264"/>
      <c r="K18" s="263">
        <v>363419692.31000102</v>
      </c>
      <c r="L18" s="263"/>
      <c r="M18" s="263"/>
      <c r="N18" s="263"/>
      <c r="O18" s="263"/>
      <c r="P18" s="263"/>
      <c r="Q18" s="263"/>
      <c r="R18" s="263"/>
      <c r="S18" s="263"/>
      <c r="T18" s="263"/>
      <c r="U18" s="263"/>
      <c r="V18" s="235">
        <v>0.101544893891397</v>
      </c>
      <c r="W18" s="235"/>
      <c r="X18" s="235"/>
      <c r="Y18" s="235"/>
      <c r="Z18" s="235"/>
      <c r="AA18" s="235"/>
      <c r="AB18" s="235"/>
      <c r="AC18" s="235"/>
      <c r="AD18" s="235"/>
      <c r="AE18" s="235"/>
      <c r="AF18" s="237">
        <v>3824</v>
      </c>
      <c r="AG18" s="237"/>
      <c r="AH18" s="237"/>
      <c r="AI18" s="237"/>
      <c r="AJ18" s="237"/>
      <c r="AK18" s="237"/>
      <c r="AL18" s="237"/>
      <c r="AM18" s="237"/>
      <c r="AN18" s="237"/>
      <c r="AO18" s="208">
        <v>7.5758776448212994E-2</v>
      </c>
    </row>
    <row r="19" spans="2:44" s="180" customFormat="1" ht="9.75" customHeight="1" x14ac:dyDescent="0.15">
      <c r="B19" s="264" t="s">
        <v>1449</v>
      </c>
      <c r="C19" s="264"/>
      <c r="D19" s="264"/>
      <c r="E19" s="264"/>
      <c r="F19" s="264"/>
      <c r="G19" s="264"/>
      <c r="H19" s="264"/>
      <c r="I19" s="264"/>
      <c r="J19" s="264"/>
      <c r="K19" s="263">
        <v>285348814</v>
      </c>
      <c r="L19" s="263"/>
      <c r="M19" s="263"/>
      <c r="N19" s="263"/>
      <c r="O19" s="263"/>
      <c r="P19" s="263"/>
      <c r="Q19" s="263"/>
      <c r="R19" s="263"/>
      <c r="S19" s="263"/>
      <c r="T19" s="263"/>
      <c r="U19" s="263"/>
      <c r="V19" s="235">
        <v>7.9730723603578205E-2</v>
      </c>
      <c r="W19" s="235"/>
      <c r="X19" s="235"/>
      <c r="Y19" s="235"/>
      <c r="Z19" s="235"/>
      <c r="AA19" s="235"/>
      <c r="AB19" s="235"/>
      <c r="AC19" s="235"/>
      <c r="AD19" s="235"/>
      <c r="AE19" s="235"/>
      <c r="AF19" s="237">
        <v>4225</v>
      </c>
      <c r="AG19" s="237"/>
      <c r="AH19" s="237"/>
      <c r="AI19" s="237"/>
      <c r="AJ19" s="237"/>
      <c r="AK19" s="237"/>
      <c r="AL19" s="237"/>
      <c r="AM19" s="237"/>
      <c r="AN19" s="237"/>
      <c r="AO19" s="208">
        <v>8.3703146049607699E-2</v>
      </c>
    </row>
    <row r="20" spans="2:44" s="180" customFormat="1" ht="9.75" customHeight="1" x14ac:dyDescent="0.15">
      <c r="B20" s="264" t="s">
        <v>1448</v>
      </c>
      <c r="C20" s="264"/>
      <c r="D20" s="264"/>
      <c r="E20" s="264"/>
      <c r="F20" s="264"/>
      <c r="G20" s="264"/>
      <c r="H20" s="264"/>
      <c r="I20" s="264"/>
      <c r="J20" s="264"/>
      <c r="K20" s="263">
        <v>246986317.580001</v>
      </c>
      <c r="L20" s="263"/>
      <c r="M20" s="263"/>
      <c r="N20" s="263"/>
      <c r="O20" s="263"/>
      <c r="P20" s="263"/>
      <c r="Q20" s="263"/>
      <c r="R20" s="263"/>
      <c r="S20" s="263"/>
      <c r="T20" s="263"/>
      <c r="U20" s="263"/>
      <c r="V20" s="235">
        <v>6.9011668717980396E-2</v>
      </c>
      <c r="W20" s="235"/>
      <c r="X20" s="235"/>
      <c r="Y20" s="235"/>
      <c r="Z20" s="235"/>
      <c r="AA20" s="235"/>
      <c r="AB20" s="235"/>
      <c r="AC20" s="235"/>
      <c r="AD20" s="235"/>
      <c r="AE20" s="235"/>
      <c r="AF20" s="237">
        <v>3977</v>
      </c>
      <c r="AG20" s="237"/>
      <c r="AH20" s="237"/>
      <c r="AI20" s="237"/>
      <c r="AJ20" s="237"/>
      <c r="AK20" s="237"/>
      <c r="AL20" s="237"/>
      <c r="AM20" s="237"/>
      <c r="AN20" s="237"/>
      <c r="AO20" s="208">
        <v>7.8789919961962093E-2</v>
      </c>
    </row>
    <row r="21" spans="2:44" s="180" customFormat="1" ht="9.75" customHeight="1" x14ac:dyDescent="0.15">
      <c r="B21" s="264" t="s">
        <v>1450</v>
      </c>
      <c r="C21" s="264"/>
      <c r="D21" s="264"/>
      <c r="E21" s="264"/>
      <c r="F21" s="264"/>
      <c r="G21" s="264"/>
      <c r="H21" s="264"/>
      <c r="I21" s="264"/>
      <c r="J21" s="264"/>
      <c r="K21" s="263">
        <v>225420905.46000001</v>
      </c>
      <c r="L21" s="263"/>
      <c r="M21" s="263"/>
      <c r="N21" s="263"/>
      <c r="O21" s="263"/>
      <c r="P21" s="263"/>
      <c r="Q21" s="263"/>
      <c r="R21" s="263"/>
      <c r="S21" s="263"/>
      <c r="T21" s="263"/>
      <c r="U21" s="263"/>
      <c r="V21" s="235">
        <v>6.2985970243771797E-2</v>
      </c>
      <c r="W21" s="235"/>
      <c r="X21" s="235"/>
      <c r="Y21" s="235"/>
      <c r="Z21" s="235"/>
      <c r="AA21" s="235"/>
      <c r="AB21" s="235"/>
      <c r="AC21" s="235"/>
      <c r="AD21" s="235"/>
      <c r="AE21" s="235"/>
      <c r="AF21" s="237">
        <v>3534</v>
      </c>
      <c r="AG21" s="237"/>
      <c r="AH21" s="237"/>
      <c r="AI21" s="237"/>
      <c r="AJ21" s="237"/>
      <c r="AK21" s="237"/>
      <c r="AL21" s="237"/>
      <c r="AM21" s="237"/>
      <c r="AN21" s="237"/>
      <c r="AO21" s="208">
        <v>7.0013471748950007E-2</v>
      </c>
    </row>
    <row r="22" spans="2:44" s="180" customFormat="1" ht="9.75" customHeight="1" x14ac:dyDescent="0.15">
      <c r="B22" s="264" t="s">
        <v>1451</v>
      </c>
      <c r="C22" s="264"/>
      <c r="D22" s="264"/>
      <c r="E22" s="264"/>
      <c r="F22" s="264"/>
      <c r="G22" s="264"/>
      <c r="H22" s="264"/>
      <c r="I22" s="264"/>
      <c r="J22" s="264"/>
      <c r="K22" s="263">
        <v>196314064.19</v>
      </c>
      <c r="L22" s="263"/>
      <c r="M22" s="263"/>
      <c r="N22" s="263"/>
      <c r="O22" s="263"/>
      <c r="P22" s="263"/>
      <c r="Q22" s="263"/>
      <c r="R22" s="263"/>
      <c r="S22" s="263"/>
      <c r="T22" s="263"/>
      <c r="U22" s="263"/>
      <c r="V22" s="235">
        <v>5.4853083746925997E-2</v>
      </c>
      <c r="W22" s="235"/>
      <c r="X22" s="235"/>
      <c r="Y22" s="235"/>
      <c r="Z22" s="235"/>
      <c r="AA22" s="235"/>
      <c r="AB22" s="235"/>
      <c r="AC22" s="235"/>
      <c r="AD22" s="235"/>
      <c r="AE22" s="235"/>
      <c r="AF22" s="237">
        <v>2421</v>
      </c>
      <c r="AG22" s="237"/>
      <c r="AH22" s="237"/>
      <c r="AI22" s="237"/>
      <c r="AJ22" s="237"/>
      <c r="AK22" s="237"/>
      <c r="AL22" s="237"/>
      <c r="AM22" s="237"/>
      <c r="AN22" s="237"/>
      <c r="AO22" s="208">
        <v>4.7963388541088801E-2</v>
      </c>
    </row>
    <row r="23" spans="2:44" s="180" customFormat="1" ht="9.75" customHeight="1" x14ac:dyDescent="0.15">
      <c r="B23" s="264" t="s">
        <v>1452</v>
      </c>
      <c r="C23" s="264"/>
      <c r="D23" s="264"/>
      <c r="E23" s="264"/>
      <c r="F23" s="264"/>
      <c r="G23" s="264"/>
      <c r="H23" s="264"/>
      <c r="I23" s="264"/>
      <c r="J23" s="264"/>
      <c r="K23" s="263">
        <v>154599146.88</v>
      </c>
      <c r="L23" s="263"/>
      <c r="M23" s="263"/>
      <c r="N23" s="263"/>
      <c r="O23" s="263"/>
      <c r="P23" s="263"/>
      <c r="Q23" s="263"/>
      <c r="R23" s="263"/>
      <c r="S23" s="263"/>
      <c r="T23" s="263"/>
      <c r="U23" s="263"/>
      <c r="V23" s="235">
        <v>4.3197312357633501E-2</v>
      </c>
      <c r="W23" s="235"/>
      <c r="X23" s="235"/>
      <c r="Y23" s="235"/>
      <c r="Z23" s="235"/>
      <c r="AA23" s="235"/>
      <c r="AB23" s="235"/>
      <c r="AC23" s="235"/>
      <c r="AD23" s="235"/>
      <c r="AE23" s="235"/>
      <c r="AF23" s="237">
        <v>2235</v>
      </c>
      <c r="AG23" s="237"/>
      <c r="AH23" s="237"/>
      <c r="AI23" s="237"/>
      <c r="AJ23" s="237"/>
      <c r="AK23" s="237"/>
      <c r="AL23" s="237"/>
      <c r="AM23" s="237"/>
      <c r="AN23" s="237"/>
      <c r="AO23" s="208">
        <v>4.4278468975354597E-2</v>
      </c>
    </row>
    <row r="24" spans="2:44" s="180" customFormat="1" ht="9.75" customHeight="1" x14ac:dyDescent="0.15">
      <c r="B24" s="264" t="s">
        <v>407</v>
      </c>
      <c r="C24" s="264"/>
      <c r="D24" s="264"/>
      <c r="E24" s="264"/>
      <c r="F24" s="264"/>
      <c r="G24" s="264"/>
      <c r="H24" s="264"/>
      <c r="I24" s="264"/>
      <c r="J24" s="264"/>
      <c r="K24" s="263">
        <v>109217688.48</v>
      </c>
      <c r="L24" s="263"/>
      <c r="M24" s="263"/>
      <c r="N24" s="263"/>
      <c r="O24" s="263"/>
      <c r="P24" s="263"/>
      <c r="Q24" s="263"/>
      <c r="R24" s="263"/>
      <c r="S24" s="263"/>
      <c r="T24" s="263"/>
      <c r="U24" s="263"/>
      <c r="V24" s="235">
        <v>3.0517054585762499E-2</v>
      </c>
      <c r="W24" s="235"/>
      <c r="X24" s="235"/>
      <c r="Y24" s="235"/>
      <c r="Z24" s="235"/>
      <c r="AA24" s="235"/>
      <c r="AB24" s="235"/>
      <c r="AC24" s="235"/>
      <c r="AD24" s="235"/>
      <c r="AE24" s="235"/>
      <c r="AF24" s="237">
        <v>1504</v>
      </c>
      <c r="AG24" s="237"/>
      <c r="AH24" s="237"/>
      <c r="AI24" s="237"/>
      <c r="AJ24" s="237"/>
      <c r="AK24" s="237"/>
      <c r="AL24" s="237"/>
      <c r="AM24" s="237"/>
      <c r="AN24" s="237"/>
      <c r="AO24" s="208">
        <v>2.97963388541089E-2</v>
      </c>
    </row>
    <row r="25" spans="2:44" s="180" customFormat="1" ht="9.75" customHeight="1" x14ac:dyDescent="0.15">
      <c r="B25" s="264" t="s">
        <v>213</v>
      </c>
      <c r="C25" s="264"/>
      <c r="D25" s="264"/>
      <c r="E25" s="264"/>
      <c r="F25" s="264"/>
      <c r="G25" s="264"/>
      <c r="H25" s="264"/>
      <c r="I25" s="264"/>
      <c r="J25" s="264"/>
      <c r="K25" s="263">
        <v>4939260.9000000004</v>
      </c>
      <c r="L25" s="263"/>
      <c r="M25" s="263"/>
      <c r="N25" s="263"/>
      <c r="O25" s="263"/>
      <c r="P25" s="263"/>
      <c r="Q25" s="263"/>
      <c r="R25" s="263"/>
      <c r="S25" s="263"/>
      <c r="T25" s="263"/>
      <c r="U25" s="263"/>
      <c r="V25" s="235">
        <v>1.3801033202256801E-3</v>
      </c>
      <c r="W25" s="235"/>
      <c r="X25" s="235"/>
      <c r="Y25" s="235"/>
      <c r="Z25" s="235"/>
      <c r="AA25" s="235"/>
      <c r="AB25" s="235"/>
      <c r="AC25" s="235"/>
      <c r="AD25" s="235"/>
      <c r="AE25" s="235"/>
      <c r="AF25" s="237">
        <v>79</v>
      </c>
      <c r="AG25" s="237"/>
      <c r="AH25" s="237"/>
      <c r="AI25" s="237"/>
      <c r="AJ25" s="237"/>
      <c r="AK25" s="237"/>
      <c r="AL25" s="237"/>
      <c r="AM25" s="237"/>
      <c r="AN25" s="237"/>
      <c r="AO25" s="208">
        <v>1.5651002456612999E-3</v>
      </c>
    </row>
    <row r="26" spans="2:44" s="180" customFormat="1" ht="10.65" customHeight="1" x14ac:dyDescent="0.15">
      <c r="B26" s="262"/>
      <c r="C26" s="262"/>
      <c r="D26" s="262"/>
      <c r="E26" s="262"/>
      <c r="F26" s="262"/>
      <c r="G26" s="262"/>
      <c r="H26" s="262"/>
      <c r="I26" s="262"/>
      <c r="J26" s="262"/>
      <c r="K26" s="261">
        <v>3578906613.4499998</v>
      </c>
      <c r="L26" s="261"/>
      <c r="M26" s="261"/>
      <c r="N26" s="261"/>
      <c r="O26" s="261"/>
      <c r="P26" s="261"/>
      <c r="Q26" s="261"/>
      <c r="R26" s="261"/>
      <c r="S26" s="261"/>
      <c r="T26" s="261"/>
      <c r="U26" s="261"/>
      <c r="V26" s="259">
        <v>1</v>
      </c>
      <c r="W26" s="259"/>
      <c r="X26" s="259"/>
      <c r="Y26" s="259"/>
      <c r="Z26" s="259"/>
      <c r="AA26" s="259"/>
      <c r="AB26" s="259"/>
      <c r="AC26" s="259"/>
      <c r="AD26" s="259"/>
      <c r="AE26" s="259"/>
      <c r="AF26" s="260">
        <v>50476</v>
      </c>
      <c r="AG26" s="260"/>
      <c r="AH26" s="260"/>
      <c r="AI26" s="260"/>
      <c r="AJ26" s="260"/>
      <c r="AK26" s="260"/>
      <c r="AL26" s="260"/>
      <c r="AM26" s="260"/>
      <c r="AN26" s="260"/>
      <c r="AO26" s="272">
        <v>1</v>
      </c>
    </row>
    <row r="27" spans="2:44" s="180" customFormat="1" ht="7.2" customHeight="1" x14ac:dyDescent="0.15"/>
    <row r="28" spans="2:44" s="180" customFormat="1" ht="15.3" customHeight="1" x14ac:dyDescent="0.15">
      <c r="B28" s="218" t="s">
        <v>1780</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row>
    <row r="29" spans="2:44" s="180" customFormat="1" ht="6.3" customHeight="1" x14ac:dyDescent="0.15"/>
    <row r="30" spans="2:44" s="180" customFormat="1" ht="10.65" customHeight="1" x14ac:dyDescent="0.15">
      <c r="B30" s="214" t="s">
        <v>1667</v>
      </c>
      <c r="C30" s="214"/>
      <c r="D30" s="214"/>
      <c r="E30" s="214"/>
      <c r="F30" s="214"/>
      <c r="G30" s="214"/>
      <c r="H30" s="214"/>
      <c r="I30" s="214"/>
      <c r="J30" s="214"/>
      <c r="K30" s="214" t="s">
        <v>1653</v>
      </c>
      <c r="L30" s="214"/>
      <c r="M30" s="214"/>
      <c r="N30" s="214"/>
      <c r="O30" s="214"/>
      <c r="P30" s="214"/>
      <c r="Q30" s="214"/>
      <c r="R30" s="214"/>
      <c r="S30" s="214"/>
      <c r="T30" s="214"/>
      <c r="U30" s="214"/>
      <c r="V30" s="214" t="s">
        <v>1651</v>
      </c>
      <c r="W30" s="214"/>
      <c r="X30" s="214"/>
      <c r="Y30" s="214"/>
      <c r="Z30" s="214"/>
      <c r="AA30" s="214"/>
      <c r="AB30" s="214"/>
      <c r="AC30" s="214"/>
      <c r="AD30" s="214"/>
      <c r="AE30" s="214"/>
      <c r="AF30" s="214" t="s">
        <v>1652</v>
      </c>
      <c r="AG30" s="214"/>
      <c r="AH30" s="214"/>
      <c r="AI30" s="214"/>
      <c r="AJ30" s="214"/>
      <c r="AK30" s="214"/>
      <c r="AL30" s="214"/>
      <c r="AM30" s="214"/>
      <c r="AN30" s="214" t="s">
        <v>1651</v>
      </c>
      <c r="AO30" s="214"/>
    </row>
    <row r="31" spans="2:44" s="180" customFormat="1" ht="8.5500000000000007" customHeight="1" x14ac:dyDescent="0.15">
      <c r="B31" s="233" t="s">
        <v>1776</v>
      </c>
      <c r="C31" s="233"/>
      <c r="D31" s="233"/>
      <c r="E31" s="233"/>
      <c r="F31" s="233"/>
      <c r="G31" s="233"/>
      <c r="H31" s="233"/>
      <c r="I31" s="233"/>
      <c r="J31" s="233"/>
      <c r="K31" s="263">
        <v>169276440.16</v>
      </c>
      <c r="L31" s="263"/>
      <c r="M31" s="263"/>
      <c r="N31" s="263"/>
      <c r="O31" s="263"/>
      <c r="P31" s="263"/>
      <c r="Q31" s="263"/>
      <c r="R31" s="263"/>
      <c r="S31" s="263"/>
      <c r="T31" s="263"/>
      <c r="U31" s="263"/>
      <c r="V31" s="235">
        <v>4.7298367474534503E-2</v>
      </c>
      <c r="W31" s="235"/>
      <c r="X31" s="235"/>
      <c r="Y31" s="235"/>
      <c r="Z31" s="235"/>
      <c r="AA31" s="235"/>
      <c r="AB31" s="235"/>
      <c r="AC31" s="235"/>
      <c r="AD31" s="235"/>
      <c r="AE31" s="235"/>
      <c r="AF31" s="237">
        <v>1263</v>
      </c>
      <c r="AG31" s="237"/>
      <c r="AH31" s="237"/>
      <c r="AI31" s="237"/>
      <c r="AJ31" s="237"/>
      <c r="AK31" s="237"/>
      <c r="AL31" s="237"/>
      <c r="AM31" s="237"/>
      <c r="AN31" s="235">
        <v>2.5021792535066201E-2</v>
      </c>
      <c r="AO31" s="235"/>
    </row>
    <row r="32" spans="2:44" s="180" customFormat="1" ht="8.5500000000000007" customHeight="1" x14ac:dyDescent="0.15">
      <c r="B32" s="233" t="s">
        <v>1664</v>
      </c>
      <c r="C32" s="233"/>
      <c r="D32" s="233"/>
      <c r="E32" s="233"/>
      <c r="F32" s="233"/>
      <c r="G32" s="233"/>
      <c r="H32" s="233"/>
      <c r="I32" s="233"/>
      <c r="J32" s="233"/>
      <c r="K32" s="263">
        <v>299020896.25</v>
      </c>
      <c r="L32" s="263"/>
      <c r="M32" s="263"/>
      <c r="N32" s="263"/>
      <c r="O32" s="263"/>
      <c r="P32" s="263"/>
      <c r="Q32" s="263"/>
      <c r="R32" s="263"/>
      <c r="S32" s="263"/>
      <c r="T32" s="263"/>
      <c r="U32" s="263"/>
      <c r="V32" s="235">
        <v>8.3550907734289595E-2</v>
      </c>
      <c r="W32" s="235"/>
      <c r="X32" s="235"/>
      <c r="Y32" s="235"/>
      <c r="Z32" s="235"/>
      <c r="AA32" s="235"/>
      <c r="AB32" s="235"/>
      <c r="AC32" s="235"/>
      <c r="AD32" s="235"/>
      <c r="AE32" s="235"/>
      <c r="AF32" s="237">
        <v>2395</v>
      </c>
      <c r="AG32" s="237"/>
      <c r="AH32" s="237"/>
      <c r="AI32" s="237"/>
      <c r="AJ32" s="237"/>
      <c r="AK32" s="237"/>
      <c r="AL32" s="237"/>
      <c r="AM32" s="237"/>
      <c r="AN32" s="235">
        <v>4.7448292257706602E-2</v>
      </c>
      <c r="AO32" s="235"/>
    </row>
    <row r="33" spans="2:41" s="180" customFormat="1" ht="8.5500000000000007" customHeight="1" x14ac:dyDescent="0.15">
      <c r="B33" s="233" t="s">
        <v>1663</v>
      </c>
      <c r="C33" s="233"/>
      <c r="D33" s="233"/>
      <c r="E33" s="233"/>
      <c r="F33" s="233"/>
      <c r="G33" s="233"/>
      <c r="H33" s="233"/>
      <c r="I33" s="233"/>
      <c r="J33" s="233"/>
      <c r="K33" s="263">
        <v>550448246.99000001</v>
      </c>
      <c r="L33" s="263"/>
      <c r="M33" s="263"/>
      <c r="N33" s="263"/>
      <c r="O33" s="263"/>
      <c r="P33" s="263"/>
      <c r="Q33" s="263"/>
      <c r="R33" s="263"/>
      <c r="S33" s="263"/>
      <c r="T33" s="263"/>
      <c r="U33" s="263"/>
      <c r="V33" s="235">
        <v>0.15380346749516799</v>
      </c>
      <c r="W33" s="235"/>
      <c r="X33" s="235"/>
      <c r="Y33" s="235"/>
      <c r="Z33" s="235"/>
      <c r="AA33" s="235"/>
      <c r="AB33" s="235"/>
      <c r="AC33" s="235"/>
      <c r="AD33" s="235"/>
      <c r="AE33" s="235"/>
      <c r="AF33" s="237">
        <v>5090</v>
      </c>
      <c r="AG33" s="237"/>
      <c r="AH33" s="237"/>
      <c r="AI33" s="237"/>
      <c r="AJ33" s="237"/>
      <c r="AK33" s="237"/>
      <c r="AL33" s="237"/>
      <c r="AM33" s="237"/>
      <c r="AN33" s="235">
        <v>0.100840003169823</v>
      </c>
      <c r="AO33" s="235"/>
    </row>
    <row r="34" spans="2:41" s="180" customFormat="1" ht="8.5500000000000007" customHeight="1" x14ac:dyDescent="0.15">
      <c r="B34" s="233" t="s">
        <v>1662</v>
      </c>
      <c r="C34" s="233"/>
      <c r="D34" s="233"/>
      <c r="E34" s="233"/>
      <c r="F34" s="233"/>
      <c r="G34" s="233"/>
      <c r="H34" s="233"/>
      <c r="I34" s="233"/>
      <c r="J34" s="233"/>
      <c r="K34" s="263">
        <v>727813970.35999894</v>
      </c>
      <c r="L34" s="263"/>
      <c r="M34" s="263"/>
      <c r="N34" s="263"/>
      <c r="O34" s="263"/>
      <c r="P34" s="263"/>
      <c r="Q34" s="263"/>
      <c r="R34" s="263"/>
      <c r="S34" s="263"/>
      <c r="T34" s="263"/>
      <c r="U34" s="263"/>
      <c r="V34" s="235">
        <v>0.20336210160521601</v>
      </c>
      <c r="W34" s="235"/>
      <c r="X34" s="235"/>
      <c r="Y34" s="235"/>
      <c r="Z34" s="235"/>
      <c r="AA34" s="235"/>
      <c r="AB34" s="235"/>
      <c r="AC34" s="235"/>
      <c r="AD34" s="235"/>
      <c r="AE34" s="235"/>
      <c r="AF34" s="237">
        <v>7429</v>
      </c>
      <c r="AG34" s="237"/>
      <c r="AH34" s="237"/>
      <c r="AI34" s="237"/>
      <c r="AJ34" s="237"/>
      <c r="AK34" s="237"/>
      <c r="AL34" s="237"/>
      <c r="AM34" s="237"/>
      <c r="AN34" s="235">
        <v>0.147178857278707</v>
      </c>
      <c r="AO34" s="235"/>
    </row>
    <row r="35" spans="2:41" s="180" customFormat="1" ht="8.5500000000000007" customHeight="1" x14ac:dyDescent="0.15">
      <c r="B35" s="233" t="s">
        <v>1661</v>
      </c>
      <c r="C35" s="233"/>
      <c r="D35" s="233"/>
      <c r="E35" s="233"/>
      <c r="F35" s="233"/>
      <c r="G35" s="233"/>
      <c r="H35" s="233"/>
      <c r="I35" s="233"/>
      <c r="J35" s="233"/>
      <c r="K35" s="263">
        <v>373976187.05999899</v>
      </c>
      <c r="L35" s="263"/>
      <c r="M35" s="263"/>
      <c r="N35" s="263"/>
      <c r="O35" s="263"/>
      <c r="P35" s="263"/>
      <c r="Q35" s="263"/>
      <c r="R35" s="263"/>
      <c r="S35" s="263"/>
      <c r="T35" s="263"/>
      <c r="U35" s="263"/>
      <c r="V35" s="235">
        <v>0.104494536307415</v>
      </c>
      <c r="W35" s="235"/>
      <c r="X35" s="235"/>
      <c r="Y35" s="235"/>
      <c r="Z35" s="235"/>
      <c r="AA35" s="235"/>
      <c r="AB35" s="235"/>
      <c r="AC35" s="235"/>
      <c r="AD35" s="235"/>
      <c r="AE35" s="235"/>
      <c r="AF35" s="237">
        <v>4595</v>
      </c>
      <c r="AG35" s="237"/>
      <c r="AH35" s="237"/>
      <c r="AI35" s="237"/>
      <c r="AJ35" s="237"/>
      <c r="AK35" s="237"/>
      <c r="AL35" s="237"/>
      <c r="AM35" s="237"/>
      <c r="AN35" s="235">
        <v>9.1033362390046793E-2</v>
      </c>
      <c r="AO35" s="235"/>
    </row>
    <row r="36" spans="2:41" s="180" customFormat="1" ht="8.5500000000000007" customHeight="1" x14ac:dyDescent="0.15">
      <c r="B36" s="233" t="s">
        <v>1660</v>
      </c>
      <c r="C36" s="233"/>
      <c r="D36" s="233"/>
      <c r="E36" s="233"/>
      <c r="F36" s="233"/>
      <c r="G36" s="233"/>
      <c r="H36" s="233"/>
      <c r="I36" s="233"/>
      <c r="J36" s="233"/>
      <c r="K36" s="263">
        <v>281044191.63999999</v>
      </c>
      <c r="L36" s="263"/>
      <c r="M36" s="263"/>
      <c r="N36" s="263"/>
      <c r="O36" s="263"/>
      <c r="P36" s="263"/>
      <c r="Q36" s="263"/>
      <c r="R36" s="263"/>
      <c r="S36" s="263"/>
      <c r="T36" s="263"/>
      <c r="U36" s="263"/>
      <c r="V36" s="235">
        <v>7.8527947777066703E-2</v>
      </c>
      <c r="W36" s="235"/>
      <c r="X36" s="235"/>
      <c r="Y36" s="235"/>
      <c r="Z36" s="235"/>
      <c r="AA36" s="235"/>
      <c r="AB36" s="235"/>
      <c r="AC36" s="235"/>
      <c r="AD36" s="235"/>
      <c r="AE36" s="235"/>
      <c r="AF36" s="237">
        <v>4122</v>
      </c>
      <c r="AG36" s="237"/>
      <c r="AH36" s="237"/>
      <c r="AI36" s="237"/>
      <c r="AJ36" s="237"/>
      <c r="AK36" s="237"/>
      <c r="AL36" s="237"/>
      <c r="AM36" s="237"/>
      <c r="AN36" s="235">
        <v>8.1662572311593601E-2</v>
      </c>
      <c r="AO36" s="235"/>
    </row>
    <row r="37" spans="2:41" s="180" customFormat="1" ht="8.5500000000000007" customHeight="1" x14ac:dyDescent="0.15">
      <c r="B37" s="233" t="s">
        <v>1658</v>
      </c>
      <c r="C37" s="233"/>
      <c r="D37" s="233"/>
      <c r="E37" s="233"/>
      <c r="F37" s="233"/>
      <c r="G37" s="233"/>
      <c r="H37" s="233"/>
      <c r="I37" s="233"/>
      <c r="J37" s="233"/>
      <c r="K37" s="263">
        <v>268032969.33000001</v>
      </c>
      <c r="L37" s="263"/>
      <c r="M37" s="263"/>
      <c r="N37" s="263"/>
      <c r="O37" s="263"/>
      <c r="P37" s="263"/>
      <c r="Q37" s="263"/>
      <c r="R37" s="263"/>
      <c r="S37" s="263"/>
      <c r="T37" s="263"/>
      <c r="U37" s="263"/>
      <c r="V37" s="235">
        <v>7.4892417791148094E-2</v>
      </c>
      <c r="W37" s="235"/>
      <c r="X37" s="235"/>
      <c r="Y37" s="235"/>
      <c r="Z37" s="235"/>
      <c r="AA37" s="235"/>
      <c r="AB37" s="235"/>
      <c r="AC37" s="235"/>
      <c r="AD37" s="235"/>
      <c r="AE37" s="235"/>
      <c r="AF37" s="237">
        <v>4225</v>
      </c>
      <c r="AG37" s="237"/>
      <c r="AH37" s="237"/>
      <c r="AI37" s="237"/>
      <c r="AJ37" s="237"/>
      <c r="AK37" s="237"/>
      <c r="AL37" s="237"/>
      <c r="AM37" s="237"/>
      <c r="AN37" s="235">
        <v>8.3703146049607699E-2</v>
      </c>
      <c r="AO37" s="235"/>
    </row>
    <row r="38" spans="2:41" s="180" customFormat="1" ht="8.5500000000000007" customHeight="1" x14ac:dyDescent="0.15">
      <c r="B38" s="233" t="s">
        <v>1659</v>
      </c>
      <c r="C38" s="233"/>
      <c r="D38" s="233"/>
      <c r="E38" s="233"/>
      <c r="F38" s="233"/>
      <c r="G38" s="233"/>
      <c r="H38" s="233"/>
      <c r="I38" s="233"/>
      <c r="J38" s="233"/>
      <c r="K38" s="263">
        <v>363990382.46000099</v>
      </c>
      <c r="L38" s="263"/>
      <c r="M38" s="263"/>
      <c r="N38" s="263"/>
      <c r="O38" s="263"/>
      <c r="P38" s="263"/>
      <c r="Q38" s="263"/>
      <c r="R38" s="263"/>
      <c r="S38" s="263"/>
      <c r="T38" s="263"/>
      <c r="U38" s="263"/>
      <c r="V38" s="235">
        <v>0.10170435324914</v>
      </c>
      <c r="W38" s="235"/>
      <c r="X38" s="235"/>
      <c r="Y38" s="235"/>
      <c r="Z38" s="235"/>
      <c r="AA38" s="235"/>
      <c r="AB38" s="235"/>
      <c r="AC38" s="235"/>
      <c r="AD38" s="235"/>
      <c r="AE38" s="235"/>
      <c r="AF38" s="237">
        <v>6953</v>
      </c>
      <c r="AG38" s="237"/>
      <c r="AH38" s="237"/>
      <c r="AI38" s="237"/>
      <c r="AJ38" s="237"/>
      <c r="AK38" s="237"/>
      <c r="AL38" s="237"/>
      <c r="AM38" s="237"/>
      <c r="AN38" s="235">
        <v>0.13774863301370899</v>
      </c>
      <c r="AO38" s="235"/>
    </row>
    <row r="39" spans="2:41" s="180" customFormat="1" ht="8.5500000000000007" customHeight="1" x14ac:dyDescent="0.15">
      <c r="B39" s="233" t="s">
        <v>1678</v>
      </c>
      <c r="C39" s="233"/>
      <c r="D39" s="233"/>
      <c r="E39" s="233"/>
      <c r="F39" s="233"/>
      <c r="G39" s="233"/>
      <c r="H39" s="233"/>
      <c r="I39" s="233"/>
      <c r="J39" s="233"/>
      <c r="K39" s="263">
        <v>328732613.07999998</v>
      </c>
      <c r="L39" s="263"/>
      <c r="M39" s="263"/>
      <c r="N39" s="263"/>
      <c r="O39" s="263"/>
      <c r="P39" s="263"/>
      <c r="Q39" s="263"/>
      <c r="R39" s="263"/>
      <c r="S39" s="263"/>
      <c r="T39" s="263"/>
      <c r="U39" s="263"/>
      <c r="V39" s="235">
        <v>9.1852805503384594E-2</v>
      </c>
      <c r="W39" s="235"/>
      <c r="X39" s="235"/>
      <c r="Y39" s="235"/>
      <c r="Z39" s="235"/>
      <c r="AA39" s="235"/>
      <c r="AB39" s="235"/>
      <c r="AC39" s="235"/>
      <c r="AD39" s="235"/>
      <c r="AE39" s="235"/>
      <c r="AF39" s="237">
        <v>8025</v>
      </c>
      <c r="AG39" s="237"/>
      <c r="AH39" s="237"/>
      <c r="AI39" s="237"/>
      <c r="AJ39" s="237"/>
      <c r="AK39" s="237"/>
      <c r="AL39" s="237"/>
      <c r="AM39" s="237"/>
      <c r="AN39" s="235">
        <v>0.15898644900546799</v>
      </c>
      <c r="AO39" s="235"/>
    </row>
    <row r="40" spans="2:41" s="180" customFormat="1" ht="8.5500000000000007" customHeight="1" x14ac:dyDescent="0.15">
      <c r="B40" s="233" t="s">
        <v>1677</v>
      </c>
      <c r="C40" s="233"/>
      <c r="D40" s="233"/>
      <c r="E40" s="233"/>
      <c r="F40" s="233"/>
      <c r="G40" s="233"/>
      <c r="H40" s="233"/>
      <c r="I40" s="233"/>
      <c r="J40" s="233"/>
      <c r="K40" s="263">
        <v>185207879.56999999</v>
      </c>
      <c r="L40" s="263"/>
      <c r="M40" s="263"/>
      <c r="N40" s="263"/>
      <c r="O40" s="263"/>
      <c r="P40" s="263"/>
      <c r="Q40" s="263"/>
      <c r="R40" s="263"/>
      <c r="S40" s="263"/>
      <c r="T40" s="263"/>
      <c r="U40" s="263"/>
      <c r="V40" s="235">
        <v>5.1749849765278903E-2</v>
      </c>
      <c r="W40" s="235"/>
      <c r="X40" s="235"/>
      <c r="Y40" s="235"/>
      <c r="Z40" s="235"/>
      <c r="AA40" s="235"/>
      <c r="AB40" s="235"/>
      <c r="AC40" s="235"/>
      <c r="AD40" s="235"/>
      <c r="AE40" s="235"/>
      <c r="AF40" s="237">
        <v>5301</v>
      </c>
      <c r="AG40" s="237"/>
      <c r="AH40" s="237"/>
      <c r="AI40" s="237"/>
      <c r="AJ40" s="237"/>
      <c r="AK40" s="237"/>
      <c r="AL40" s="237"/>
      <c r="AM40" s="237"/>
      <c r="AN40" s="235">
        <v>0.105020207623425</v>
      </c>
      <c r="AO40" s="235"/>
    </row>
    <row r="41" spans="2:41" s="180" customFormat="1" ht="8.5500000000000007" customHeight="1" x14ac:dyDescent="0.15">
      <c r="B41" s="233" t="s">
        <v>1676</v>
      </c>
      <c r="C41" s="233"/>
      <c r="D41" s="233"/>
      <c r="E41" s="233"/>
      <c r="F41" s="233"/>
      <c r="G41" s="233"/>
      <c r="H41" s="233"/>
      <c r="I41" s="233"/>
      <c r="J41" s="233"/>
      <c r="K41" s="263">
        <v>7320102.6100000003</v>
      </c>
      <c r="L41" s="263"/>
      <c r="M41" s="263"/>
      <c r="N41" s="263"/>
      <c r="O41" s="263"/>
      <c r="P41" s="263"/>
      <c r="Q41" s="263"/>
      <c r="R41" s="263"/>
      <c r="S41" s="263"/>
      <c r="T41" s="263"/>
      <c r="U41" s="263"/>
      <c r="V41" s="235">
        <v>2.0453460792997798E-3</v>
      </c>
      <c r="W41" s="235"/>
      <c r="X41" s="235"/>
      <c r="Y41" s="235"/>
      <c r="Z41" s="235"/>
      <c r="AA41" s="235"/>
      <c r="AB41" s="235"/>
      <c r="AC41" s="235"/>
      <c r="AD41" s="235"/>
      <c r="AE41" s="235"/>
      <c r="AF41" s="237">
        <v>189</v>
      </c>
      <c r="AG41" s="237"/>
      <c r="AH41" s="237"/>
      <c r="AI41" s="237"/>
      <c r="AJ41" s="237"/>
      <c r="AK41" s="237"/>
      <c r="AL41" s="237"/>
      <c r="AM41" s="237"/>
      <c r="AN41" s="235">
        <v>3.7443537522783101E-3</v>
      </c>
      <c r="AO41" s="235"/>
    </row>
    <row r="42" spans="2:41" s="180" customFormat="1" ht="8.5500000000000007" customHeight="1" x14ac:dyDescent="0.15">
      <c r="B42" s="233" t="s">
        <v>1675</v>
      </c>
      <c r="C42" s="233"/>
      <c r="D42" s="233"/>
      <c r="E42" s="233"/>
      <c r="F42" s="233"/>
      <c r="G42" s="233"/>
      <c r="H42" s="233"/>
      <c r="I42" s="233"/>
      <c r="J42" s="233"/>
      <c r="K42" s="263">
        <v>3407984.62</v>
      </c>
      <c r="L42" s="263"/>
      <c r="M42" s="263"/>
      <c r="N42" s="263"/>
      <c r="O42" s="263"/>
      <c r="P42" s="263"/>
      <c r="Q42" s="263"/>
      <c r="R42" s="263"/>
      <c r="S42" s="263"/>
      <c r="T42" s="263"/>
      <c r="U42" s="263"/>
      <c r="V42" s="235">
        <v>9.5224184034094304E-4</v>
      </c>
      <c r="W42" s="235"/>
      <c r="X42" s="235"/>
      <c r="Y42" s="235"/>
      <c r="Z42" s="235"/>
      <c r="AA42" s="235"/>
      <c r="AB42" s="235"/>
      <c r="AC42" s="235"/>
      <c r="AD42" s="235"/>
      <c r="AE42" s="235"/>
      <c r="AF42" s="237">
        <v>113</v>
      </c>
      <c r="AG42" s="237"/>
      <c r="AH42" s="237"/>
      <c r="AI42" s="237"/>
      <c r="AJ42" s="237"/>
      <c r="AK42" s="237"/>
      <c r="AL42" s="237"/>
      <c r="AM42" s="237"/>
      <c r="AN42" s="235">
        <v>2.2386876931611102E-3</v>
      </c>
      <c r="AO42" s="235"/>
    </row>
    <row r="43" spans="2:41" s="180" customFormat="1" ht="8.5500000000000007" customHeight="1" x14ac:dyDescent="0.15">
      <c r="B43" s="233" t="s">
        <v>1674</v>
      </c>
      <c r="C43" s="233"/>
      <c r="D43" s="233"/>
      <c r="E43" s="233"/>
      <c r="F43" s="233"/>
      <c r="G43" s="233"/>
      <c r="H43" s="233"/>
      <c r="I43" s="233"/>
      <c r="J43" s="233"/>
      <c r="K43" s="263">
        <v>1405219.2</v>
      </c>
      <c r="L43" s="263"/>
      <c r="M43" s="263"/>
      <c r="N43" s="263"/>
      <c r="O43" s="263"/>
      <c r="P43" s="263"/>
      <c r="Q43" s="263"/>
      <c r="R43" s="263"/>
      <c r="S43" s="263"/>
      <c r="T43" s="263"/>
      <c r="U43" s="263"/>
      <c r="V43" s="235">
        <v>3.92639247617974E-4</v>
      </c>
      <c r="W43" s="235"/>
      <c r="X43" s="235"/>
      <c r="Y43" s="235"/>
      <c r="Z43" s="235"/>
      <c r="AA43" s="235"/>
      <c r="AB43" s="235"/>
      <c r="AC43" s="235"/>
      <c r="AD43" s="235"/>
      <c r="AE43" s="235"/>
      <c r="AF43" s="237">
        <v>74</v>
      </c>
      <c r="AG43" s="237"/>
      <c r="AH43" s="237"/>
      <c r="AI43" s="237"/>
      <c r="AJ43" s="237"/>
      <c r="AK43" s="237"/>
      <c r="AL43" s="237"/>
      <c r="AM43" s="237"/>
      <c r="AN43" s="235">
        <v>1.4660432680878E-3</v>
      </c>
      <c r="AO43" s="235"/>
    </row>
    <row r="44" spans="2:41" s="180" customFormat="1" ht="8.5500000000000007" customHeight="1" x14ac:dyDescent="0.15">
      <c r="B44" s="233" t="s">
        <v>1673</v>
      </c>
      <c r="C44" s="233"/>
      <c r="D44" s="233"/>
      <c r="E44" s="233"/>
      <c r="F44" s="233"/>
      <c r="G44" s="233"/>
      <c r="H44" s="233"/>
      <c r="I44" s="233"/>
      <c r="J44" s="233"/>
      <c r="K44" s="263">
        <v>4268661.7699999996</v>
      </c>
      <c r="L44" s="263"/>
      <c r="M44" s="263"/>
      <c r="N44" s="263"/>
      <c r="O44" s="263"/>
      <c r="P44" s="263"/>
      <c r="Q44" s="263"/>
      <c r="R44" s="263"/>
      <c r="S44" s="263"/>
      <c r="T44" s="263"/>
      <c r="U44" s="263"/>
      <c r="V44" s="235">
        <v>1.1927279001798499E-3</v>
      </c>
      <c r="W44" s="235"/>
      <c r="X44" s="235"/>
      <c r="Y44" s="235"/>
      <c r="Z44" s="235"/>
      <c r="AA44" s="235"/>
      <c r="AB44" s="235"/>
      <c r="AC44" s="235"/>
      <c r="AD44" s="235"/>
      <c r="AE44" s="235"/>
      <c r="AF44" s="237">
        <v>202</v>
      </c>
      <c r="AG44" s="237"/>
      <c r="AH44" s="237"/>
      <c r="AI44" s="237"/>
      <c r="AJ44" s="237"/>
      <c r="AK44" s="237"/>
      <c r="AL44" s="237"/>
      <c r="AM44" s="237"/>
      <c r="AN44" s="235">
        <v>4.0019018939694102E-3</v>
      </c>
      <c r="AO44" s="235"/>
    </row>
    <row r="45" spans="2:41" s="180" customFormat="1" ht="8.5500000000000007" customHeight="1" x14ac:dyDescent="0.15">
      <c r="B45" s="233" t="s">
        <v>1672</v>
      </c>
      <c r="C45" s="233"/>
      <c r="D45" s="233"/>
      <c r="E45" s="233"/>
      <c r="F45" s="233"/>
      <c r="G45" s="233"/>
      <c r="H45" s="233"/>
      <c r="I45" s="233"/>
      <c r="J45" s="233"/>
      <c r="K45" s="263">
        <v>8990156.2400000002</v>
      </c>
      <c r="L45" s="263"/>
      <c r="M45" s="263"/>
      <c r="N45" s="263"/>
      <c r="O45" s="263"/>
      <c r="P45" s="263"/>
      <c r="Q45" s="263"/>
      <c r="R45" s="263"/>
      <c r="S45" s="263"/>
      <c r="T45" s="263"/>
      <c r="U45" s="263"/>
      <c r="V45" s="235">
        <v>2.5119840250130599E-3</v>
      </c>
      <c r="W45" s="235"/>
      <c r="X45" s="235"/>
      <c r="Y45" s="235"/>
      <c r="Z45" s="235"/>
      <c r="AA45" s="235"/>
      <c r="AB45" s="235"/>
      <c r="AC45" s="235"/>
      <c r="AD45" s="235"/>
      <c r="AE45" s="235"/>
      <c r="AF45" s="237">
        <v>261</v>
      </c>
      <c r="AG45" s="237"/>
      <c r="AH45" s="237"/>
      <c r="AI45" s="237"/>
      <c r="AJ45" s="237"/>
      <c r="AK45" s="237"/>
      <c r="AL45" s="237"/>
      <c r="AM45" s="237"/>
      <c r="AN45" s="235">
        <v>5.1707742293367097E-3</v>
      </c>
      <c r="AO45" s="235"/>
    </row>
    <row r="46" spans="2:41" s="180" customFormat="1" ht="8.5500000000000007" customHeight="1" x14ac:dyDescent="0.15">
      <c r="B46" s="233" t="s">
        <v>1671</v>
      </c>
      <c r="C46" s="233"/>
      <c r="D46" s="233"/>
      <c r="E46" s="233"/>
      <c r="F46" s="233"/>
      <c r="G46" s="233"/>
      <c r="H46" s="233"/>
      <c r="I46" s="233"/>
      <c r="J46" s="233"/>
      <c r="K46" s="263">
        <v>2373994.14</v>
      </c>
      <c r="L46" s="263"/>
      <c r="M46" s="263"/>
      <c r="N46" s="263"/>
      <c r="O46" s="263"/>
      <c r="P46" s="263"/>
      <c r="Q46" s="263"/>
      <c r="R46" s="263"/>
      <c r="S46" s="263"/>
      <c r="T46" s="263"/>
      <c r="U46" s="263"/>
      <c r="V46" s="235">
        <v>6.6332944566874696E-4</v>
      </c>
      <c r="W46" s="235"/>
      <c r="X46" s="235"/>
      <c r="Y46" s="235"/>
      <c r="Z46" s="235"/>
      <c r="AA46" s="235"/>
      <c r="AB46" s="235"/>
      <c r="AC46" s="235"/>
      <c r="AD46" s="235"/>
      <c r="AE46" s="235"/>
      <c r="AF46" s="237">
        <v>79</v>
      </c>
      <c r="AG46" s="237"/>
      <c r="AH46" s="237"/>
      <c r="AI46" s="237"/>
      <c r="AJ46" s="237"/>
      <c r="AK46" s="237"/>
      <c r="AL46" s="237"/>
      <c r="AM46" s="237"/>
      <c r="AN46" s="235">
        <v>1.5651002456612999E-3</v>
      </c>
      <c r="AO46" s="235"/>
    </row>
    <row r="47" spans="2:41" s="180" customFormat="1" ht="8.5500000000000007" customHeight="1" x14ac:dyDescent="0.15">
      <c r="B47" s="233" t="s">
        <v>1670</v>
      </c>
      <c r="C47" s="233"/>
      <c r="D47" s="233"/>
      <c r="E47" s="233"/>
      <c r="F47" s="233"/>
      <c r="G47" s="233"/>
      <c r="H47" s="233"/>
      <c r="I47" s="233"/>
      <c r="J47" s="233"/>
      <c r="K47" s="263">
        <v>487156.28</v>
      </c>
      <c r="L47" s="263"/>
      <c r="M47" s="263"/>
      <c r="N47" s="263"/>
      <c r="O47" s="263"/>
      <c r="P47" s="263"/>
      <c r="Q47" s="263"/>
      <c r="R47" s="263"/>
      <c r="S47" s="263"/>
      <c r="T47" s="263"/>
      <c r="U47" s="263"/>
      <c r="V47" s="235">
        <v>1.3611874592346301E-4</v>
      </c>
      <c r="W47" s="235"/>
      <c r="X47" s="235"/>
      <c r="Y47" s="235"/>
      <c r="Z47" s="235"/>
      <c r="AA47" s="235"/>
      <c r="AB47" s="235"/>
      <c r="AC47" s="235"/>
      <c r="AD47" s="235"/>
      <c r="AE47" s="235"/>
      <c r="AF47" s="237">
        <v>12</v>
      </c>
      <c r="AG47" s="237"/>
      <c r="AH47" s="237"/>
      <c r="AI47" s="237"/>
      <c r="AJ47" s="237"/>
      <c r="AK47" s="237"/>
      <c r="AL47" s="237"/>
      <c r="AM47" s="237"/>
      <c r="AN47" s="235">
        <v>2.37736746176401E-4</v>
      </c>
      <c r="AO47" s="235"/>
    </row>
    <row r="48" spans="2:41" s="180" customFormat="1" ht="8.5500000000000007" customHeight="1" x14ac:dyDescent="0.15">
      <c r="B48" s="233" t="s">
        <v>1669</v>
      </c>
      <c r="C48" s="233"/>
      <c r="D48" s="233"/>
      <c r="E48" s="233"/>
      <c r="F48" s="233"/>
      <c r="G48" s="233"/>
      <c r="H48" s="233"/>
      <c r="I48" s="233"/>
      <c r="J48" s="233"/>
      <c r="K48" s="263">
        <v>256101.63</v>
      </c>
      <c r="L48" s="263"/>
      <c r="M48" s="263"/>
      <c r="N48" s="263"/>
      <c r="O48" s="263"/>
      <c r="P48" s="263"/>
      <c r="Q48" s="263"/>
      <c r="R48" s="263"/>
      <c r="S48" s="263"/>
      <c r="T48" s="263"/>
      <c r="U48" s="263"/>
      <c r="V48" s="235">
        <v>7.15586232503348E-5</v>
      </c>
      <c r="W48" s="235"/>
      <c r="X48" s="235"/>
      <c r="Y48" s="235"/>
      <c r="Z48" s="235"/>
      <c r="AA48" s="235"/>
      <c r="AB48" s="235"/>
      <c r="AC48" s="235"/>
      <c r="AD48" s="235"/>
      <c r="AE48" s="235"/>
      <c r="AF48" s="237">
        <v>16</v>
      </c>
      <c r="AG48" s="237"/>
      <c r="AH48" s="237"/>
      <c r="AI48" s="237"/>
      <c r="AJ48" s="237"/>
      <c r="AK48" s="237"/>
      <c r="AL48" s="237"/>
      <c r="AM48" s="237"/>
      <c r="AN48" s="235">
        <v>3.16982328235201E-4</v>
      </c>
      <c r="AO48" s="235"/>
    </row>
    <row r="49" spans="2:44" s="180" customFormat="1" ht="8.5500000000000007" customHeight="1" x14ac:dyDescent="0.15">
      <c r="B49" s="233" t="s">
        <v>1775</v>
      </c>
      <c r="C49" s="233"/>
      <c r="D49" s="233"/>
      <c r="E49" s="233"/>
      <c r="F49" s="233"/>
      <c r="G49" s="233"/>
      <c r="H49" s="233"/>
      <c r="I49" s="233"/>
      <c r="J49" s="233"/>
      <c r="K49" s="263">
        <v>1133074.98</v>
      </c>
      <c r="L49" s="263"/>
      <c r="M49" s="263"/>
      <c r="N49" s="263"/>
      <c r="O49" s="263"/>
      <c r="P49" s="263"/>
      <c r="Q49" s="263"/>
      <c r="R49" s="263"/>
      <c r="S49" s="263"/>
      <c r="T49" s="263"/>
      <c r="U49" s="263"/>
      <c r="V49" s="235">
        <v>3.1659808494073502E-4</v>
      </c>
      <c r="W49" s="235"/>
      <c r="X49" s="235"/>
      <c r="Y49" s="235"/>
      <c r="Z49" s="235"/>
      <c r="AA49" s="235"/>
      <c r="AB49" s="235"/>
      <c r="AC49" s="235"/>
      <c r="AD49" s="235"/>
      <c r="AE49" s="235"/>
      <c r="AF49" s="237">
        <v>50</v>
      </c>
      <c r="AG49" s="237"/>
      <c r="AH49" s="237"/>
      <c r="AI49" s="237"/>
      <c r="AJ49" s="237"/>
      <c r="AK49" s="237"/>
      <c r="AL49" s="237"/>
      <c r="AM49" s="237"/>
      <c r="AN49" s="235">
        <v>9.905697757350031E-4</v>
      </c>
      <c r="AO49" s="235"/>
    </row>
    <row r="50" spans="2:44" s="180" customFormat="1" ht="8.5500000000000007" customHeight="1" x14ac:dyDescent="0.15">
      <c r="B50" s="233" t="s">
        <v>1774</v>
      </c>
      <c r="C50" s="233"/>
      <c r="D50" s="233"/>
      <c r="E50" s="233"/>
      <c r="F50" s="233"/>
      <c r="G50" s="233"/>
      <c r="H50" s="233"/>
      <c r="I50" s="233"/>
      <c r="J50" s="233"/>
      <c r="K50" s="263">
        <v>1173987.68</v>
      </c>
      <c r="L50" s="263"/>
      <c r="M50" s="263"/>
      <c r="N50" s="263"/>
      <c r="O50" s="263"/>
      <c r="P50" s="263"/>
      <c r="Q50" s="263"/>
      <c r="R50" s="263"/>
      <c r="S50" s="263"/>
      <c r="T50" s="263"/>
      <c r="U50" s="263"/>
      <c r="V50" s="235">
        <v>3.2802970482325502E-4</v>
      </c>
      <c r="W50" s="235"/>
      <c r="X50" s="235"/>
      <c r="Y50" s="235"/>
      <c r="Z50" s="235"/>
      <c r="AA50" s="235"/>
      <c r="AB50" s="235"/>
      <c r="AC50" s="235"/>
      <c r="AD50" s="235"/>
      <c r="AE50" s="235"/>
      <c r="AF50" s="237">
        <v>58</v>
      </c>
      <c r="AG50" s="237"/>
      <c r="AH50" s="237"/>
      <c r="AI50" s="237"/>
      <c r="AJ50" s="237"/>
      <c r="AK50" s="237"/>
      <c r="AL50" s="237"/>
      <c r="AM50" s="237"/>
      <c r="AN50" s="235">
        <v>1.1490609398526E-3</v>
      </c>
      <c r="AO50" s="235"/>
    </row>
    <row r="51" spans="2:44" s="180" customFormat="1" ht="8.5500000000000007" customHeight="1" x14ac:dyDescent="0.15">
      <c r="B51" s="233" t="s">
        <v>1773</v>
      </c>
      <c r="C51" s="233"/>
      <c r="D51" s="233"/>
      <c r="E51" s="233"/>
      <c r="F51" s="233"/>
      <c r="G51" s="233"/>
      <c r="H51" s="233"/>
      <c r="I51" s="233"/>
      <c r="J51" s="233"/>
      <c r="K51" s="263">
        <v>265613.51</v>
      </c>
      <c r="L51" s="263"/>
      <c r="M51" s="263"/>
      <c r="N51" s="263"/>
      <c r="O51" s="263"/>
      <c r="P51" s="263"/>
      <c r="Q51" s="263"/>
      <c r="R51" s="263"/>
      <c r="S51" s="263"/>
      <c r="T51" s="263"/>
      <c r="U51" s="263"/>
      <c r="V51" s="235">
        <v>7.4216384691846895E-5</v>
      </c>
      <c r="W51" s="235"/>
      <c r="X51" s="235"/>
      <c r="Y51" s="235"/>
      <c r="Z51" s="235"/>
      <c r="AA51" s="235"/>
      <c r="AB51" s="235"/>
      <c r="AC51" s="235"/>
      <c r="AD51" s="235"/>
      <c r="AE51" s="235"/>
      <c r="AF51" s="237">
        <v>17</v>
      </c>
      <c r="AG51" s="237"/>
      <c r="AH51" s="237"/>
      <c r="AI51" s="237"/>
      <c r="AJ51" s="237"/>
      <c r="AK51" s="237"/>
      <c r="AL51" s="237"/>
      <c r="AM51" s="237"/>
      <c r="AN51" s="235">
        <v>3.3679372374990099E-4</v>
      </c>
      <c r="AO51" s="235"/>
    </row>
    <row r="52" spans="2:44" s="180" customFormat="1" ht="8.5500000000000007" customHeight="1" x14ac:dyDescent="0.15">
      <c r="B52" s="233" t="s">
        <v>1772</v>
      </c>
      <c r="C52" s="233"/>
      <c r="D52" s="233"/>
      <c r="E52" s="233"/>
      <c r="F52" s="233"/>
      <c r="G52" s="233"/>
      <c r="H52" s="233"/>
      <c r="I52" s="233"/>
      <c r="J52" s="233"/>
      <c r="K52" s="263">
        <v>262761.25</v>
      </c>
      <c r="L52" s="263"/>
      <c r="M52" s="263"/>
      <c r="N52" s="263"/>
      <c r="O52" s="263"/>
      <c r="P52" s="263"/>
      <c r="Q52" s="263"/>
      <c r="R52" s="263"/>
      <c r="S52" s="263"/>
      <c r="T52" s="263"/>
      <c r="U52" s="263"/>
      <c r="V52" s="235">
        <v>7.3419420616483507E-5</v>
      </c>
      <c r="W52" s="235"/>
      <c r="X52" s="235"/>
      <c r="Y52" s="235"/>
      <c r="Z52" s="235"/>
      <c r="AA52" s="235"/>
      <c r="AB52" s="235"/>
      <c r="AC52" s="235"/>
      <c r="AD52" s="235"/>
      <c r="AE52" s="235"/>
      <c r="AF52" s="237">
        <v>3</v>
      </c>
      <c r="AG52" s="237"/>
      <c r="AH52" s="237"/>
      <c r="AI52" s="237"/>
      <c r="AJ52" s="237"/>
      <c r="AK52" s="237"/>
      <c r="AL52" s="237"/>
      <c r="AM52" s="237"/>
      <c r="AN52" s="235">
        <v>5.9434186544100202E-5</v>
      </c>
      <c r="AO52" s="235"/>
    </row>
    <row r="53" spans="2:44" s="180" customFormat="1" ht="8.5500000000000007" customHeight="1" x14ac:dyDescent="0.15">
      <c r="B53" s="233" t="s">
        <v>1771</v>
      </c>
      <c r="C53" s="233"/>
      <c r="D53" s="233"/>
      <c r="E53" s="233"/>
      <c r="F53" s="233"/>
      <c r="G53" s="233"/>
      <c r="H53" s="233"/>
      <c r="I53" s="233"/>
      <c r="J53" s="233"/>
      <c r="K53" s="263">
        <v>905.11</v>
      </c>
      <c r="L53" s="263"/>
      <c r="M53" s="263"/>
      <c r="N53" s="263"/>
      <c r="O53" s="263"/>
      <c r="P53" s="263"/>
      <c r="Q53" s="263"/>
      <c r="R53" s="263"/>
      <c r="S53" s="263"/>
      <c r="T53" s="263"/>
      <c r="U53" s="263"/>
      <c r="V53" s="235">
        <v>2.52901262245424E-7</v>
      </c>
      <c r="W53" s="235"/>
      <c r="X53" s="235"/>
      <c r="Y53" s="235"/>
      <c r="Z53" s="235"/>
      <c r="AA53" s="235"/>
      <c r="AB53" s="235"/>
      <c r="AC53" s="235"/>
      <c r="AD53" s="235"/>
      <c r="AE53" s="235"/>
      <c r="AF53" s="237">
        <v>1</v>
      </c>
      <c r="AG53" s="237"/>
      <c r="AH53" s="237"/>
      <c r="AI53" s="237"/>
      <c r="AJ53" s="237"/>
      <c r="AK53" s="237"/>
      <c r="AL53" s="237"/>
      <c r="AM53" s="237"/>
      <c r="AN53" s="235">
        <v>1.98113955147001E-5</v>
      </c>
      <c r="AO53" s="235"/>
    </row>
    <row r="54" spans="2:44" s="180" customFormat="1" ht="8.5500000000000007" customHeight="1" x14ac:dyDescent="0.15">
      <c r="B54" s="233" t="s">
        <v>1770</v>
      </c>
      <c r="C54" s="233"/>
      <c r="D54" s="233"/>
      <c r="E54" s="233"/>
      <c r="F54" s="233"/>
      <c r="G54" s="233"/>
      <c r="H54" s="233"/>
      <c r="I54" s="233"/>
      <c r="J54" s="233"/>
      <c r="K54" s="263">
        <v>7521.99</v>
      </c>
      <c r="L54" s="263"/>
      <c r="M54" s="263"/>
      <c r="N54" s="263"/>
      <c r="O54" s="263"/>
      <c r="P54" s="263"/>
      <c r="Q54" s="263"/>
      <c r="R54" s="263"/>
      <c r="S54" s="263"/>
      <c r="T54" s="263"/>
      <c r="U54" s="263"/>
      <c r="V54" s="235">
        <v>2.1017564335798501E-6</v>
      </c>
      <c r="W54" s="235"/>
      <c r="X54" s="235"/>
      <c r="Y54" s="235"/>
      <c r="Z54" s="235"/>
      <c r="AA54" s="235"/>
      <c r="AB54" s="235"/>
      <c r="AC54" s="235"/>
      <c r="AD54" s="235"/>
      <c r="AE54" s="235"/>
      <c r="AF54" s="237">
        <v>1</v>
      </c>
      <c r="AG54" s="237"/>
      <c r="AH54" s="237"/>
      <c r="AI54" s="237"/>
      <c r="AJ54" s="237"/>
      <c r="AK54" s="237"/>
      <c r="AL54" s="237"/>
      <c r="AM54" s="237"/>
      <c r="AN54" s="235">
        <v>1.98113955147001E-5</v>
      </c>
      <c r="AO54" s="235"/>
    </row>
    <row r="55" spans="2:44" s="180" customFormat="1" ht="8.5500000000000007" customHeight="1" x14ac:dyDescent="0.15">
      <c r="B55" s="233" t="s">
        <v>1769</v>
      </c>
      <c r="C55" s="233"/>
      <c r="D55" s="233"/>
      <c r="E55" s="233"/>
      <c r="F55" s="233"/>
      <c r="G55" s="233"/>
      <c r="H55" s="233"/>
      <c r="I55" s="233"/>
      <c r="J55" s="233"/>
      <c r="K55" s="263">
        <v>9595.5400000000009</v>
      </c>
      <c r="L55" s="263"/>
      <c r="M55" s="263"/>
      <c r="N55" s="263"/>
      <c r="O55" s="263"/>
      <c r="P55" s="263"/>
      <c r="Q55" s="263"/>
      <c r="R55" s="263"/>
      <c r="S55" s="263"/>
      <c r="T55" s="263"/>
      <c r="U55" s="263"/>
      <c r="V55" s="235">
        <v>2.6811372959380101E-6</v>
      </c>
      <c r="W55" s="235"/>
      <c r="X55" s="235"/>
      <c r="Y55" s="235"/>
      <c r="Z55" s="235"/>
      <c r="AA55" s="235"/>
      <c r="AB55" s="235"/>
      <c r="AC55" s="235"/>
      <c r="AD55" s="235"/>
      <c r="AE55" s="235"/>
      <c r="AF55" s="237">
        <v>2</v>
      </c>
      <c r="AG55" s="237"/>
      <c r="AH55" s="237"/>
      <c r="AI55" s="237"/>
      <c r="AJ55" s="237"/>
      <c r="AK55" s="237"/>
      <c r="AL55" s="237"/>
      <c r="AM55" s="237"/>
      <c r="AN55" s="235">
        <v>3.9622791029400098E-5</v>
      </c>
      <c r="AO55" s="235"/>
    </row>
    <row r="56" spans="2:44" s="180" customFormat="1" ht="10.199999999999999" customHeight="1" x14ac:dyDescent="0.15">
      <c r="B56" s="265"/>
      <c r="C56" s="265"/>
      <c r="D56" s="265"/>
      <c r="E56" s="265"/>
      <c r="F56" s="265"/>
      <c r="G56" s="265"/>
      <c r="H56" s="265"/>
      <c r="I56" s="265"/>
      <c r="J56" s="265"/>
      <c r="K56" s="261">
        <v>3578906613.4499998</v>
      </c>
      <c r="L56" s="261"/>
      <c r="M56" s="261"/>
      <c r="N56" s="261"/>
      <c r="O56" s="261"/>
      <c r="P56" s="261"/>
      <c r="Q56" s="261"/>
      <c r="R56" s="261"/>
      <c r="S56" s="261"/>
      <c r="T56" s="261"/>
      <c r="U56" s="261"/>
      <c r="V56" s="259">
        <v>1</v>
      </c>
      <c r="W56" s="259"/>
      <c r="X56" s="259"/>
      <c r="Y56" s="259"/>
      <c r="Z56" s="259"/>
      <c r="AA56" s="259"/>
      <c r="AB56" s="259"/>
      <c r="AC56" s="259"/>
      <c r="AD56" s="259"/>
      <c r="AE56" s="259"/>
      <c r="AF56" s="260">
        <v>50476</v>
      </c>
      <c r="AG56" s="260"/>
      <c r="AH56" s="260"/>
      <c r="AI56" s="260"/>
      <c r="AJ56" s="260"/>
      <c r="AK56" s="260"/>
      <c r="AL56" s="260"/>
      <c r="AM56" s="260"/>
      <c r="AN56" s="259">
        <v>1</v>
      </c>
      <c r="AO56" s="259"/>
    </row>
    <row r="57" spans="2:44" s="180" customFormat="1" ht="6.3" customHeight="1" x14ac:dyDescent="0.15"/>
    <row r="58" spans="2:44" s="180" customFormat="1" ht="15.3" customHeight="1" x14ac:dyDescent="0.15">
      <c r="B58" s="218" t="s">
        <v>1779</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row>
    <row r="59" spans="2:44" s="180" customFormat="1" ht="7.65" customHeight="1" x14ac:dyDescent="0.15"/>
    <row r="60" spans="2:44" s="180" customFormat="1" ht="10.65" customHeight="1" x14ac:dyDescent="0.15">
      <c r="B60" s="214" t="s">
        <v>1667</v>
      </c>
      <c r="C60" s="214"/>
      <c r="D60" s="214"/>
      <c r="E60" s="214"/>
      <c r="F60" s="214"/>
      <c r="G60" s="214"/>
      <c r="H60" s="214"/>
      <c r="I60" s="214"/>
      <c r="J60" s="214"/>
      <c r="K60" s="214"/>
      <c r="L60" s="214" t="s">
        <v>1653</v>
      </c>
      <c r="M60" s="214"/>
      <c r="N60" s="214"/>
      <c r="O60" s="214"/>
      <c r="P60" s="214"/>
      <c r="Q60" s="214"/>
      <c r="R60" s="214"/>
      <c r="S60" s="214"/>
      <c r="T60" s="214"/>
      <c r="U60" s="214"/>
      <c r="V60" s="214" t="s">
        <v>1651</v>
      </c>
      <c r="W60" s="214"/>
      <c r="X60" s="214"/>
      <c r="Y60" s="214"/>
      <c r="Z60" s="214"/>
      <c r="AA60" s="214"/>
      <c r="AB60" s="214"/>
      <c r="AC60" s="214"/>
      <c r="AD60" s="214"/>
      <c r="AE60" s="214"/>
      <c r="AF60" s="214" t="s">
        <v>1652</v>
      </c>
      <c r="AG60" s="214"/>
      <c r="AH60" s="214"/>
      <c r="AI60" s="214"/>
      <c r="AJ60" s="214"/>
      <c r="AK60" s="214" t="s">
        <v>1651</v>
      </c>
      <c r="AL60" s="214"/>
      <c r="AM60" s="214"/>
      <c r="AN60" s="214"/>
      <c r="AO60" s="214"/>
      <c r="AP60" s="214"/>
      <c r="AQ60" s="214"/>
    </row>
    <row r="61" spans="2:44" s="180" customFormat="1" ht="8.5500000000000007" customHeight="1" x14ac:dyDescent="0.15">
      <c r="B61" s="233" t="s">
        <v>1778</v>
      </c>
      <c r="C61" s="233"/>
      <c r="D61" s="233"/>
      <c r="E61" s="233"/>
      <c r="F61" s="233"/>
      <c r="G61" s="233"/>
      <c r="H61" s="233"/>
      <c r="I61" s="233"/>
      <c r="J61" s="233"/>
      <c r="K61" s="233"/>
      <c r="L61" s="263">
        <v>620000</v>
      </c>
      <c r="M61" s="263"/>
      <c r="N61" s="263"/>
      <c r="O61" s="263"/>
      <c r="P61" s="263"/>
      <c r="Q61" s="263"/>
      <c r="R61" s="263"/>
      <c r="S61" s="263"/>
      <c r="T61" s="263"/>
      <c r="U61" s="263"/>
      <c r="V61" s="235">
        <v>1.7323726684288399E-4</v>
      </c>
      <c r="W61" s="235"/>
      <c r="X61" s="235"/>
      <c r="Y61" s="235"/>
      <c r="Z61" s="235"/>
      <c r="AA61" s="235"/>
      <c r="AB61" s="235"/>
      <c r="AC61" s="235"/>
      <c r="AD61" s="235"/>
      <c r="AE61" s="235"/>
      <c r="AF61" s="237">
        <v>153</v>
      </c>
      <c r="AG61" s="237"/>
      <c r="AH61" s="237"/>
      <c r="AI61" s="237"/>
      <c r="AJ61" s="237"/>
      <c r="AK61" s="235">
        <v>3.0311435137491101E-3</v>
      </c>
      <c r="AL61" s="235"/>
      <c r="AM61" s="235"/>
      <c r="AN61" s="235"/>
      <c r="AO61" s="235"/>
      <c r="AP61" s="235"/>
      <c r="AQ61" s="235"/>
    </row>
    <row r="62" spans="2:44" s="180" customFormat="1" ht="8.5500000000000007" customHeight="1" x14ac:dyDescent="0.15">
      <c r="B62" s="233" t="s">
        <v>1776</v>
      </c>
      <c r="C62" s="233"/>
      <c r="D62" s="233"/>
      <c r="E62" s="233"/>
      <c r="F62" s="233"/>
      <c r="G62" s="233"/>
      <c r="H62" s="233"/>
      <c r="I62" s="233"/>
      <c r="J62" s="233"/>
      <c r="K62" s="233"/>
      <c r="L62" s="263">
        <v>26112395.8600001</v>
      </c>
      <c r="M62" s="263"/>
      <c r="N62" s="263"/>
      <c r="O62" s="263"/>
      <c r="P62" s="263"/>
      <c r="Q62" s="263"/>
      <c r="R62" s="263"/>
      <c r="S62" s="263"/>
      <c r="T62" s="263"/>
      <c r="U62" s="263"/>
      <c r="V62" s="235">
        <v>7.2961936927513696E-3</v>
      </c>
      <c r="W62" s="235"/>
      <c r="X62" s="235"/>
      <c r="Y62" s="235"/>
      <c r="Z62" s="235"/>
      <c r="AA62" s="235"/>
      <c r="AB62" s="235"/>
      <c r="AC62" s="235"/>
      <c r="AD62" s="235"/>
      <c r="AE62" s="235"/>
      <c r="AF62" s="237">
        <v>2647</v>
      </c>
      <c r="AG62" s="237"/>
      <c r="AH62" s="237"/>
      <c r="AI62" s="237"/>
      <c r="AJ62" s="237"/>
      <c r="AK62" s="235">
        <v>5.2440763927411101E-2</v>
      </c>
      <c r="AL62" s="235"/>
      <c r="AM62" s="235"/>
      <c r="AN62" s="235"/>
      <c r="AO62" s="235"/>
      <c r="AP62" s="235"/>
      <c r="AQ62" s="235"/>
    </row>
    <row r="63" spans="2:44" s="180" customFormat="1" ht="8.5500000000000007" customHeight="1" x14ac:dyDescent="0.15">
      <c r="B63" s="233" t="s">
        <v>1664</v>
      </c>
      <c r="C63" s="233"/>
      <c r="D63" s="233"/>
      <c r="E63" s="233"/>
      <c r="F63" s="233"/>
      <c r="G63" s="233"/>
      <c r="H63" s="233"/>
      <c r="I63" s="233"/>
      <c r="J63" s="233"/>
      <c r="K63" s="233"/>
      <c r="L63" s="263">
        <v>50849368.869999997</v>
      </c>
      <c r="M63" s="263"/>
      <c r="N63" s="263"/>
      <c r="O63" s="263"/>
      <c r="P63" s="263"/>
      <c r="Q63" s="263"/>
      <c r="R63" s="263"/>
      <c r="S63" s="263"/>
      <c r="T63" s="263"/>
      <c r="U63" s="263"/>
      <c r="V63" s="235">
        <v>1.4208073683426499E-2</v>
      </c>
      <c r="W63" s="235"/>
      <c r="X63" s="235"/>
      <c r="Y63" s="235"/>
      <c r="Z63" s="235"/>
      <c r="AA63" s="235"/>
      <c r="AB63" s="235"/>
      <c r="AC63" s="235"/>
      <c r="AD63" s="235"/>
      <c r="AE63" s="235"/>
      <c r="AF63" s="237">
        <v>3116</v>
      </c>
      <c r="AG63" s="237"/>
      <c r="AH63" s="237"/>
      <c r="AI63" s="237"/>
      <c r="AJ63" s="237"/>
      <c r="AK63" s="235">
        <v>6.17323084238054E-2</v>
      </c>
      <c r="AL63" s="235"/>
      <c r="AM63" s="235"/>
      <c r="AN63" s="235"/>
      <c r="AO63" s="235"/>
      <c r="AP63" s="235"/>
      <c r="AQ63" s="235"/>
    </row>
    <row r="64" spans="2:44" s="180" customFormat="1" ht="8.5500000000000007" customHeight="1" x14ac:dyDescent="0.15">
      <c r="B64" s="233" t="s">
        <v>1663</v>
      </c>
      <c r="C64" s="233"/>
      <c r="D64" s="233"/>
      <c r="E64" s="233"/>
      <c r="F64" s="233"/>
      <c r="G64" s="233"/>
      <c r="H64" s="233"/>
      <c r="I64" s="233"/>
      <c r="J64" s="233"/>
      <c r="K64" s="233"/>
      <c r="L64" s="263">
        <v>54653377.490000002</v>
      </c>
      <c r="M64" s="263"/>
      <c r="N64" s="263"/>
      <c r="O64" s="263"/>
      <c r="P64" s="263"/>
      <c r="Q64" s="263"/>
      <c r="R64" s="263"/>
      <c r="S64" s="263"/>
      <c r="T64" s="263"/>
      <c r="U64" s="263"/>
      <c r="V64" s="235">
        <v>1.5270970548548399E-2</v>
      </c>
      <c r="W64" s="235"/>
      <c r="X64" s="235"/>
      <c r="Y64" s="235"/>
      <c r="Z64" s="235"/>
      <c r="AA64" s="235"/>
      <c r="AB64" s="235"/>
      <c r="AC64" s="235"/>
      <c r="AD64" s="235"/>
      <c r="AE64" s="235"/>
      <c r="AF64" s="237">
        <v>2390</v>
      </c>
      <c r="AG64" s="237"/>
      <c r="AH64" s="237"/>
      <c r="AI64" s="237"/>
      <c r="AJ64" s="237"/>
      <c r="AK64" s="235">
        <v>4.7349235280133101E-2</v>
      </c>
      <c r="AL64" s="235"/>
      <c r="AM64" s="235"/>
      <c r="AN64" s="235"/>
      <c r="AO64" s="235"/>
      <c r="AP64" s="235"/>
      <c r="AQ64" s="235"/>
    </row>
    <row r="65" spans="2:43" s="180" customFormat="1" ht="8.5500000000000007" customHeight="1" x14ac:dyDescent="0.15">
      <c r="B65" s="233" t="s">
        <v>1662</v>
      </c>
      <c r="C65" s="233"/>
      <c r="D65" s="233"/>
      <c r="E65" s="233"/>
      <c r="F65" s="233"/>
      <c r="G65" s="233"/>
      <c r="H65" s="233"/>
      <c r="I65" s="233"/>
      <c r="J65" s="233"/>
      <c r="K65" s="233"/>
      <c r="L65" s="263">
        <v>61104202.119999997</v>
      </c>
      <c r="M65" s="263"/>
      <c r="N65" s="263"/>
      <c r="O65" s="263"/>
      <c r="P65" s="263"/>
      <c r="Q65" s="263"/>
      <c r="R65" s="263"/>
      <c r="S65" s="263"/>
      <c r="T65" s="263"/>
      <c r="U65" s="263"/>
      <c r="V65" s="235">
        <v>1.7073427367554801E-2</v>
      </c>
      <c r="W65" s="235"/>
      <c r="X65" s="235"/>
      <c r="Y65" s="235"/>
      <c r="Z65" s="235"/>
      <c r="AA65" s="235"/>
      <c r="AB65" s="235"/>
      <c r="AC65" s="235"/>
      <c r="AD65" s="235"/>
      <c r="AE65" s="235"/>
      <c r="AF65" s="237">
        <v>2231</v>
      </c>
      <c r="AG65" s="237"/>
      <c r="AH65" s="237"/>
      <c r="AI65" s="237"/>
      <c r="AJ65" s="237"/>
      <c r="AK65" s="235">
        <v>4.4199223393295801E-2</v>
      </c>
      <c r="AL65" s="235"/>
      <c r="AM65" s="235"/>
      <c r="AN65" s="235"/>
      <c r="AO65" s="235"/>
      <c r="AP65" s="235"/>
      <c r="AQ65" s="235"/>
    </row>
    <row r="66" spans="2:43" s="180" customFormat="1" ht="8.5500000000000007" customHeight="1" x14ac:dyDescent="0.15">
      <c r="B66" s="233" t="s">
        <v>1661</v>
      </c>
      <c r="C66" s="233"/>
      <c r="D66" s="233"/>
      <c r="E66" s="233"/>
      <c r="F66" s="233"/>
      <c r="G66" s="233"/>
      <c r="H66" s="233"/>
      <c r="I66" s="233"/>
      <c r="J66" s="233"/>
      <c r="K66" s="233"/>
      <c r="L66" s="263">
        <v>77190312.890000105</v>
      </c>
      <c r="M66" s="263"/>
      <c r="N66" s="263"/>
      <c r="O66" s="263"/>
      <c r="P66" s="263"/>
      <c r="Q66" s="263"/>
      <c r="R66" s="263"/>
      <c r="S66" s="263"/>
      <c r="T66" s="263"/>
      <c r="U66" s="263"/>
      <c r="V66" s="235">
        <v>2.1568127148081699E-2</v>
      </c>
      <c r="W66" s="235"/>
      <c r="X66" s="235"/>
      <c r="Y66" s="235"/>
      <c r="Z66" s="235"/>
      <c r="AA66" s="235"/>
      <c r="AB66" s="235"/>
      <c r="AC66" s="235"/>
      <c r="AD66" s="235"/>
      <c r="AE66" s="235"/>
      <c r="AF66" s="237">
        <v>2191</v>
      </c>
      <c r="AG66" s="237"/>
      <c r="AH66" s="237"/>
      <c r="AI66" s="237"/>
      <c r="AJ66" s="237"/>
      <c r="AK66" s="235">
        <v>4.3406767572707797E-2</v>
      </c>
      <c r="AL66" s="235"/>
      <c r="AM66" s="235"/>
      <c r="AN66" s="235"/>
      <c r="AO66" s="235"/>
      <c r="AP66" s="235"/>
      <c r="AQ66" s="235"/>
    </row>
    <row r="67" spans="2:43" s="180" customFormat="1" ht="8.5500000000000007" customHeight="1" x14ac:dyDescent="0.15">
      <c r="B67" s="233" t="s">
        <v>1660</v>
      </c>
      <c r="C67" s="233"/>
      <c r="D67" s="233"/>
      <c r="E67" s="233"/>
      <c r="F67" s="233"/>
      <c r="G67" s="233"/>
      <c r="H67" s="233"/>
      <c r="I67" s="233"/>
      <c r="J67" s="233"/>
      <c r="K67" s="233"/>
      <c r="L67" s="263">
        <v>90056010.5</v>
      </c>
      <c r="M67" s="263"/>
      <c r="N67" s="263"/>
      <c r="O67" s="263"/>
      <c r="P67" s="263"/>
      <c r="Q67" s="263"/>
      <c r="R67" s="263"/>
      <c r="S67" s="263"/>
      <c r="T67" s="263"/>
      <c r="U67" s="263"/>
      <c r="V67" s="235">
        <v>2.5162995357732299E-2</v>
      </c>
      <c r="W67" s="235"/>
      <c r="X67" s="235"/>
      <c r="Y67" s="235"/>
      <c r="Z67" s="235"/>
      <c r="AA67" s="235"/>
      <c r="AB67" s="235"/>
      <c r="AC67" s="235"/>
      <c r="AD67" s="235"/>
      <c r="AE67" s="235"/>
      <c r="AF67" s="237">
        <v>2312</v>
      </c>
      <c r="AG67" s="237"/>
      <c r="AH67" s="237"/>
      <c r="AI67" s="237"/>
      <c r="AJ67" s="237"/>
      <c r="AK67" s="235">
        <v>4.5803946429986503E-2</v>
      </c>
      <c r="AL67" s="235"/>
      <c r="AM67" s="235"/>
      <c r="AN67" s="235"/>
      <c r="AO67" s="235"/>
      <c r="AP67" s="235"/>
      <c r="AQ67" s="235"/>
    </row>
    <row r="68" spans="2:43" s="180" customFormat="1" ht="8.5500000000000007" customHeight="1" x14ac:dyDescent="0.15">
      <c r="B68" s="233" t="s">
        <v>1658</v>
      </c>
      <c r="C68" s="233"/>
      <c r="D68" s="233"/>
      <c r="E68" s="233"/>
      <c r="F68" s="233"/>
      <c r="G68" s="233"/>
      <c r="H68" s="233"/>
      <c r="I68" s="233"/>
      <c r="J68" s="233"/>
      <c r="K68" s="233"/>
      <c r="L68" s="263">
        <v>101262827.72</v>
      </c>
      <c r="M68" s="263"/>
      <c r="N68" s="263"/>
      <c r="O68" s="263"/>
      <c r="P68" s="263"/>
      <c r="Q68" s="263"/>
      <c r="R68" s="263"/>
      <c r="S68" s="263"/>
      <c r="T68" s="263"/>
      <c r="U68" s="263"/>
      <c r="V68" s="235">
        <v>2.82943475919268E-2</v>
      </c>
      <c r="W68" s="235"/>
      <c r="X68" s="235"/>
      <c r="Y68" s="235"/>
      <c r="Z68" s="235"/>
      <c r="AA68" s="235"/>
      <c r="AB68" s="235"/>
      <c r="AC68" s="235"/>
      <c r="AD68" s="235"/>
      <c r="AE68" s="235"/>
      <c r="AF68" s="237">
        <v>2175</v>
      </c>
      <c r="AG68" s="237"/>
      <c r="AH68" s="237"/>
      <c r="AI68" s="237"/>
      <c r="AJ68" s="237"/>
      <c r="AK68" s="235">
        <v>4.30897852444726E-2</v>
      </c>
      <c r="AL68" s="235"/>
      <c r="AM68" s="235"/>
      <c r="AN68" s="235"/>
      <c r="AO68" s="235"/>
      <c r="AP68" s="235"/>
      <c r="AQ68" s="235"/>
    </row>
    <row r="69" spans="2:43" s="180" customFormat="1" ht="8.5500000000000007" customHeight="1" x14ac:dyDescent="0.15">
      <c r="B69" s="233" t="s">
        <v>1659</v>
      </c>
      <c r="C69" s="233"/>
      <c r="D69" s="233"/>
      <c r="E69" s="233"/>
      <c r="F69" s="233"/>
      <c r="G69" s="233"/>
      <c r="H69" s="233"/>
      <c r="I69" s="233"/>
      <c r="J69" s="233"/>
      <c r="K69" s="233"/>
      <c r="L69" s="263">
        <v>111160785.34</v>
      </c>
      <c r="M69" s="263"/>
      <c r="N69" s="263"/>
      <c r="O69" s="263"/>
      <c r="P69" s="263"/>
      <c r="Q69" s="263"/>
      <c r="R69" s="263"/>
      <c r="S69" s="263"/>
      <c r="T69" s="263"/>
      <c r="U69" s="263"/>
      <c r="V69" s="235">
        <v>3.1059984890984101E-2</v>
      </c>
      <c r="W69" s="235"/>
      <c r="X69" s="235"/>
      <c r="Y69" s="235"/>
      <c r="Z69" s="235"/>
      <c r="AA69" s="235"/>
      <c r="AB69" s="235"/>
      <c r="AC69" s="235"/>
      <c r="AD69" s="235"/>
      <c r="AE69" s="235"/>
      <c r="AF69" s="237">
        <v>2041</v>
      </c>
      <c r="AG69" s="237"/>
      <c r="AH69" s="237"/>
      <c r="AI69" s="237"/>
      <c r="AJ69" s="237"/>
      <c r="AK69" s="235">
        <v>4.0435058245502802E-2</v>
      </c>
      <c r="AL69" s="235"/>
      <c r="AM69" s="235"/>
      <c r="AN69" s="235"/>
      <c r="AO69" s="235"/>
      <c r="AP69" s="235"/>
      <c r="AQ69" s="235"/>
    </row>
    <row r="70" spans="2:43" s="180" customFormat="1" ht="8.5500000000000007" customHeight="1" x14ac:dyDescent="0.15">
      <c r="B70" s="233" t="s">
        <v>1678</v>
      </c>
      <c r="C70" s="233"/>
      <c r="D70" s="233"/>
      <c r="E70" s="233"/>
      <c r="F70" s="233"/>
      <c r="G70" s="233"/>
      <c r="H70" s="233"/>
      <c r="I70" s="233"/>
      <c r="J70" s="233"/>
      <c r="K70" s="233"/>
      <c r="L70" s="263">
        <v>106039830.73999999</v>
      </c>
      <c r="M70" s="263"/>
      <c r="N70" s="263"/>
      <c r="O70" s="263"/>
      <c r="P70" s="263"/>
      <c r="Q70" s="263"/>
      <c r="R70" s="263"/>
      <c r="S70" s="263"/>
      <c r="T70" s="263"/>
      <c r="U70" s="263"/>
      <c r="V70" s="235">
        <v>2.9629113635289701E-2</v>
      </c>
      <c r="W70" s="235"/>
      <c r="X70" s="235"/>
      <c r="Y70" s="235"/>
      <c r="Z70" s="235"/>
      <c r="AA70" s="235"/>
      <c r="AB70" s="235"/>
      <c r="AC70" s="235"/>
      <c r="AD70" s="235"/>
      <c r="AE70" s="235"/>
      <c r="AF70" s="237">
        <v>1861</v>
      </c>
      <c r="AG70" s="237"/>
      <c r="AH70" s="237"/>
      <c r="AI70" s="237"/>
      <c r="AJ70" s="237"/>
      <c r="AK70" s="235">
        <v>3.6869007052856798E-2</v>
      </c>
      <c r="AL70" s="235"/>
      <c r="AM70" s="235"/>
      <c r="AN70" s="235"/>
      <c r="AO70" s="235"/>
      <c r="AP70" s="235"/>
      <c r="AQ70" s="235"/>
    </row>
    <row r="71" spans="2:43" s="180" customFormat="1" ht="8.5500000000000007" customHeight="1" x14ac:dyDescent="0.15">
      <c r="B71" s="233" t="s">
        <v>1677</v>
      </c>
      <c r="C71" s="233"/>
      <c r="D71" s="233"/>
      <c r="E71" s="233"/>
      <c r="F71" s="233"/>
      <c r="G71" s="233"/>
      <c r="H71" s="233"/>
      <c r="I71" s="233"/>
      <c r="J71" s="233"/>
      <c r="K71" s="233"/>
      <c r="L71" s="263">
        <v>122324573.23999999</v>
      </c>
      <c r="M71" s="263"/>
      <c r="N71" s="263"/>
      <c r="O71" s="263"/>
      <c r="P71" s="263"/>
      <c r="Q71" s="263"/>
      <c r="R71" s="263"/>
      <c r="S71" s="263"/>
      <c r="T71" s="263"/>
      <c r="U71" s="263"/>
      <c r="V71" s="235">
        <v>3.4179314090031998E-2</v>
      </c>
      <c r="W71" s="235"/>
      <c r="X71" s="235"/>
      <c r="Y71" s="235"/>
      <c r="Z71" s="235"/>
      <c r="AA71" s="235"/>
      <c r="AB71" s="235"/>
      <c r="AC71" s="235"/>
      <c r="AD71" s="235"/>
      <c r="AE71" s="235"/>
      <c r="AF71" s="237">
        <v>1931</v>
      </c>
      <c r="AG71" s="237"/>
      <c r="AH71" s="237"/>
      <c r="AI71" s="237"/>
      <c r="AJ71" s="237"/>
      <c r="AK71" s="235">
        <v>3.8255804738885797E-2</v>
      </c>
      <c r="AL71" s="235"/>
      <c r="AM71" s="235"/>
      <c r="AN71" s="235"/>
      <c r="AO71" s="235"/>
      <c r="AP71" s="235"/>
      <c r="AQ71" s="235"/>
    </row>
    <row r="72" spans="2:43" s="180" customFormat="1" ht="8.5500000000000007" customHeight="1" x14ac:dyDescent="0.15">
      <c r="B72" s="233" t="s">
        <v>1676</v>
      </c>
      <c r="C72" s="233"/>
      <c r="D72" s="233"/>
      <c r="E72" s="233"/>
      <c r="F72" s="233"/>
      <c r="G72" s="233"/>
      <c r="H72" s="233"/>
      <c r="I72" s="233"/>
      <c r="J72" s="233"/>
      <c r="K72" s="233"/>
      <c r="L72" s="263">
        <v>164205942.16</v>
      </c>
      <c r="M72" s="263"/>
      <c r="N72" s="263"/>
      <c r="O72" s="263"/>
      <c r="P72" s="263"/>
      <c r="Q72" s="263"/>
      <c r="R72" s="263"/>
      <c r="S72" s="263"/>
      <c r="T72" s="263"/>
      <c r="U72" s="263"/>
      <c r="V72" s="235">
        <v>4.5881594547030898E-2</v>
      </c>
      <c r="W72" s="235"/>
      <c r="X72" s="235"/>
      <c r="Y72" s="235"/>
      <c r="Z72" s="235"/>
      <c r="AA72" s="235"/>
      <c r="AB72" s="235"/>
      <c r="AC72" s="235"/>
      <c r="AD72" s="235"/>
      <c r="AE72" s="235"/>
      <c r="AF72" s="237">
        <v>2545</v>
      </c>
      <c r="AG72" s="237"/>
      <c r="AH72" s="237"/>
      <c r="AI72" s="237"/>
      <c r="AJ72" s="237"/>
      <c r="AK72" s="235">
        <v>5.0420001584911597E-2</v>
      </c>
      <c r="AL72" s="235"/>
      <c r="AM72" s="235"/>
      <c r="AN72" s="235"/>
      <c r="AO72" s="235"/>
      <c r="AP72" s="235"/>
      <c r="AQ72" s="235"/>
    </row>
    <row r="73" spans="2:43" s="180" customFormat="1" ht="8.5500000000000007" customHeight="1" x14ac:dyDescent="0.15">
      <c r="B73" s="233" t="s">
        <v>1675</v>
      </c>
      <c r="C73" s="233"/>
      <c r="D73" s="233"/>
      <c r="E73" s="233"/>
      <c r="F73" s="233"/>
      <c r="G73" s="233"/>
      <c r="H73" s="233"/>
      <c r="I73" s="233"/>
      <c r="J73" s="233"/>
      <c r="K73" s="233"/>
      <c r="L73" s="263">
        <v>168469465.31</v>
      </c>
      <c r="M73" s="263"/>
      <c r="N73" s="263"/>
      <c r="O73" s="263"/>
      <c r="P73" s="263"/>
      <c r="Q73" s="263"/>
      <c r="R73" s="263"/>
      <c r="S73" s="263"/>
      <c r="T73" s="263"/>
      <c r="U73" s="263"/>
      <c r="V73" s="235">
        <v>4.70728866399781E-2</v>
      </c>
      <c r="W73" s="235"/>
      <c r="X73" s="235"/>
      <c r="Y73" s="235"/>
      <c r="Z73" s="235"/>
      <c r="AA73" s="235"/>
      <c r="AB73" s="235"/>
      <c r="AC73" s="235"/>
      <c r="AD73" s="235"/>
      <c r="AE73" s="235"/>
      <c r="AF73" s="237">
        <v>2310</v>
      </c>
      <c r="AG73" s="237"/>
      <c r="AH73" s="237"/>
      <c r="AI73" s="237"/>
      <c r="AJ73" s="237"/>
      <c r="AK73" s="235">
        <v>4.5764323638957098E-2</v>
      </c>
      <c r="AL73" s="235"/>
      <c r="AM73" s="235"/>
      <c r="AN73" s="235"/>
      <c r="AO73" s="235"/>
      <c r="AP73" s="235"/>
      <c r="AQ73" s="235"/>
    </row>
    <row r="74" spans="2:43" s="180" customFormat="1" ht="8.5500000000000007" customHeight="1" x14ac:dyDescent="0.15">
      <c r="B74" s="233" t="s">
        <v>1674</v>
      </c>
      <c r="C74" s="233"/>
      <c r="D74" s="233"/>
      <c r="E74" s="233"/>
      <c r="F74" s="233"/>
      <c r="G74" s="233"/>
      <c r="H74" s="233"/>
      <c r="I74" s="233"/>
      <c r="J74" s="233"/>
      <c r="K74" s="233"/>
      <c r="L74" s="263">
        <v>178937602.27000001</v>
      </c>
      <c r="M74" s="263"/>
      <c r="N74" s="263"/>
      <c r="O74" s="263"/>
      <c r="P74" s="263"/>
      <c r="Q74" s="263"/>
      <c r="R74" s="263"/>
      <c r="S74" s="263"/>
      <c r="T74" s="263"/>
      <c r="U74" s="263"/>
      <c r="V74" s="235">
        <v>4.9997840568828902E-2</v>
      </c>
      <c r="W74" s="235"/>
      <c r="X74" s="235"/>
      <c r="Y74" s="235"/>
      <c r="Z74" s="235"/>
      <c r="AA74" s="235"/>
      <c r="AB74" s="235"/>
      <c r="AC74" s="235"/>
      <c r="AD74" s="235"/>
      <c r="AE74" s="235"/>
      <c r="AF74" s="237">
        <v>2243</v>
      </c>
      <c r="AG74" s="237"/>
      <c r="AH74" s="237"/>
      <c r="AI74" s="237"/>
      <c r="AJ74" s="237"/>
      <c r="AK74" s="235">
        <v>4.4436960139472202E-2</v>
      </c>
      <c r="AL74" s="235"/>
      <c r="AM74" s="235"/>
      <c r="AN74" s="235"/>
      <c r="AO74" s="235"/>
      <c r="AP74" s="235"/>
      <c r="AQ74" s="235"/>
    </row>
    <row r="75" spans="2:43" s="180" customFormat="1" ht="8.5500000000000007" customHeight="1" x14ac:dyDescent="0.15">
      <c r="B75" s="233" t="s">
        <v>1673</v>
      </c>
      <c r="C75" s="233"/>
      <c r="D75" s="233"/>
      <c r="E75" s="233"/>
      <c r="F75" s="233"/>
      <c r="G75" s="233"/>
      <c r="H75" s="233"/>
      <c r="I75" s="233"/>
      <c r="J75" s="233"/>
      <c r="K75" s="233"/>
      <c r="L75" s="263">
        <v>162786563.93000001</v>
      </c>
      <c r="M75" s="263"/>
      <c r="N75" s="263"/>
      <c r="O75" s="263"/>
      <c r="P75" s="263"/>
      <c r="Q75" s="263"/>
      <c r="R75" s="263"/>
      <c r="S75" s="263"/>
      <c r="T75" s="263"/>
      <c r="U75" s="263"/>
      <c r="V75" s="235">
        <v>4.5484999054802598E-2</v>
      </c>
      <c r="W75" s="235"/>
      <c r="X75" s="235"/>
      <c r="Y75" s="235"/>
      <c r="Z75" s="235"/>
      <c r="AA75" s="235"/>
      <c r="AB75" s="235"/>
      <c r="AC75" s="235"/>
      <c r="AD75" s="235"/>
      <c r="AE75" s="235"/>
      <c r="AF75" s="237">
        <v>1871</v>
      </c>
      <c r="AG75" s="237"/>
      <c r="AH75" s="237"/>
      <c r="AI75" s="237"/>
      <c r="AJ75" s="237"/>
      <c r="AK75" s="235">
        <v>3.70671210080038E-2</v>
      </c>
      <c r="AL75" s="235"/>
      <c r="AM75" s="235"/>
      <c r="AN75" s="235"/>
      <c r="AO75" s="235"/>
      <c r="AP75" s="235"/>
      <c r="AQ75" s="235"/>
    </row>
    <row r="76" spans="2:43" s="180" customFormat="1" ht="8.5500000000000007" customHeight="1" x14ac:dyDescent="0.15">
      <c r="B76" s="233" t="s">
        <v>1672</v>
      </c>
      <c r="C76" s="233"/>
      <c r="D76" s="233"/>
      <c r="E76" s="233"/>
      <c r="F76" s="233"/>
      <c r="G76" s="233"/>
      <c r="H76" s="233"/>
      <c r="I76" s="233"/>
      <c r="J76" s="233"/>
      <c r="K76" s="233"/>
      <c r="L76" s="263">
        <v>138428714.90000001</v>
      </c>
      <c r="M76" s="263"/>
      <c r="N76" s="263"/>
      <c r="O76" s="263"/>
      <c r="P76" s="263"/>
      <c r="Q76" s="263"/>
      <c r="R76" s="263"/>
      <c r="S76" s="263"/>
      <c r="T76" s="263"/>
      <c r="U76" s="263"/>
      <c r="V76" s="235">
        <v>3.8679051970723903E-2</v>
      </c>
      <c r="W76" s="235"/>
      <c r="X76" s="235"/>
      <c r="Y76" s="235"/>
      <c r="Z76" s="235"/>
      <c r="AA76" s="235"/>
      <c r="AB76" s="235"/>
      <c r="AC76" s="235"/>
      <c r="AD76" s="235"/>
      <c r="AE76" s="235"/>
      <c r="AF76" s="237">
        <v>1680</v>
      </c>
      <c r="AG76" s="237"/>
      <c r="AH76" s="237"/>
      <c r="AI76" s="237"/>
      <c r="AJ76" s="237"/>
      <c r="AK76" s="235">
        <v>3.3283144464696102E-2</v>
      </c>
      <c r="AL76" s="235"/>
      <c r="AM76" s="235"/>
      <c r="AN76" s="235"/>
      <c r="AO76" s="235"/>
      <c r="AP76" s="235"/>
      <c r="AQ76" s="235"/>
    </row>
    <row r="77" spans="2:43" s="180" customFormat="1" ht="8.5500000000000007" customHeight="1" x14ac:dyDescent="0.15">
      <c r="B77" s="233" t="s">
        <v>1671</v>
      </c>
      <c r="C77" s="233"/>
      <c r="D77" s="233"/>
      <c r="E77" s="233"/>
      <c r="F77" s="233"/>
      <c r="G77" s="233"/>
      <c r="H77" s="233"/>
      <c r="I77" s="233"/>
      <c r="J77" s="233"/>
      <c r="K77" s="233"/>
      <c r="L77" s="263">
        <v>204933677.59999999</v>
      </c>
      <c r="M77" s="263"/>
      <c r="N77" s="263"/>
      <c r="O77" s="263"/>
      <c r="P77" s="263"/>
      <c r="Q77" s="263"/>
      <c r="R77" s="263"/>
      <c r="S77" s="263"/>
      <c r="T77" s="263"/>
      <c r="U77" s="263"/>
      <c r="V77" s="235">
        <v>5.7261532566911001E-2</v>
      </c>
      <c r="W77" s="235"/>
      <c r="X77" s="235"/>
      <c r="Y77" s="235"/>
      <c r="Z77" s="235"/>
      <c r="AA77" s="235"/>
      <c r="AB77" s="235"/>
      <c r="AC77" s="235"/>
      <c r="AD77" s="235"/>
      <c r="AE77" s="235"/>
      <c r="AF77" s="237">
        <v>2330</v>
      </c>
      <c r="AG77" s="237"/>
      <c r="AH77" s="237"/>
      <c r="AI77" s="237"/>
      <c r="AJ77" s="237"/>
      <c r="AK77" s="235">
        <v>4.6160551549251097E-2</v>
      </c>
      <c r="AL77" s="235"/>
      <c r="AM77" s="235"/>
      <c r="AN77" s="235"/>
      <c r="AO77" s="235"/>
      <c r="AP77" s="235"/>
      <c r="AQ77" s="235"/>
    </row>
    <row r="78" spans="2:43" s="180" customFormat="1" ht="8.5500000000000007" customHeight="1" x14ac:dyDescent="0.15">
      <c r="B78" s="233" t="s">
        <v>1670</v>
      </c>
      <c r="C78" s="233"/>
      <c r="D78" s="233"/>
      <c r="E78" s="233"/>
      <c r="F78" s="233"/>
      <c r="G78" s="233"/>
      <c r="H78" s="233"/>
      <c r="I78" s="233"/>
      <c r="J78" s="233"/>
      <c r="K78" s="233"/>
      <c r="L78" s="263">
        <v>295648439.81</v>
      </c>
      <c r="M78" s="263"/>
      <c r="N78" s="263"/>
      <c r="O78" s="263"/>
      <c r="P78" s="263"/>
      <c r="Q78" s="263"/>
      <c r="R78" s="263"/>
      <c r="S78" s="263"/>
      <c r="T78" s="263"/>
      <c r="U78" s="263"/>
      <c r="V78" s="235">
        <v>8.2608592998463501E-2</v>
      </c>
      <c r="W78" s="235"/>
      <c r="X78" s="235"/>
      <c r="Y78" s="235"/>
      <c r="Z78" s="235"/>
      <c r="AA78" s="235"/>
      <c r="AB78" s="235"/>
      <c r="AC78" s="235"/>
      <c r="AD78" s="235"/>
      <c r="AE78" s="235"/>
      <c r="AF78" s="237">
        <v>3087</v>
      </c>
      <c r="AG78" s="237"/>
      <c r="AH78" s="237"/>
      <c r="AI78" s="237"/>
      <c r="AJ78" s="237"/>
      <c r="AK78" s="235">
        <v>6.1157777953879097E-2</v>
      </c>
      <c r="AL78" s="235"/>
      <c r="AM78" s="235"/>
      <c r="AN78" s="235"/>
      <c r="AO78" s="235"/>
      <c r="AP78" s="235"/>
      <c r="AQ78" s="235"/>
    </row>
    <row r="79" spans="2:43" s="180" customFormat="1" ht="8.5500000000000007" customHeight="1" x14ac:dyDescent="0.15">
      <c r="B79" s="233" t="s">
        <v>1669</v>
      </c>
      <c r="C79" s="233"/>
      <c r="D79" s="233"/>
      <c r="E79" s="233"/>
      <c r="F79" s="233"/>
      <c r="G79" s="233"/>
      <c r="H79" s="233"/>
      <c r="I79" s="233"/>
      <c r="J79" s="233"/>
      <c r="K79" s="233"/>
      <c r="L79" s="263">
        <v>260721883.22</v>
      </c>
      <c r="M79" s="263"/>
      <c r="N79" s="263"/>
      <c r="O79" s="263"/>
      <c r="P79" s="263"/>
      <c r="Q79" s="263"/>
      <c r="R79" s="263"/>
      <c r="S79" s="263"/>
      <c r="T79" s="263"/>
      <c r="U79" s="263"/>
      <c r="V79" s="235">
        <v>7.28495910567135E-2</v>
      </c>
      <c r="W79" s="235"/>
      <c r="X79" s="235"/>
      <c r="Y79" s="235"/>
      <c r="Z79" s="235"/>
      <c r="AA79" s="235"/>
      <c r="AB79" s="235"/>
      <c r="AC79" s="235"/>
      <c r="AD79" s="235"/>
      <c r="AE79" s="235"/>
      <c r="AF79" s="237">
        <v>2471</v>
      </c>
      <c r="AG79" s="237"/>
      <c r="AH79" s="237"/>
      <c r="AI79" s="237"/>
      <c r="AJ79" s="237"/>
      <c r="AK79" s="235">
        <v>4.8953958316823802E-2</v>
      </c>
      <c r="AL79" s="235"/>
      <c r="AM79" s="235"/>
      <c r="AN79" s="235"/>
      <c r="AO79" s="235"/>
      <c r="AP79" s="235"/>
      <c r="AQ79" s="235"/>
    </row>
    <row r="80" spans="2:43" s="180" customFormat="1" ht="8.5500000000000007" customHeight="1" x14ac:dyDescent="0.15">
      <c r="B80" s="233" t="s">
        <v>1775</v>
      </c>
      <c r="C80" s="233"/>
      <c r="D80" s="233"/>
      <c r="E80" s="233"/>
      <c r="F80" s="233"/>
      <c r="G80" s="233"/>
      <c r="H80" s="233"/>
      <c r="I80" s="233"/>
      <c r="J80" s="233"/>
      <c r="K80" s="233"/>
      <c r="L80" s="263">
        <v>144443502.28999999</v>
      </c>
      <c r="M80" s="263"/>
      <c r="N80" s="263"/>
      <c r="O80" s="263"/>
      <c r="P80" s="263"/>
      <c r="Q80" s="263"/>
      <c r="R80" s="263"/>
      <c r="S80" s="263"/>
      <c r="T80" s="263"/>
      <c r="U80" s="263"/>
      <c r="V80" s="235">
        <v>4.0359673467634603E-2</v>
      </c>
      <c r="W80" s="235"/>
      <c r="X80" s="235"/>
      <c r="Y80" s="235"/>
      <c r="Z80" s="235"/>
      <c r="AA80" s="235"/>
      <c r="AB80" s="235"/>
      <c r="AC80" s="235"/>
      <c r="AD80" s="235"/>
      <c r="AE80" s="235"/>
      <c r="AF80" s="237">
        <v>1312</v>
      </c>
      <c r="AG80" s="237"/>
      <c r="AH80" s="237"/>
      <c r="AI80" s="237"/>
      <c r="AJ80" s="237"/>
      <c r="AK80" s="235">
        <v>2.5992550915286499E-2</v>
      </c>
      <c r="AL80" s="235"/>
      <c r="AM80" s="235"/>
      <c r="AN80" s="235"/>
      <c r="AO80" s="235"/>
      <c r="AP80" s="235"/>
      <c r="AQ80" s="235"/>
    </row>
    <row r="81" spans="2:44" s="180" customFormat="1" ht="8.5500000000000007" customHeight="1" x14ac:dyDescent="0.15">
      <c r="B81" s="233" t="s">
        <v>1774</v>
      </c>
      <c r="C81" s="233"/>
      <c r="D81" s="233"/>
      <c r="E81" s="233"/>
      <c r="F81" s="233"/>
      <c r="G81" s="233"/>
      <c r="H81" s="233"/>
      <c r="I81" s="233"/>
      <c r="J81" s="233"/>
      <c r="K81" s="233"/>
      <c r="L81" s="263">
        <v>135141619.62</v>
      </c>
      <c r="M81" s="263"/>
      <c r="N81" s="263"/>
      <c r="O81" s="263"/>
      <c r="P81" s="263"/>
      <c r="Q81" s="263"/>
      <c r="R81" s="263"/>
      <c r="S81" s="263"/>
      <c r="T81" s="263"/>
      <c r="U81" s="263"/>
      <c r="V81" s="235">
        <v>3.7760588418853998E-2</v>
      </c>
      <c r="W81" s="235"/>
      <c r="X81" s="235"/>
      <c r="Y81" s="235"/>
      <c r="Z81" s="235"/>
      <c r="AA81" s="235"/>
      <c r="AB81" s="235"/>
      <c r="AC81" s="235"/>
      <c r="AD81" s="235"/>
      <c r="AE81" s="235"/>
      <c r="AF81" s="237">
        <v>1224</v>
      </c>
      <c r="AG81" s="237"/>
      <c r="AH81" s="237"/>
      <c r="AI81" s="237"/>
      <c r="AJ81" s="237"/>
      <c r="AK81" s="235">
        <v>2.4249148109992898E-2</v>
      </c>
      <c r="AL81" s="235"/>
      <c r="AM81" s="235"/>
      <c r="AN81" s="235"/>
      <c r="AO81" s="235"/>
      <c r="AP81" s="235"/>
      <c r="AQ81" s="235"/>
    </row>
    <row r="82" spans="2:44" s="180" customFormat="1" ht="8.5500000000000007" customHeight="1" x14ac:dyDescent="0.15">
      <c r="B82" s="233" t="s">
        <v>1773</v>
      </c>
      <c r="C82" s="233"/>
      <c r="D82" s="233"/>
      <c r="E82" s="233"/>
      <c r="F82" s="233"/>
      <c r="G82" s="233"/>
      <c r="H82" s="233"/>
      <c r="I82" s="233"/>
      <c r="J82" s="233"/>
      <c r="K82" s="233"/>
      <c r="L82" s="263">
        <v>147082489.86000001</v>
      </c>
      <c r="M82" s="263"/>
      <c r="N82" s="263"/>
      <c r="O82" s="263"/>
      <c r="P82" s="263"/>
      <c r="Q82" s="263"/>
      <c r="R82" s="263"/>
      <c r="S82" s="263"/>
      <c r="T82" s="263"/>
      <c r="U82" s="263"/>
      <c r="V82" s="235">
        <v>4.1097046038375197E-2</v>
      </c>
      <c r="W82" s="235"/>
      <c r="X82" s="235"/>
      <c r="Y82" s="235"/>
      <c r="Z82" s="235"/>
      <c r="AA82" s="235"/>
      <c r="AB82" s="235"/>
      <c r="AC82" s="235"/>
      <c r="AD82" s="235"/>
      <c r="AE82" s="235"/>
      <c r="AF82" s="237">
        <v>1269</v>
      </c>
      <c r="AG82" s="237"/>
      <c r="AH82" s="237"/>
      <c r="AI82" s="237"/>
      <c r="AJ82" s="237"/>
      <c r="AK82" s="235">
        <v>2.5140660908154401E-2</v>
      </c>
      <c r="AL82" s="235"/>
      <c r="AM82" s="235"/>
      <c r="AN82" s="235"/>
      <c r="AO82" s="235"/>
      <c r="AP82" s="235"/>
      <c r="AQ82" s="235"/>
    </row>
    <row r="83" spans="2:44" s="180" customFormat="1" ht="8.5500000000000007" customHeight="1" x14ac:dyDescent="0.15">
      <c r="B83" s="233" t="s">
        <v>1772</v>
      </c>
      <c r="C83" s="233"/>
      <c r="D83" s="233"/>
      <c r="E83" s="233"/>
      <c r="F83" s="233"/>
      <c r="G83" s="233"/>
      <c r="H83" s="233"/>
      <c r="I83" s="233"/>
      <c r="J83" s="233"/>
      <c r="K83" s="233"/>
      <c r="L83" s="263">
        <v>296175751.45999998</v>
      </c>
      <c r="M83" s="263"/>
      <c r="N83" s="263"/>
      <c r="O83" s="263"/>
      <c r="P83" s="263"/>
      <c r="Q83" s="263"/>
      <c r="R83" s="263"/>
      <c r="S83" s="263"/>
      <c r="T83" s="263"/>
      <c r="U83" s="263"/>
      <c r="V83" s="235">
        <v>8.2755931754947901E-2</v>
      </c>
      <c r="W83" s="235"/>
      <c r="X83" s="235"/>
      <c r="Y83" s="235"/>
      <c r="Z83" s="235"/>
      <c r="AA83" s="235"/>
      <c r="AB83" s="235"/>
      <c r="AC83" s="235"/>
      <c r="AD83" s="235"/>
      <c r="AE83" s="235"/>
      <c r="AF83" s="237">
        <v>2082</v>
      </c>
      <c r="AG83" s="237"/>
      <c r="AH83" s="237"/>
      <c r="AI83" s="237"/>
      <c r="AJ83" s="237"/>
      <c r="AK83" s="235">
        <v>4.1247325461605498E-2</v>
      </c>
      <c r="AL83" s="235"/>
      <c r="AM83" s="235"/>
      <c r="AN83" s="235"/>
      <c r="AO83" s="235"/>
      <c r="AP83" s="235"/>
      <c r="AQ83" s="235"/>
    </row>
    <row r="84" spans="2:44" s="180" customFormat="1" ht="8.5500000000000007" customHeight="1" x14ac:dyDescent="0.15">
      <c r="B84" s="233" t="s">
        <v>1771</v>
      </c>
      <c r="C84" s="233"/>
      <c r="D84" s="233"/>
      <c r="E84" s="233"/>
      <c r="F84" s="233"/>
      <c r="G84" s="233"/>
      <c r="H84" s="233"/>
      <c r="I84" s="233"/>
      <c r="J84" s="233"/>
      <c r="K84" s="233"/>
      <c r="L84" s="263">
        <v>210981882.36000001</v>
      </c>
      <c r="M84" s="263"/>
      <c r="N84" s="263"/>
      <c r="O84" s="263"/>
      <c r="P84" s="263"/>
      <c r="Q84" s="263"/>
      <c r="R84" s="263"/>
      <c r="S84" s="263"/>
      <c r="T84" s="263"/>
      <c r="U84" s="263"/>
      <c r="V84" s="235">
        <v>5.8951491376473E-2</v>
      </c>
      <c r="W84" s="235"/>
      <c r="X84" s="235"/>
      <c r="Y84" s="235"/>
      <c r="Z84" s="235"/>
      <c r="AA84" s="235"/>
      <c r="AB84" s="235"/>
      <c r="AC84" s="235"/>
      <c r="AD84" s="235"/>
      <c r="AE84" s="235"/>
      <c r="AF84" s="237">
        <v>1396</v>
      </c>
      <c r="AG84" s="237"/>
      <c r="AH84" s="237"/>
      <c r="AI84" s="237"/>
      <c r="AJ84" s="237"/>
      <c r="AK84" s="235">
        <v>2.7656708138521301E-2</v>
      </c>
      <c r="AL84" s="235"/>
      <c r="AM84" s="235"/>
      <c r="AN84" s="235"/>
      <c r="AO84" s="235"/>
      <c r="AP84" s="235"/>
      <c r="AQ84" s="235"/>
    </row>
    <row r="85" spans="2:44" s="180" customFormat="1" ht="8.5500000000000007" customHeight="1" x14ac:dyDescent="0.15">
      <c r="B85" s="233" t="s">
        <v>1770</v>
      </c>
      <c r="C85" s="233"/>
      <c r="D85" s="233"/>
      <c r="E85" s="233"/>
      <c r="F85" s="233"/>
      <c r="G85" s="233"/>
      <c r="H85" s="233"/>
      <c r="I85" s="233"/>
      <c r="J85" s="233"/>
      <c r="K85" s="233"/>
      <c r="L85" s="263">
        <v>127272685.94</v>
      </c>
      <c r="M85" s="263"/>
      <c r="N85" s="263"/>
      <c r="O85" s="263"/>
      <c r="P85" s="263"/>
      <c r="Q85" s="263"/>
      <c r="R85" s="263"/>
      <c r="S85" s="263"/>
      <c r="T85" s="263"/>
      <c r="U85" s="263"/>
      <c r="V85" s="235">
        <v>3.5561890735481098E-2</v>
      </c>
      <c r="W85" s="235"/>
      <c r="X85" s="235"/>
      <c r="Y85" s="235"/>
      <c r="Z85" s="235"/>
      <c r="AA85" s="235"/>
      <c r="AB85" s="235"/>
      <c r="AC85" s="235"/>
      <c r="AD85" s="235"/>
      <c r="AE85" s="235"/>
      <c r="AF85" s="237">
        <v>789</v>
      </c>
      <c r="AG85" s="237"/>
      <c r="AH85" s="237"/>
      <c r="AI85" s="237"/>
      <c r="AJ85" s="237"/>
      <c r="AK85" s="235">
        <v>1.5631191061098299E-2</v>
      </c>
      <c r="AL85" s="235"/>
      <c r="AM85" s="235"/>
      <c r="AN85" s="235"/>
      <c r="AO85" s="235"/>
      <c r="AP85" s="235"/>
      <c r="AQ85" s="235"/>
    </row>
    <row r="86" spans="2:44" s="180" customFormat="1" ht="8.5500000000000007" customHeight="1" x14ac:dyDescent="0.15">
      <c r="B86" s="233" t="s">
        <v>1769</v>
      </c>
      <c r="C86" s="233"/>
      <c r="D86" s="233"/>
      <c r="E86" s="233"/>
      <c r="F86" s="233"/>
      <c r="G86" s="233"/>
      <c r="H86" s="233"/>
      <c r="I86" s="233"/>
      <c r="J86" s="233"/>
      <c r="K86" s="233"/>
      <c r="L86" s="263">
        <v>96698985.3800001</v>
      </c>
      <c r="M86" s="263"/>
      <c r="N86" s="263"/>
      <c r="O86" s="263"/>
      <c r="P86" s="263"/>
      <c r="Q86" s="263"/>
      <c r="R86" s="263"/>
      <c r="S86" s="263"/>
      <c r="T86" s="263"/>
      <c r="U86" s="263"/>
      <c r="V86" s="235">
        <v>2.70191418285665E-2</v>
      </c>
      <c r="W86" s="235"/>
      <c r="X86" s="235"/>
      <c r="Y86" s="235"/>
      <c r="Z86" s="235"/>
      <c r="AA86" s="235"/>
      <c r="AB86" s="235"/>
      <c r="AC86" s="235"/>
      <c r="AD86" s="235"/>
      <c r="AE86" s="235"/>
      <c r="AF86" s="237">
        <v>542</v>
      </c>
      <c r="AG86" s="237"/>
      <c r="AH86" s="237"/>
      <c r="AI86" s="237"/>
      <c r="AJ86" s="237"/>
      <c r="AK86" s="235">
        <v>1.0737776368967399E-2</v>
      </c>
      <c r="AL86" s="235"/>
      <c r="AM86" s="235"/>
      <c r="AN86" s="235"/>
      <c r="AO86" s="235"/>
      <c r="AP86" s="235"/>
      <c r="AQ86" s="235"/>
    </row>
    <row r="87" spans="2:44" s="180" customFormat="1" ht="8.5500000000000007" customHeight="1" x14ac:dyDescent="0.15">
      <c r="B87" s="233" t="s">
        <v>1768</v>
      </c>
      <c r="C87" s="233"/>
      <c r="D87" s="233"/>
      <c r="E87" s="233"/>
      <c r="F87" s="233"/>
      <c r="G87" s="233"/>
      <c r="H87" s="233"/>
      <c r="I87" s="233"/>
      <c r="J87" s="233"/>
      <c r="K87" s="233"/>
      <c r="L87" s="263">
        <v>1630448.75</v>
      </c>
      <c r="M87" s="263"/>
      <c r="N87" s="263"/>
      <c r="O87" s="263"/>
      <c r="P87" s="263"/>
      <c r="Q87" s="263"/>
      <c r="R87" s="263"/>
      <c r="S87" s="263"/>
      <c r="T87" s="263"/>
      <c r="U87" s="263"/>
      <c r="V87" s="235">
        <v>4.5557175028612299E-4</v>
      </c>
      <c r="W87" s="235"/>
      <c r="X87" s="235"/>
      <c r="Y87" s="235"/>
      <c r="Z87" s="235"/>
      <c r="AA87" s="235"/>
      <c r="AB87" s="235"/>
      <c r="AC87" s="235"/>
      <c r="AD87" s="235"/>
      <c r="AE87" s="235"/>
      <c r="AF87" s="237">
        <v>11</v>
      </c>
      <c r="AG87" s="237"/>
      <c r="AH87" s="237"/>
      <c r="AI87" s="237"/>
      <c r="AJ87" s="237"/>
      <c r="AK87" s="235">
        <v>2.1792535066170101E-4</v>
      </c>
      <c r="AL87" s="235"/>
      <c r="AM87" s="235"/>
      <c r="AN87" s="235"/>
      <c r="AO87" s="235"/>
      <c r="AP87" s="235"/>
      <c r="AQ87" s="235"/>
    </row>
    <row r="88" spans="2:44" s="180" customFormat="1" ht="8.5500000000000007" customHeight="1" x14ac:dyDescent="0.15">
      <c r="B88" s="233" t="s">
        <v>1767</v>
      </c>
      <c r="C88" s="233"/>
      <c r="D88" s="233"/>
      <c r="E88" s="233"/>
      <c r="F88" s="233"/>
      <c r="G88" s="233"/>
      <c r="H88" s="233"/>
      <c r="I88" s="233"/>
      <c r="J88" s="233"/>
      <c r="K88" s="233"/>
      <c r="L88" s="263">
        <v>6712050.2800000003</v>
      </c>
      <c r="M88" s="263"/>
      <c r="N88" s="263"/>
      <c r="O88" s="263"/>
      <c r="P88" s="263"/>
      <c r="Q88" s="263"/>
      <c r="R88" s="263"/>
      <c r="S88" s="263"/>
      <c r="T88" s="263"/>
      <c r="U88" s="263"/>
      <c r="V88" s="235">
        <v>1.8754471700309901E-3</v>
      </c>
      <c r="W88" s="235"/>
      <c r="X88" s="235"/>
      <c r="Y88" s="235"/>
      <c r="Z88" s="235"/>
      <c r="AA88" s="235"/>
      <c r="AB88" s="235"/>
      <c r="AC88" s="235"/>
      <c r="AD88" s="235"/>
      <c r="AE88" s="235"/>
      <c r="AF88" s="237">
        <v>45</v>
      </c>
      <c r="AG88" s="237"/>
      <c r="AH88" s="237"/>
      <c r="AI88" s="237"/>
      <c r="AJ88" s="237"/>
      <c r="AK88" s="235">
        <v>8.9151279816150305E-4</v>
      </c>
      <c r="AL88" s="235"/>
      <c r="AM88" s="235"/>
      <c r="AN88" s="235"/>
      <c r="AO88" s="235"/>
      <c r="AP88" s="235"/>
      <c r="AQ88" s="235"/>
    </row>
    <row r="89" spans="2:44" s="180" customFormat="1" ht="8.5500000000000007" customHeight="1" x14ac:dyDescent="0.15">
      <c r="B89" s="233" t="s">
        <v>1766</v>
      </c>
      <c r="C89" s="233"/>
      <c r="D89" s="233"/>
      <c r="E89" s="233"/>
      <c r="F89" s="233"/>
      <c r="G89" s="233"/>
      <c r="H89" s="233"/>
      <c r="I89" s="233"/>
      <c r="J89" s="233"/>
      <c r="K89" s="233"/>
      <c r="L89" s="263">
        <v>32193715.719999999</v>
      </c>
      <c r="M89" s="263"/>
      <c r="N89" s="263"/>
      <c r="O89" s="263"/>
      <c r="P89" s="263"/>
      <c r="Q89" s="263"/>
      <c r="R89" s="263"/>
      <c r="S89" s="263"/>
      <c r="T89" s="263"/>
      <c r="U89" s="263"/>
      <c r="V89" s="235">
        <v>8.9954053562090203E-3</v>
      </c>
      <c r="W89" s="235"/>
      <c r="X89" s="235"/>
      <c r="Y89" s="235"/>
      <c r="Z89" s="235"/>
      <c r="AA89" s="235"/>
      <c r="AB89" s="235"/>
      <c r="AC89" s="235"/>
      <c r="AD89" s="235"/>
      <c r="AE89" s="235"/>
      <c r="AF89" s="237">
        <v>192</v>
      </c>
      <c r="AG89" s="237"/>
      <c r="AH89" s="237"/>
      <c r="AI89" s="237"/>
      <c r="AJ89" s="237"/>
      <c r="AK89" s="235">
        <v>3.8037879388224099E-3</v>
      </c>
      <c r="AL89" s="235"/>
      <c r="AM89" s="235"/>
      <c r="AN89" s="235"/>
      <c r="AO89" s="235"/>
      <c r="AP89" s="235"/>
      <c r="AQ89" s="235"/>
    </row>
    <row r="90" spans="2:44" s="180" customFormat="1" ht="8.5500000000000007" customHeight="1" x14ac:dyDescent="0.15">
      <c r="B90" s="233" t="s">
        <v>1765</v>
      </c>
      <c r="C90" s="233"/>
      <c r="D90" s="233"/>
      <c r="E90" s="233"/>
      <c r="F90" s="233"/>
      <c r="G90" s="233"/>
      <c r="H90" s="233"/>
      <c r="I90" s="233"/>
      <c r="J90" s="233"/>
      <c r="K90" s="233"/>
      <c r="L90" s="263">
        <v>3754765.38</v>
      </c>
      <c r="M90" s="263"/>
      <c r="N90" s="263"/>
      <c r="O90" s="263"/>
      <c r="P90" s="263"/>
      <c r="Q90" s="263"/>
      <c r="R90" s="263"/>
      <c r="S90" s="263"/>
      <c r="T90" s="263"/>
      <c r="U90" s="263"/>
      <c r="V90" s="235">
        <v>1.04913756785078E-3</v>
      </c>
      <c r="W90" s="235"/>
      <c r="X90" s="235"/>
      <c r="Y90" s="235"/>
      <c r="Z90" s="235"/>
      <c r="AA90" s="235"/>
      <c r="AB90" s="235"/>
      <c r="AC90" s="235"/>
      <c r="AD90" s="235"/>
      <c r="AE90" s="235"/>
      <c r="AF90" s="237">
        <v>23</v>
      </c>
      <c r="AG90" s="237"/>
      <c r="AH90" s="237"/>
      <c r="AI90" s="237"/>
      <c r="AJ90" s="237"/>
      <c r="AK90" s="235">
        <v>4.5566209683810098E-4</v>
      </c>
      <c r="AL90" s="235"/>
      <c r="AM90" s="235"/>
      <c r="AN90" s="235"/>
      <c r="AO90" s="235"/>
      <c r="AP90" s="235"/>
      <c r="AQ90" s="235"/>
    </row>
    <row r="91" spans="2:44" s="180" customFormat="1" ht="8.5500000000000007" customHeight="1" x14ac:dyDescent="0.15">
      <c r="B91" s="233" t="s">
        <v>1764</v>
      </c>
      <c r="C91" s="233"/>
      <c r="D91" s="233"/>
      <c r="E91" s="233"/>
      <c r="F91" s="233"/>
      <c r="G91" s="233"/>
      <c r="H91" s="233"/>
      <c r="I91" s="233"/>
      <c r="J91" s="233"/>
      <c r="K91" s="233"/>
      <c r="L91" s="263">
        <v>1312742.44</v>
      </c>
      <c r="M91" s="263"/>
      <c r="N91" s="263"/>
      <c r="O91" s="263"/>
      <c r="P91" s="263"/>
      <c r="Q91" s="263"/>
      <c r="R91" s="263"/>
      <c r="S91" s="263"/>
      <c r="T91" s="263"/>
      <c r="U91" s="263"/>
      <c r="V91" s="235">
        <v>3.6679985866815899E-4</v>
      </c>
      <c r="W91" s="235"/>
      <c r="X91" s="235"/>
      <c r="Y91" s="235"/>
      <c r="Z91" s="235"/>
      <c r="AA91" s="235"/>
      <c r="AB91" s="235"/>
      <c r="AC91" s="235"/>
      <c r="AD91" s="235"/>
      <c r="AE91" s="235"/>
      <c r="AF91" s="237">
        <v>6</v>
      </c>
      <c r="AG91" s="237"/>
      <c r="AH91" s="237"/>
      <c r="AI91" s="237"/>
      <c r="AJ91" s="237"/>
      <c r="AK91" s="235">
        <v>1.188683730882E-4</v>
      </c>
      <c r="AL91" s="235"/>
      <c r="AM91" s="235"/>
      <c r="AN91" s="235"/>
      <c r="AO91" s="235"/>
      <c r="AP91" s="235"/>
      <c r="AQ91" s="235"/>
    </row>
    <row r="92" spans="2:44" s="180" customFormat="1" ht="10.65" customHeight="1" x14ac:dyDescent="0.15">
      <c r="B92" s="265"/>
      <c r="C92" s="265"/>
      <c r="D92" s="265"/>
      <c r="E92" s="265"/>
      <c r="F92" s="265"/>
      <c r="G92" s="265"/>
      <c r="H92" s="265"/>
      <c r="I92" s="265"/>
      <c r="J92" s="265"/>
      <c r="K92" s="265"/>
      <c r="L92" s="261">
        <v>3578906613.4499998</v>
      </c>
      <c r="M92" s="261"/>
      <c r="N92" s="261"/>
      <c r="O92" s="261"/>
      <c r="P92" s="261"/>
      <c r="Q92" s="261"/>
      <c r="R92" s="261"/>
      <c r="S92" s="261"/>
      <c r="T92" s="261"/>
      <c r="U92" s="261"/>
      <c r="V92" s="259">
        <v>1</v>
      </c>
      <c r="W92" s="259"/>
      <c r="X92" s="259"/>
      <c r="Y92" s="259"/>
      <c r="Z92" s="259"/>
      <c r="AA92" s="259"/>
      <c r="AB92" s="259"/>
      <c r="AC92" s="259"/>
      <c r="AD92" s="259"/>
      <c r="AE92" s="259"/>
      <c r="AF92" s="260">
        <v>50476</v>
      </c>
      <c r="AG92" s="260"/>
      <c r="AH92" s="260"/>
      <c r="AI92" s="260"/>
      <c r="AJ92" s="260"/>
      <c r="AK92" s="259">
        <v>1</v>
      </c>
      <c r="AL92" s="259"/>
      <c r="AM92" s="259"/>
      <c r="AN92" s="259"/>
      <c r="AO92" s="259"/>
      <c r="AP92" s="259"/>
      <c r="AQ92" s="259"/>
    </row>
    <row r="93" spans="2:44" s="180" customFormat="1" ht="7.2" customHeight="1" x14ac:dyDescent="0.15"/>
    <row r="94" spans="2:44" s="180" customFormat="1" ht="15.3" customHeight="1" x14ac:dyDescent="0.15">
      <c r="B94" s="218" t="s">
        <v>1777</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row>
    <row r="95" spans="2:44" s="180" customFormat="1" ht="7.2" customHeight="1" x14ac:dyDescent="0.15"/>
    <row r="96" spans="2:44" s="180" customFormat="1" ht="10.199999999999999" customHeight="1" x14ac:dyDescent="0.15">
      <c r="B96" s="214" t="s">
        <v>1667</v>
      </c>
      <c r="C96" s="214"/>
      <c r="D96" s="214"/>
      <c r="E96" s="214"/>
      <c r="F96" s="214"/>
      <c r="G96" s="214"/>
      <c r="H96" s="214"/>
      <c r="I96" s="214"/>
      <c r="J96" s="214"/>
      <c r="K96" s="214" t="s">
        <v>1653</v>
      </c>
      <c r="L96" s="214"/>
      <c r="M96" s="214"/>
      <c r="N96" s="214"/>
      <c r="O96" s="214"/>
      <c r="P96" s="214"/>
      <c r="Q96" s="214"/>
      <c r="R96" s="214"/>
      <c r="S96" s="214"/>
      <c r="T96" s="214"/>
      <c r="U96" s="214"/>
      <c r="V96" s="214" t="s">
        <v>1651</v>
      </c>
      <c r="W96" s="214"/>
      <c r="X96" s="214"/>
      <c r="Y96" s="214"/>
      <c r="Z96" s="214"/>
      <c r="AA96" s="214"/>
      <c r="AB96" s="214"/>
      <c r="AC96" s="214"/>
      <c r="AD96" s="214"/>
      <c r="AE96" s="214"/>
      <c r="AF96" s="214" t="s">
        <v>1652</v>
      </c>
      <c r="AG96" s="214"/>
      <c r="AH96" s="214"/>
      <c r="AI96" s="214"/>
      <c r="AJ96" s="214"/>
      <c r="AK96" s="214" t="s">
        <v>1651</v>
      </c>
      <c r="AL96" s="214"/>
      <c r="AM96" s="214"/>
      <c r="AN96" s="214"/>
      <c r="AO96" s="214"/>
    </row>
    <row r="97" spans="2:41" s="180" customFormat="1" ht="8.5500000000000007" customHeight="1" x14ac:dyDescent="0.15">
      <c r="B97" s="233" t="s">
        <v>1776</v>
      </c>
      <c r="C97" s="233"/>
      <c r="D97" s="233"/>
      <c r="E97" s="233"/>
      <c r="F97" s="233"/>
      <c r="G97" s="233"/>
      <c r="H97" s="233"/>
      <c r="I97" s="233"/>
      <c r="J97" s="233"/>
      <c r="K97" s="263">
        <v>690.27</v>
      </c>
      <c r="L97" s="263"/>
      <c r="M97" s="263"/>
      <c r="N97" s="263"/>
      <c r="O97" s="263"/>
      <c r="P97" s="263"/>
      <c r="Q97" s="263"/>
      <c r="R97" s="263"/>
      <c r="S97" s="263"/>
      <c r="T97" s="263"/>
      <c r="U97" s="263"/>
      <c r="V97" s="235">
        <v>1.9287175513489899E-7</v>
      </c>
      <c r="W97" s="235"/>
      <c r="X97" s="235"/>
      <c r="Y97" s="235"/>
      <c r="Z97" s="235"/>
      <c r="AA97" s="235"/>
      <c r="AB97" s="235"/>
      <c r="AC97" s="235"/>
      <c r="AD97" s="235"/>
      <c r="AE97" s="235"/>
      <c r="AF97" s="237">
        <v>5</v>
      </c>
      <c r="AG97" s="237"/>
      <c r="AH97" s="237"/>
      <c r="AI97" s="237"/>
      <c r="AJ97" s="237"/>
      <c r="AK97" s="235">
        <v>9.9056977573500294E-5</v>
      </c>
      <c r="AL97" s="235"/>
      <c r="AM97" s="235"/>
      <c r="AN97" s="235"/>
      <c r="AO97" s="235"/>
    </row>
    <row r="98" spans="2:41" s="180" customFormat="1" ht="8.5500000000000007" customHeight="1" x14ac:dyDescent="0.15">
      <c r="B98" s="233" t="s">
        <v>1664</v>
      </c>
      <c r="C98" s="233"/>
      <c r="D98" s="233"/>
      <c r="E98" s="233"/>
      <c r="F98" s="233"/>
      <c r="G98" s="233"/>
      <c r="H98" s="233"/>
      <c r="I98" s="233"/>
      <c r="J98" s="233"/>
      <c r="K98" s="263">
        <v>2649095</v>
      </c>
      <c r="L98" s="263"/>
      <c r="M98" s="263"/>
      <c r="N98" s="263"/>
      <c r="O98" s="263"/>
      <c r="P98" s="263"/>
      <c r="Q98" s="263"/>
      <c r="R98" s="263"/>
      <c r="S98" s="263"/>
      <c r="T98" s="263"/>
      <c r="U98" s="263"/>
      <c r="V98" s="235">
        <v>7.4019673775346795E-4</v>
      </c>
      <c r="W98" s="235"/>
      <c r="X98" s="235"/>
      <c r="Y98" s="235"/>
      <c r="Z98" s="235"/>
      <c r="AA98" s="235"/>
      <c r="AB98" s="235"/>
      <c r="AC98" s="235"/>
      <c r="AD98" s="235"/>
      <c r="AE98" s="235"/>
      <c r="AF98" s="237">
        <v>28</v>
      </c>
      <c r="AG98" s="237"/>
      <c r="AH98" s="237"/>
      <c r="AI98" s="237"/>
      <c r="AJ98" s="237"/>
      <c r="AK98" s="235">
        <v>5.5471907441160195E-4</v>
      </c>
      <c r="AL98" s="235"/>
      <c r="AM98" s="235"/>
      <c r="AN98" s="235"/>
      <c r="AO98" s="235"/>
    </row>
    <row r="99" spans="2:41" s="180" customFormat="1" ht="8.5500000000000007" customHeight="1" x14ac:dyDescent="0.15">
      <c r="B99" s="233" t="s">
        <v>1663</v>
      </c>
      <c r="C99" s="233"/>
      <c r="D99" s="233"/>
      <c r="E99" s="233"/>
      <c r="F99" s="233"/>
      <c r="G99" s="233"/>
      <c r="H99" s="233"/>
      <c r="I99" s="233"/>
      <c r="J99" s="233"/>
      <c r="K99" s="263">
        <v>4469550.6399999997</v>
      </c>
      <c r="L99" s="263"/>
      <c r="M99" s="263"/>
      <c r="N99" s="263"/>
      <c r="O99" s="263"/>
      <c r="P99" s="263"/>
      <c r="Q99" s="263"/>
      <c r="R99" s="263"/>
      <c r="S99" s="263"/>
      <c r="T99" s="263"/>
      <c r="U99" s="263"/>
      <c r="V99" s="235">
        <v>1.24885925304752E-3</v>
      </c>
      <c r="W99" s="235"/>
      <c r="X99" s="235"/>
      <c r="Y99" s="235"/>
      <c r="Z99" s="235"/>
      <c r="AA99" s="235"/>
      <c r="AB99" s="235"/>
      <c r="AC99" s="235"/>
      <c r="AD99" s="235"/>
      <c r="AE99" s="235"/>
      <c r="AF99" s="237">
        <v>50</v>
      </c>
      <c r="AG99" s="237"/>
      <c r="AH99" s="237"/>
      <c r="AI99" s="237"/>
      <c r="AJ99" s="237"/>
      <c r="AK99" s="235">
        <v>9.905697757350031E-4</v>
      </c>
      <c r="AL99" s="235"/>
      <c r="AM99" s="235"/>
      <c r="AN99" s="235"/>
      <c r="AO99" s="235"/>
    </row>
    <row r="100" spans="2:41" s="180" customFormat="1" ht="8.5500000000000007" customHeight="1" x14ac:dyDescent="0.15">
      <c r="B100" s="233" t="s">
        <v>1662</v>
      </c>
      <c r="C100" s="233"/>
      <c r="D100" s="233"/>
      <c r="E100" s="233"/>
      <c r="F100" s="233"/>
      <c r="G100" s="233"/>
      <c r="H100" s="233"/>
      <c r="I100" s="233"/>
      <c r="J100" s="233"/>
      <c r="K100" s="263">
        <v>3235376.85</v>
      </c>
      <c r="L100" s="263"/>
      <c r="M100" s="263"/>
      <c r="N100" s="263"/>
      <c r="O100" s="263"/>
      <c r="P100" s="263"/>
      <c r="Q100" s="263"/>
      <c r="R100" s="263"/>
      <c r="S100" s="263"/>
      <c r="T100" s="263"/>
      <c r="U100" s="263"/>
      <c r="V100" s="235">
        <v>9.0401264951732202E-4</v>
      </c>
      <c r="W100" s="235"/>
      <c r="X100" s="235"/>
      <c r="Y100" s="235"/>
      <c r="Z100" s="235"/>
      <c r="AA100" s="235"/>
      <c r="AB100" s="235"/>
      <c r="AC100" s="235"/>
      <c r="AD100" s="235"/>
      <c r="AE100" s="235"/>
      <c r="AF100" s="237">
        <v>50</v>
      </c>
      <c r="AG100" s="237"/>
      <c r="AH100" s="237"/>
      <c r="AI100" s="237"/>
      <c r="AJ100" s="237"/>
      <c r="AK100" s="235">
        <v>9.905697757350031E-4</v>
      </c>
      <c r="AL100" s="235"/>
      <c r="AM100" s="235"/>
      <c r="AN100" s="235"/>
      <c r="AO100" s="235"/>
    </row>
    <row r="101" spans="2:41" s="180" customFormat="1" ht="8.5500000000000007" customHeight="1" x14ac:dyDescent="0.15">
      <c r="B101" s="233" t="s">
        <v>1661</v>
      </c>
      <c r="C101" s="233"/>
      <c r="D101" s="233"/>
      <c r="E101" s="233"/>
      <c r="F101" s="233"/>
      <c r="G101" s="233"/>
      <c r="H101" s="233"/>
      <c r="I101" s="233"/>
      <c r="J101" s="233"/>
      <c r="K101" s="263">
        <v>29289774.670000002</v>
      </c>
      <c r="L101" s="263"/>
      <c r="M101" s="263"/>
      <c r="N101" s="263"/>
      <c r="O101" s="263"/>
      <c r="P101" s="263"/>
      <c r="Q101" s="263"/>
      <c r="R101" s="263"/>
      <c r="S101" s="263"/>
      <c r="T101" s="263"/>
      <c r="U101" s="263"/>
      <c r="V101" s="235">
        <v>8.1840008230237692E-3</v>
      </c>
      <c r="W101" s="235"/>
      <c r="X101" s="235"/>
      <c r="Y101" s="235"/>
      <c r="Z101" s="235"/>
      <c r="AA101" s="235"/>
      <c r="AB101" s="235"/>
      <c r="AC101" s="235"/>
      <c r="AD101" s="235"/>
      <c r="AE101" s="235"/>
      <c r="AF101" s="237">
        <v>259</v>
      </c>
      <c r="AG101" s="237"/>
      <c r="AH101" s="237"/>
      <c r="AI101" s="237"/>
      <c r="AJ101" s="237"/>
      <c r="AK101" s="235">
        <v>5.1311514383073102E-3</v>
      </c>
      <c r="AL101" s="235"/>
      <c r="AM101" s="235"/>
      <c r="AN101" s="235"/>
      <c r="AO101" s="235"/>
    </row>
    <row r="102" spans="2:41" s="180" customFormat="1" ht="8.5500000000000007" customHeight="1" x14ac:dyDescent="0.15">
      <c r="B102" s="233" t="s">
        <v>1660</v>
      </c>
      <c r="C102" s="233"/>
      <c r="D102" s="233"/>
      <c r="E102" s="233"/>
      <c r="F102" s="233"/>
      <c r="G102" s="233"/>
      <c r="H102" s="233"/>
      <c r="I102" s="233"/>
      <c r="J102" s="233"/>
      <c r="K102" s="263">
        <v>3525118.88</v>
      </c>
      <c r="L102" s="263"/>
      <c r="M102" s="263"/>
      <c r="N102" s="263"/>
      <c r="O102" s="263"/>
      <c r="P102" s="263"/>
      <c r="Q102" s="263"/>
      <c r="R102" s="263"/>
      <c r="S102" s="263"/>
      <c r="T102" s="263"/>
      <c r="U102" s="263"/>
      <c r="V102" s="235">
        <v>9.84970903334595E-4</v>
      </c>
      <c r="W102" s="235"/>
      <c r="X102" s="235"/>
      <c r="Y102" s="235"/>
      <c r="Z102" s="235"/>
      <c r="AA102" s="235"/>
      <c r="AB102" s="235"/>
      <c r="AC102" s="235"/>
      <c r="AD102" s="235"/>
      <c r="AE102" s="235"/>
      <c r="AF102" s="237">
        <v>118</v>
      </c>
      <c r="AG102" s="237"/>
      <c r="AH102" s="237"/>
      <c r="AI102" s="237"/>
      <c r="AJ102" s="237"/>
      <c r="AK102" s="235">
        <v>2.3377446707346099E-3</v>
      </c>
      <c r="AL102" s="235"/>
      <c r="AM102" s="235"/>
      <c r="AN102" s="235"/>
      <c r="AO102" s="235"/>
    </row>
    <row r="103" spans="2:41" s="180" customFormat="1" ht="8.5500000000000007" customHeight="1" x14ac:dyDescent="0.15">
      <c r="B103" s="233" t="s">
        <v>1658</v>
      </c>
      <c r="C103" s="233"/>
      <c r="D103" s="233"/>
      <c r="E103" s="233"/>
      <c r="F103" s="233"/>
      <c r="G103" s="233"/>
      <c r="H103" s="233"/>
      <c r="I103" s="233"/>
      <c r="J103" s="233"/>
      <c r="K103" s="263">
        <v>5523079.25</v>
      </c>
      <c r="L103" s="263"/>
      <c r="M103" s="263"/>
      <c r="N103" s="263"/>
      <c r="O103" s="263"/>
      <c r="P103" s="263"/>
      <c r="Q103" s="263"/>
      <c r="R103" s="263"/>
      <c r="S103" s="263"/>
      <c r="T103" s="263"/>
      <c r="U103" s="263"/>
      <c r="V103" s="235">
        <v>1.5432308932687799E-3</v>
      </c>
      <c r="W103" s="235"/>
      <c r="X103" s="235"/>
      <c r="Y103" s="235"/>
      <c r="Z103" s="235"/>
      <c r="AA103" s="235"/>
      <c r="AB103" s="235"/>
      <c r="AC103" s="235"/>
      <c r="AD103" s="235"/>
      <c r="AE103" s="235"/>
      <c r="AF103" s="237">
        <v>180</v>
      </c>
      <c r="AG103" s="237"/>
      <c r="AH103" s="237"/>
      <c r="AI103" s="237"/>
      <c r="AJ103" s="237"/>
      <c r="AK103" s="235">
        <v>3.56605119264601E-3</v>
      </c>
      <c r="AL103" s="235"/>
      <c r="AM103" s="235"/>
      <c r="AN103" s="235"/>
      <c r="AO103" s="235"/>
    </row>
    <row r="104" spans="2:41" s="180" customFormat="1" ht="8.5500000000000007" customHeight="1" x14ac:dyDescent="0.15">
      <c r="B104" s="233" t="s">
        <v>1659</v>
      </c>
      <c r="C104" s="233"/>
      <c r="D104" s="233"/>
      <c r="E104" s="233"/>
      <c r="F104" s="233"/>
      <c r="G104" s="233"/>
      <c r="H104" s="233"/>
      <c r="I104" s="233"/>
      <c r="J104" s="233"/>
      <c r="K104" s="263">
        <v>6013365.5199999996</v>
      </c>
      <c r="L104" s="263"/>
      <c r="M104" s="263"/>
      <c r="N104" s="263"/>
      <c r="O104" s="263"/>
      <c r="P104" s="263"/>
      <c r="Q104" s="263"/>
      <c r="R104" s="263"/>
      <c r="S104" s="263"/>
      <c r="T104" s="263"/>
      <c r="U104" s="263"/>
      <c r="V104" s="235">
        <v>1.68022420518071E-3</v>
      </c>
      <c r="W104" s="235"/>
      <c r="X104" s="235"/>
      <c r="Y104" s="235"/>
      <c r="Z104" s="235"/>
      <c r="AA104" s="235"/>
      <c r="AB104" s="235"/>
      <c r="AC104" s="235"/>
      <c r="AD104" s="235"/>
      <c r="AE104" s="235"/>
      <c r="AF104" s="237">
        <v>250</v>
      </c>
      <c r="AG104" s="237"/>
      <c r="AH104" s="237"/>
      <c r="AI104" s="237"/>
      <c r="AJ104" s="237"/>
      <c r="AK104" s="235">
        <v>4.9528488786750096E-3</v>
      </c>
      <c r="AL104" s="235"/>
      <c r="AM104" s="235"/>
      <c r="AN104" s="235"/>
      <c r="AO104" s="235"/>
    </row>
    <row r="105" spans="2:41" s="180" customFormat="1" ht="8.5500000000000007" customHeight="1" x14ac:dyDescent="0.15">
      <c r="B105" s="233" t="s">
        <v>1678</v>
      </c>
      <c r="C105" s="233"/>
      <c r="D105" s="233"/>
      <c r="E105" s="233"/>
      <c r="F105" s="233"/>
      <c r="G105" s="233"/>
      <c r="H105" s="233"/>
      <c r="I105" s="233"/>
      <c r="J105" s="233"/>
      <c r="K105" s="263">
        <v>11569848.77</v>
      </c>
      <c r="L105" s="263"/>
      <c r="M105" s="263"/>
      <c r="N105" s="263"/>
      <c r="O105" s="263"/>
      <c r="P105" s="263"/>
      <c r="Q105" s="263"/>
      <c r="R105" s="263"/>
      <c r="S105" s="263"/>
      <c r="T105" s="263"/>
      <c r="U105" s="263"/>
      <c r="V105" s="235">
        <v>3.2327886753230699E-3</v>
      </c>
      <c r="W105" s="235"/>
      <c r="X105" s="235"/>
      <c r="Y105" s="235"/>
      <c r="Z105" s="235"/>
      <c r="AA105" s="235"/>
      <c r="AB105" s="235"/>
      <c r="AC105" s="235"/>
      <c r="AD105" s="235"/>
      <c r="AE105" s="235"/>
      <c r="AF105" s="237">
        <v>687</v>
      </c>
      <c r="AG105" s="237"/>
      <c r="AH105" s="237"/>
      <c r="AI105" s="237"/>
      <c r="AJ105" s="237"/>
      <c r="AK105" s="235">
        <v>1.36104287185989E-2</v>
      </c>
      <c r="AL105" s="235"/>
      <c r="AM105" s="235"/>
      <c r="AN105" s="235"/>
      <c r="AO105" s="235"/>
    </row>
    <row r="106" spans="2:41" s="180" customFormat="1" ht="8.5500000000000007" customHeight="1" x14ac:dyDescent="0.15">
      <c r="B106" s="233" t="s">
        <v>1677</v>
      </c>
      <c r="C106" s="233"/>
      <c r="D106" s="233"/>
      <c r="E106" s="233"/>
      <c r="F106" s="233"/>
      <c r="G106" s="233"/>
      <c r="H106" s="233"/>
      <c r="I106" s="233"/>
      <c r="J106" s="233"/>
      <c r="K106" s="263">
        <v>214738049.88000101</v>
      </c>
      <c r="L106" s="263"/>
      <c r="M106" s="263"/>
      <c r="N106" s="263"/>
      <c r="O106" s="263"/>
      <c r="P106" s="263"/>
      <c r="Q106" s="263"/>
      <c r="R106" s="263"/>
      <c r="S106" s="263"/>
      <c r="T106" s="263"/>
      <c r="U106" s="263"/>
      <c r="V106" s="235">
        <v>6.0001020723197199E-2</v>
      </c>
      <c r="W106" s="235"/>
      <c r="X106" s="235"/>
      <c r="Y106" s="235"/>
      <c r="Z106" s="235"/>
      <c r="AA106" s="235"/>
      <c r="AB106" s="235"/>
      <c r="AC106" s="235"/>
      <c r="AD106" s="235"/>
      <c r="AE106" s="235"/>
      <c r="AF106" s="237">
        <v>8906</v>
      </c>
      <c r="AG106" s="237"/>
      <c r="AH106" s="237"/>
      <c r="AI106" s="237"/>
      <c r="AJ106" s="237"/>
      <c r="AK106" s="235">
        <v>0.17644028845391899</v>
      </c>
      <c r="AL106" s="235"/>
      <c r="AM106" s="235"/>
      <c r="AN106" s="235"/>
      <c r="AO106" s="235"/>
    </row>
    <row r="107" spans="2:41" s="180" customFormat="1" ht="8.5500000000000007" customHeight="1" x14ac:dyDescent="0.15">
      <c r="B107" s="233" t="s">
        <v>1676</v>
      </c>
      <c r="C107" s="233"/>
      <c r="D107" s="233"/>
      <c r="E107" s="233"/>
      <c r="F107" s="233"/>
      <c r="G107" s="233"/>
      <c r="H107" s="233"/>
      <c r="I107" s="233"/>
      <c r="J107" s="233"/>
      <c r="K107" s="263">
        <v>23215913.300000001</v>
      </c>
      <c r="L107" s="263"/>
      <c r="M107" s="263"/>
      <c r="N107" s="263"/>
      <c r="O107" s="263"/>
      <c r="P107" s="263"/>
      <c r="Q107" s="263"/>
      <c r="R107" s="263"/>
      <c r="S107" s="263"/>
      <c r="T107" s="263"/>
      <c r="U107" s="263"/>
      <c r="V107" s="235">
        <v>6.4868731731505796E-3</v>
      </c>
      <c r="W107" s="235"/>
      <c r="X107" s="235"/>
      <c r="Y107" s="235"/>
      <c r="Z107" s="235"/>
      <c r="AA107" s="235"/>
      <c r="AB107" s="235"/>
      <c r="AC107" s="235"/>
      <c r="AD107" s="235"/>
      <c r="AE107" s="235"/>
      <c r="AF107" s="237">
        <v>1523</v>
      </c>
      <c r="AG107" s="237"/>
      <c r="AH107" s="237"/>
      <c r="AI107" s="237"/>
      <c r="AJ107" s="237"/>
      <c r="AK107" s="235">
        <v>3.01727553688882E-2</v>
      </c>
      <c r="AL107" s="235"/>
      <c r="AM107" s="235"/>
      <c r="AN107" s="235"/>
      <c r="AO107" s="235"/>
    </row>
    <row r="108" spans="2:41" s="180" customFormat="1" ht="8.5500000000000007" customHeight="1" x14ac:dyDescent="0.15">
      <c r="B108" s="233" t="s">
        <v>1675</v>
      </c>
      <c r="C108" s="233"/>
      <c r="D108" s="233"/>
      <c r="E108" s="233"/>
      <c r="F108" s="233"/>
      <c r="G108" s="233"/>
      <c r="H108" s="233"/>
      <c r="I108" s="233"/>
      <c r="J108" s="233"/>
      <c r="K108" s="263">
        <v>44998275.75</v>
      </c>
      <c r="L108" s="263"/>
      <c r="M108" s="263"/>
      <c r="N108" s="263"/>
      <c r="O108" s="263"/>
      <c r="P108" s="263"/>
      <c r="Q108" s="263"/>
      <c r="R108" s="263"/>
      <c r="S108" s="263"/>
      <c r="T108" s="263"/>
      <c r="U108" s="263"/>
      <c r="V108" s="235">
        <v>1.25731908122136E-2</v>
      </c>
      <c r="W108" s="235"/>
      <c r="X108" s="235"/>
      <c r="Y108" s="235"/>
      <c r="Z108" s="235"/>
      <c r="AA108" s="235"/>
      <c r="AB108" s="235"/>
      <c r="AC108" s="235"/>
      <c r="AD108" s="235"/>
      <c r="AE108" s="235"/>
      <c r="AF108" s="237">
        <v>1206</v>
      </c>
      <c r="AG108" s="237"/>
      <c r="AH108" s="237"/>
      <c r="AI108" s="237"/>
      <c r="AJ108" s="237"/>
      <c r="AK108" s="235">
        <v>2.3892542990728301E-2</v>
      </c>
      <c r="AL108" s="235"/>
      <c r="AM108" s="235"/>
      <c r="AN108" s="235"/>
      <c r="AO108" s="235"/>
    </row>
    <row r="109" spans="2:41" s="180" customFormat="1" ht="8.5500000000000007" customHeight="1" x14ac:dyDescent="0.15">
      <c r="B109" s="233" t="s">
        <v>1674</v>
      </c>
      <c r="C109" s="233"/>
      <c r="D109" s="233"/>
      <c r="E109" s="233"/>
      <c r="F109" s="233"/>
      <c r="G109" s="233"/>
      <c r="H109" s="233"/>
      <c r="I109" s="233"/>
      <c r="J109" s="233"/>
      <c r="K109" s="263">
        <v>148766525.02000001</v>
      </c>
      <c r="L109" s="263"/>
      <c r="M109" s="263"/>
      <c r="N109" s="263"/>
      <c r="O109" s="263"/>
      <c r="P109" s="263"/>
      <c r="Q109" s="263"/>
      <c r="R109" s="263"/>
      <c r="S109" s="263"/>
      <c r="T109" s="263"/>
      <c r="U109" s="263"/>
      <c r="V109" s="235">
        <v>4.1567590632545698E-2</v>
      </c>
      <c r="W109" s="235"/>
      <c r="X109" s="235"/>
      <c r="Y109" s="235"/>
      <c r="Z109" s="235"/>
      <c r="AA109" s="235"/>
      <c r="AB109" s="235"/>
      <c r="AC109" s="235"/>
      <c r="AD109" s="235"/>
      <c r="AE109" s="235"/>
      <c r="AF109" s="237">
        <v>3590</v>
      </c>
      <c r="AG109" s="237"/>
      <c r="AH109" s="237"/>
      <c r="AI109" s="237"/>
      <c r="AJ109" s="237"/>
      <c r="AK109" s="235">
        <v>7.1122909897773201E-2</v>
      </c>
      <c r="AL109" s="235"/>
      <c r="AM109" s="235"/>
      <c r="AN109" s="235"/>
      <c r="AO109" s="235"/>
    </row>
    <row r="110" spans="2:41" s="180" customFormat="1" ht="8.5500000000000007" customHeight="1" x14ac:dyDescent="0.15">
      <c r="B110" s="233" t="s">
        <v>1673</v>
      </c>
      <c r="C110" s="233"/>
      <c r="D110" s="233"/>
      <c r="E110" s="233"/>
      <c r="F110" s="233"/>
      <c r="G110" s="233"/>
      <c r="H110" s="233"/>
      <c r="I110" s="233"/>
      <c r="J110" s="233"/>
      <c r="K110" s="263">
        <v>24436980.390000001</v>
      </c>
      <c r="L110" s="263"/>
      <c r="M110" s="263"/>
      <c r="N110" s="263"/>
      <c r="O110" s="263"/>
      <c r="P110" s="263"/>
      <c r="Q110" s="263"/>
      <c r="R110" s="263"/>
      <c r="S110" s="263"/>
      <c r="T110" s="263"/>
      <c r="U110" s="263"/>
      <c r="V110" s="235">
        <v>6.8280575688012303E-3</v>
      </c>
      <c r="W110" s="235"/>
      <c r="X110" s="235"/>
      <c r="Y110" s="235"/>
      <c r="Z110" s="235"/>
      <c r="AA110" s="235"/>
      <c r="AB110" s="235"/>
      <c r="AC110" s="235"/>
      <c r="AD110" s="235"/>
      <c r="AE110" s="235"/>
      <c r="AF110" s="237">
        <v>510</v>
      </c>
      <c r="AG110" s="237"/>
      <c r="AH110" s="237"/>
      <c r="AI110" s="237"/>
      <c r="AJ110" s="237"/>
      <c r="AK110" s="235">
        <v>1.0103811712497E-2</v>
      </c>
      <c r="AL110" s="235"/>
      <c r="AM110" s="235"/>
      <c r="AN110" s="235"/>
      <c r="AO110" s="235"/>
    </row>
    <row r="111" spans="2:41" s="180" customFormat="1" ht="8.5500000000000007" customHeight="1" x14ac:dyDescent="0.15">
      <c r="B111" s="233" t="s">
        <v>1672</v>
      </c>
      <c r="C111" s="233"/>
      <c r="D111" s="233"/>
      <c r="E111" s="233"/>
      <c r="F111" s="233"/>
      <c r="G111" s="233"/>
      <c r="H111" s="233"/>
      <c r="I111" s="233"/>
      <c r="J111" s="233"/>
      <c r="K111" s="263">
        <v>401915536.61999899</v>
      </c>
      <c r="L111" s="263"/>
      <c r="M111" s="263"/>
      <c r="N111" s="263"/>
      <c r="O111" s="263"/>
      <c r="P111" s="263"/>
      <c r="Q111" s="263"/>
      <c r="R111" s="263"/>
      <c r="S111" s="263"/>
      <c r="T111" s="263"/>
      <c r="U111" s="263"/>
      <c r="V111" s="235">
        <v>0.11230120817054801</v>
      </c>
      <c r="W111" s="235"/>
      <c r="X111" s="235"/>
      <c r="Y111" s="235"/>
      <c r="Z111" s="235"/>
      <c r="AA111" s="235"/>
      <c r="AB111" s="235"/>
      <c r="AC111" s="235"/>
      <c r="AD111" s="235"/>
      <c r="AE111" s="235"/>
      <c r="AF111" s="237">
        <v>6769</v>
      </c>
      <c r="AG111" s="237"/>
      <c r="AH111" s="237"/>
      <c r="AI111" s="237"/>
      <c r="AJ111" s="237"/>
      <c r="AK111" s="235">
        <v>0.134103336239005</v>
      </c>
      <c r="AL111" s="235"/>
      <c r="AM111" s="235"/>
      <c r="AN111" s="235"/>
      <c r="AO111" s="235"/>
    </row>
    <row r="112" spans="2:41" s="180" customFormat="1" ht="8.5500000000000007" customHeight="1" x14ac:dyDescent="0.15">
      <c r="B112" s="233" t="s">
        <v>1671</v>
      </c>
      <c r="C112" s="233"/>
      <c r="D112" s="233"/>
      <c r="E112" s="233"/>
      <c r="F112" s="233"/>
      <c r="G112" s="233"/>
      <c r="H112" s="233"/>
      <c r="I112" s="233"/>
      <c r="J112" s="233"/>
      <c r="K112" s="263">
        <v>33571646.829999998</v>
      </c>
      <c r="L112" s="263"/>
      <c r="M112" s="263"/>
      <c r="N112" s="263"/>
      <c r="O112" s="263"/>
      <c r="P112" s="263"/>
      <c r="Q112" s="263"/>
      <c r="R112" s="263"/>
      <c r="S112" s="263"/>
      <c r="T112" s="263"/>
      <c r="U112" s="263"/>
      <c r="V112" s="235">
        <v>9.380419903619E-3</v>
      </c>
      <c r="W112" s="235"/>
      <c r="X112" s="235"/>
      <c r="Y112" s="235"/>
      <c r="Z112" s="235"/>
      <c r="AA112" s="235"/>
      <c r="AB112" s="235"/>
      <c r="AC112" s="235"/>
      <c r="AD112" s="235"/>
      <c r="AE112" s="235"/>
      <c r="AF112" s="237">
        <v>510</v>
      </c>
      <c r="AG112" s="237"/>
      <c r="AH112" s="237"/>
      <c r="AI112" s="237"/>
      <c r="AJ112" s="237"/>
      <c r="AK112" s="235">
        <v>1.0103811712497E-2</v>
      </c>
      <c r="AL112" s="235"/>
      <c r="AM112" s="235"/>
      <c r="AN112" s="235"/>
      <c r="AO112" s="235"/>
    </row>
    <row r="113" spans="2:41" s="180" customFormat="1" ht="8.5500000000000007" customHeight="1" x14ac:dyDescent="0.15">
      <c r="B113" s="233" t="s">
        <v>1670</v>
      </c>
      <c r="C113" s="233"/>
      <c r="D113" s="233"/>
      <c r="E113" s="233"/>
      <c r="F113" s="233"/>
      <c r="G113" s="233"/>
      <c r="H113" s="233"/>
      <c r="I113" s="233"/>
      <c r="J113" s="233"/>
      <c r="K113" s="263">
        <v>50097721.18</v>
      </c>
      <c r="L113" s="263"/>
      <c r="M113" s="263"/>
      <c r="N113" s="263"/>
      <c r="O113" s="263"/>
      <c r="P113" s="263"/>
      <c r="Q113" s="263"/>
      <c r="R113" s="263"/>
      <c r="S113" s="263"/>
      <c r="T113" s="263"/>
      <c r="U113" s="263"/>
      <c r="V113" s="235">
        <v>1.39980520843227E-2</v>
      </c>
      <c r="W113" s="235"/>
      <c r="X113" s="235"/>
      <c r="Y113" s="235"/>
      <c r="Z113" s="235"/>
      <c r="AA113" s="235"/>
      <c r="AB113" s="235"/>
      <c r="AC113" s="235"/>
      <c r="AD113" s="235"/>
      <c r="AE113" s="235"/>
      <c r="AF113" s="237">
        <v>699</v>
      </c>
      <c r="AG113" s="237"/>
      <c r="AH113" s="237"/>
      <c r="AI113" s="237"/>
      <c r="AJ113" s="237"/>
      <c r="AK113" s="235">
        <v>1.3848165464775301E-2</v>
      </c>
      <c r="AL113" s="235"/>
      <c r="AM113" s="235"/>
      <c r="AN113" s="235"/>
      <c r="AO113" s="235"/>
    </row>
    <row r="114" spans="2:41" s="180" customFormat="1" ht="8.5500000000000007" customHeight="1" x14ac:dyDescent="0.15">
      <c r="B114" s="233" t="s">
        <v>1669</v>
      </c>
      <c r="C114" s="233"/>
      <c r="D114" s="233"/>
      <c r="E114" s="233"/>
      <c r="F114" s="233"/>
      <c r="G114" s="233"/>
      <c r="H114" s="233"/>
      <c r="I114" s="233"/>
      <c r="J114" s="233"/>
      <c r="K114" s="263">
        <v>204419056.41</v>
      </c>
      <c r="L114" s="263"/>
      <c r="M114" s="263"/>
      <c r="N114" s="263"/>
      <c r="O114" s="263"/>
      <c r="P114" s="263"/>
      <c r="Q114" s="263"/>
      <c r="R114" s="263"/>
      <c r="S114" s="263"/>
      <c r="T114" s="263"/>
      <c r="U114" s="263"/>
      <c r="V114" s="235">
        <v>5.7117739714628697E-2</v>
      </c>
      <c r="W114" s="235"/>
      <c r="X114" s="235"/>
      <c r="Y114" s="235"/>
      <c r="Z114" s="235"/>
      <c r="AA114" s="235"/>
      <c r="AB114" s="235"/>
      <c r="AC114" s="235"/>
      <c r="AD114" s="235"/>
      <c r="AE114" s="235"/>
      <c r="AF114" s="237">
        <v>2764</v>
      </c>
      <c r="AG114" s="237"/>
      <c r="AH114" s="237"/>
      <c r="AI114" s="237"/>
      <c r="AJ114" s="237"/>
      <c r="AK114" s="235">
        <v>5.4758697202630997E-2</v>
      </c>
      <c r="AL114" s="235"/>
      <c r="AM114" s="235"/>
      <c r="AN114" s="235"/>
      <c r="AO114" s="235"/>
    </row>
    <row r="115" spans="2:41" s="180" customFormat="1" ht="8.5500000000000007" customHeight="1" x14ac:dyDescent="0.15">
      <c r="B115" s="233" t="s">
        <v>1775</v>
      </c>
      <c r="C115" s="233"/>
      <c r="D115" s="233"/>
      <c r="E115" s="233"/>
      <c r="F115" s="233"/>
      <c r="G115" s="233"/>
      <c r="H115" s="233"/>
      <c r="I115" s="233"/>
      <c r="J115" s="233"/>
      <c r="K115" s="263">
        <v>31473203.789999999</v>
      </c>
      <c r="L115" s="263"/>
      <c r="M115" s="263"/>
      <c r="N115" s="263"/>
      <c r="O115" s="263"/>
      <c r="P115" s="263"/>
      <c r="Q115" s="263"/>
      <c r="R115" s="263"/>
      <c r="S115" s="263"/>
      <c r="T115" s="263"/>
      <c r="U115" s="263"/>
      <c r="V115" s="235">
        <v>8.7940835538204906E-3</v>
      </c>
      <c r="W115" s="235"/>
      <c r="X115" s="235"/>
      <c r="Y115" s="235"/>
      <c r="Z115" s="235"/>
      <c r="AA115" s="235"/>
      <c r="AB115" s="235"/>
      <c r="AC115" s="235"/>
      <c r="AD115" s="235"/>
      <c r="AE115" s="235"/>
      <c r="AF115" s="237">
        <v>436</v>
      </c>
      <c r="AG115" s="237"/>
      <c r="AH115" s="237"/>
      <c r="AI115" s="237"/>
      <c r="AJ115" s="237"/>
      <c r="AK115" s="235">
        <v>8.63776844440922E-3</v>
      </c>
      <c r="AL115" s="235"/>
      <c r="AM115" s="235"/>
      <c r="AN115" s="235"/>
      <c r="AO115" s="235"/>
    </row>
    <row r="116" spans="2:41" s="180" customFormat="1" ht="8.5500000000000007" customHeight="1" x14ac:dyDescent="0.15">
      <c r="B116" s="233" t="s">
        <v>1774</v>
      </c>
      <c r="C116" s="233"/>
      <c r="D116" s="233"/>
      <c r="E116" s="233"/>
      <c r="F116" s="233"/>
      <c r="G116" s="233"/>
      <c r="H116" s="233"/>
      <c r="I116" s="233"/>
      <c r="J116" s="233"/>
      <c r="K116" s="263">
        <v>920505118.41999805</v>
      </c>
      <c r="L116" s="263"/>
      <c r="M116" s="263"/>
      <c r="N116" s="263"/>
      <c r="O116" s="263"/>
      <c r="P116" s="263"/>
      <c r="Q116" s="263"/>
      <c r="R116" s="263"/>
      <c r="S116" s="263"/>
      <c r="T116" s="263"/>
      <c r="U116" s="263"/>
      <c r="V116" s="235">
        <v>0.25720288843542899</v>
      </c>
      <c r="W116" s="235"/>
      <c r="X116" s="235"/>
      <c r="Y116" s="235"/>
      <c r="Z116" s="235"/>
      <c r="AA116" s="235"/>
      <c r="AB116" s="235"/>
      <c r="AC116" s="235"/>
      <c r="AD116" s="235"/>
      <c r="AE116" s="235"/>
      <c r="AF116" s="237">
        <v>10169</v>
      </c>
      <c r="AG116" s="237"/>
      <c r="AH116" s="237"/>
      <c r="AI116" s="237"/>
      <c r="AJ116" s="237"/>
      <c r="AK116" s="235">
        <v>0.20146208098898499</v>
      </c>
      <c r="AL116" s="235"/>
      <c r="AM116" s="235"/>
      <c r="AN116" s="235"/>
      <c r="AO116" s="235"/>
    </row>
    <row r="117" spans="2:41" s="180" customFormat="1" ht="8.5500000000000007" customHeight="1" x14ac:dyDescent="0.15">
      <c r="B117" s="233" t="s">
        <v>1773</v>
      </c>
      <c r="C117" s="233"/>
      <c r="D117" s="233"/>
      <c r="E117" s="233"/>
      <c r="F117" s="233"/>
      <c r="G117" s="233"/>
      <c r="H117" s="233"/>
      <c r="I117" s="233"/>
      <c r="J117" s="233"/>
      <c r="K117" s="263">
        <v>62456908.100000098</v>
      </c>
      <c r="L117" s="263"/>
      <c r="M117" s="263"/>
      <c r="N117" s="263"/>
      <c r="O117" s="263"/>
      <c r="P117" s="263"/>
      <c r="Q117" s="263"/>
      <c r="R117" s="263"/>
      <c r="S117" s="263"/>
      <c r="T117" s="263"/>
      <c r="U117" s="263"/>
      <c r="V117" s="235">
        <v>1.7451393636614802E-2</v>
      </c>
      <c r="W117" s="235"/>
      <c r="X117" s="235"/>
      <c r="Y117" s="235"/>
      <c r="Z117" s="235"/>
      <c r="AA117" s="235"/>
      <c r="AB117" s="235"/>
      <c r="AC117" s="235"/>
      <c r="AD117" s="235"/>
      <c r="AE117" s="235"/>
      <c r="AF117" s="237">
        <v>706</v>
      </c>
      <c r="AG117" s="237"/>
      <c r="AH117" s="237"/>
      <c r="AI117" s="237"/>
      <c r="AJ117" s="237"/>
      <c r="AK117" s="235">
        <v>1.39868452333782E-2</v>
      </c>
      <c r="AL117" s="235"/>
      <c r="AM117" s="235"/>
      <c r="AN117" s="235"/>
      <c r="AO117" s="235"/>
    </row>
    <row r="118" spans="2:41" s="180" customFormat="1" ht="8.5500000000000007" customHeight="1" x14ac:dyDescent="0.15">
      <c r="B118" s="233" t="s">
        <v>1772</v>
      </c>
      <c r="C118" s="233"/>
      <c r="D118" s="233"/>
      <c r="E118" s="233"/>
      <c r="F118" s="233"/>
      <c r="G118" s="233"/>
      <c r="H118" s="233"/>
      <c r="I118" s="233"/>
      <c r="J118" s="233"/>
      <c r="K118" s="263">
        <v>28509906.920000002</v>
      </c>
      <c r="L118" s="263"/>
      <c r="M118" s="263"/>
      <c r="N118" s="263"/>
      <c r="O118" s="263"/>
      <c r="P118" s="263"/>
      <c r="Q118" s="263"/>
      <c r="R118" s="263"/>
      <c r="S118" s="263"/>
      <c r="T118" s="263"/>
      <c r="U118" s="263"/>
      <c r="V118" s="235">
        <v>7.9660941173642398E-3</v>
      </c>
      <c r="W118" s="235"/>
      <c r="X118" s="235"/>
      <c r="Y118" s="235"/>
      <c r="Z118" s="235"/>
      <c r="AA118" s="235"/>
      <c r="AB118" s="235"/>
      <c r="AC118" s="235"/>
      <c r="AD118" s="235"/>
      <c r="AE118" s="235"/>
      <c r="AF118" s="237">
        <v>313</v>
      </c>
      <c r="AG118" s="237"/>
      <c r="AH118" s="237"/>
      <c r="AI118" s="237"/>
      <c r="AJ118" s="237"/>
      <c r="AK118" s="235">
        <v>6.2009667961011204E-3</v>
      </c>
      <c r="AL118" s="235"/>
      <c r="AM118" s="235"/>
      <c r="AN118" s="235"/>
      <c r="AO118" s="235"/>
    </row>
    <row r="119" spans="2:41" s="180" customFormat="1" ht="8.5500000000000007" customHeight="1" x14ac:dyDescent="0.15">
      <c r="B119" s="233" t="s">
        <v>1771</v>
      </c>
      <c r="C119" s="233"/>
      <c r="D119" s="233"/>
      <c r="E119" s="233"/>
      <c r="F119" s="233"/>
      <c r="G119" s="233"/>
      <c r="H119" s="233"/>
      <c r="I119" s="233"/>
      <c r="J119" s="233"/>
      <c r="K119" s="263">
        <v>37004467.829999998</v>
      </c>
      <c r="L119" s="263"/>
      <c r="M119" s="263"/>
      <c r="N119" s="263"/>
      <c r="O119" s="263"/>
      <c r="P119" s="263"/>
      <c r="Q119" s="263"/>
      <c r="R119" s="263"/>
      <c r="S119" s="263"/>
      <c r="T119" s="263"/>
      <c r="U119" s="263"/>
      <c r="V119" s="235">
        <v>1.0339601399749401E-2</v>
      </c>
      <c r="W119" s="235"/>
      <c r="X119" s="235"/>
      <c r="Y119" s="235"/>
      <c r="Z119" s="235"/>
      <c r="AA119" s="235"/>
      <c r="AB119" s="235"/>
      <c r="AC119" s="235"/>
      <c r="AD119" s="235"/>
      <c r="AE119" s="235"/>
      <c r="AF119" s="237">
        <v>399</v>
      </c>
      <c r="AG119" s="237"/>
      <c r="AH119" s="237"/>
      <c r="AI119" s="237"/>
      <c r="AJ119" s="237"/>
      <c r="AK119" s="235">
        <v>7.9047468103653207E-3</v>
      </c>
      <c r="AL119" s="235"/>
      <c r="AM119" s="235"/>
      <c r="AN119" s="235"/>
      <c r="AO119" s="235"/>
    </row>
    <row r="120" spans="2:41" s="180" customFormat="1" ht="8.5500000000000007" customHeight="1" x14ac:dyDescent="0.15">
      <c r="B120" s="233" t="s">
        <v>1770</v>
      </c>
      <c r="C120" s="233"/>
      <c r="D120" s="233"/>
      <c r="E120" s="233"/>
      <c r="F120" s="233"/>
      <c r="G120" s="233"/>
      <c r="H120" s="233"/>
      <c r="I120" s="233"/>
      <c r="J120" s="233"/>
      <c r="K120" s="263">
        <v>18944590.690000001</v>
      </c>
      <c r="L120" s="263"/>
      <c r="M120" s="263"/>
      <c r="N120" s="263"/>
      <c r="O120" s="263"/>
      <c r="P120" s="263"/>
      <c r="Q120" s="263"/>
      <c r="R120" s="263"/>
      <c r="S120" s="263"/>
      <c r="T120" s="263"/>
      <c r="U120" s="263"/>
      <c r="V120" s="235">
        <v>5.2934017945044298E-3</v>
      </c>
      <c r="W120" s="235"/>
      <c r="X120" s="235"/>
      <c r="Y120" s="235"/>
      <c r="Z120" s="235"/>
      <c r="AA120" s="235"/>
      <c r="AB120" s="235"/>
      <c r="AC120" s="235"/>
      <c r="AD120" s="235"/>
      <c r="AE120" s="235"/>
      <c r="AF120" s="237">
        <v>231</v>
      </c>
      <c r="AG120" s="237"/>
      <c r="AH120" s="237"/>
      <c r="AI120" s="237"/>
      <c r="AJ120" s="237"/>
      <c r="AK120" s="235">
        <v>4.5764323638957096E-3</v>
      </c>
      <c r="AL120" s="235"/>
      <c r="AM120" s="235"/>
      <c r="AN120" s="235"/>
      <c r="AO120" s="235"/>
    </row>
    <row r="121" spans="2:41" s="180" customFormat="1" ht="8.5500000000000007" customHeight="1" x14ac:dyDescent="0.15">
      <c r="B121" s="233" t="s">
        <v>1769</v>
      </c>
      <c r="C121" s="233"/>
      <c r="D121" s="233"/>
      <c r="E121" s="233"/>
      <c r="F121" s="233"/>
      <c r="G121" s="233"/>
      <c r="H121" s="233"/>
      <c r="I121" s="233"/>
      <c r="J121" s="233"/>
      <c r="K121" s="263">
        <v>1141464717.01</v>
      </c>
      <c r="L121" s="263"/>
      <c r="M121" s="263"/>
      <c r="N121" s="263"/>
      <c r="O121" s="263"/>
      <c r="P121" s="263"/>
      <c r="Q121" s="263"/>
      <c r="R121" s="263"/>
      <c r="S121" s="263"/>
      <c r="T121" s="263"/>
      <c r="U121" s="263"/>
      <c r="V121" s="235">
        <v>0.31894230285870701</v>
      </c>
      <c r="W121" s="235"/>
      <c r="X121" s="235"/>
      <c r="Y121" s="235"/>
      <c r="Z121" s="235"/>
      <c r="AA121" s="235"/>
      <c r="AB121" s="235"/>
      <c r="AC121" s="235"/>
      <c r="AD121" s="235"/>
      <c r="AE121" s="235"/>
      <c r="AF121" s="237">
        <v>9015</v>
      </c>
      <c r="AG121" s="237"/>
      <c r="AH121" s="237"/>
      <c r="AI121" s="237"/>
      <c r="AJ121" s="237"/>
      <c r="AK121" s="235">
        <v>0.17859973056502099</v>
      </c>
      <c r="AL121" s="235"/>
      <c r="AM121" s="235"/>
      <c r="AN121" s="235"/>
      <c r="AO121" s="235"/>
    </row>
    <row r="122" spans="2:41" s="180" customFormat="1" ht="8.5500000000000007" customHeight="1" x14ac:dyDescent="0.15">
      <c r="B122" s="233" t="s">
        <v>1768</v>
      </c>
      <c r="C122" s="233"/>
      <c r="D122" s="233"/>
      <c r="E122" s="233"/>
      <c r="F122" s="233"/>
      <c r="G122" s="233"/>
      <c r="H122" s="233"/>
      <c r="I122" s="233"/>
      <c r="J122" s="233"/>
      <c r="K122" s="263">
        <v>62984214.780000001</v>
      </c>
      <c r="L122" s="263"/>
      <c r="M122" s="263"/>
      <c r="N122" s="263"/>
      <c r="O122" s="263"/>
      <c r="P122" s="263"/>
      <c r="Q122" s="263"/>
      <c r="R122" s="263"/>
      <c r="S122" s="263"/>
      <c r="T122" s="263"/>
      <c r="U122" s="263"/>
      <c r="V122" s="235">
        <v>1.7598731004407099E-2</v>
      </c>
      <c r="W122" s="235"/>
      <c r="X122" s="235"/>
      <c r="Y122" s="235"/>
      <c r="Z122" s="235"/>
      <c r="AA122" s="235"/>
      <c r="AB122" s="235"/>
      <c r="AC122" s="235"/>
      <c r="AD122" s="235"/>
      <c r="AE122" s="235"/>
      <c r="AF122" s="237">
        <v>596</v>
      </c>
      <c r="AG122" s="237"/>
      <c r="AH122" s="237"/>
      <c r="AI122" s="237"/>
      <c r="AJ122" s="237"/>
      <c r="AK122" s="235">
        <v>1.1807591726761201E-2</v>
      </c>
      <c r="AL122" s="235"/>
      <c r="AM122" s="235"/>
      <c r="AN122" s="235"/>
      <c r="AO122" s="235"/>
    </row>
    <row r="123" spans="2:41" s="180" customFormat="1" ht="8.5500000000000007" customHeight="1" x14ac:dyDescent="0.15">
      <c r="B123" s="233" t="s">
        <v>1767</v>
      </c>
      <c r="C123" s="233"/>
      <c r="D123" s="233"/>
      <c r="E123" s="233"/>
      <c r="F123" s="233"/>
      <c r="G123" s="233"/>
      <c r="H123" s="233"/>
      <c r="I123" s="233"/>
      <c r="J123" s="233"/>
      <c r="K123" s="263">
        <v>3800264.27</v>
      </c>
      <c r="L123" s="263"/>
      <c r="M123" s="263"/>
      <c r="N123" s="263"/>
      <c r="O123" s="263"/>
      <c r="P123" s="263"/>
      <c r="Q123" s="263"/>
      <c r="R123" s="263"/>
      <c r="S123" s="263"/>
      <c r="T123" s="263"/>
      <c r="U123" s="263"/>
      <c r="V123" s="235">
        <v>1.0618506377668799E-3</v>
      </c>
      <c r="W123" s="235"/>
      <c r="X123" s="235"/>
      <c r="Y123" s="235"/>
      <c r="Z123" s="235"/>
      <c r="AA123" s="235"/>
      <c r="AB123" s="235"/>
      <c r="AC123" s="235"/>
      <c r="AD123" s="235"/>
      <c r="AE123" s="235"/>
      <c r="AF123" s="237">
        <v>33</v>
      </c>
      <c r="AG123" s="237"/>
      <c r="AH123" s="237"/>
      <c r="AI123" s="237"/>
      <c r="AJ123" s="237"/>
      <c r="AK123" s="235">
        <v>6.53776051985102E-4</v>
      </c>
      <c r="AL123" s="235"/>
      <c r="AM123" s="235"/>
      <c r="AN123" s="235"/>
      <c r="AO123" s="235"/>
    </row>
    <row r="124" spans="2:41" s="180" customFormat="1" ht="8.5500000000000007" customHeight="1" x14ac:dyDescent="0.15">
      <c r="B124" s="233" t="s">
        <v>1766</v>
      </c>
      <c r="C124" s="233"/>
      <c r="D124" s="233"/>
      <c r="E124" s="233"/>
      <c r="F124" s="233"/>
      <c r="G124" s="233"/>
      <c r="H124" s="233"/>
      <c r="I124" s="233"/>
      <c r="J124" s="233"/>
      <c r="K124" s="263">
        <v>1107473.22</v>
      </c>
      <c r="L124" s="263"/>
      <c r="M124" s="263"/>
      <c r="N124" s="263"/>
      <c r="O124" s="263"/>
      <c r="P124" s="263"/>
      <c r="Q124" s="263"/>
      <c r="R124" s="263"/>
      <c r="S124" s="263"/>
      <c r="T124" s="263"/>
      <c r="U124" s="263"/>
      <c r="V124" s="235">
        <v>3.0944457053949702E-4</v>
      </c>
      <c r="W124" s="235"/>
      <c r="X124" s="235"/>
      <c r="Y124" s="235"/>
      <c r="Z124" s="235"/>
      <c r="AA124" s="235"/>
      <c r="AB124" s="235"/>
      <c r="AC124" s="235"/>
      <c r="AD124" s="235"/>
      <c r="AE124" s="235"/>
      <c r="AF124" s="237">
        <v>8</v>
      </c>
      <c r="AG124" s="237"/>
      <c r="AH124" s="237"/>
      <c r="AI124" s="237"/>
      <c r="AJ124" s="237"/>
      <c r="AK124" s="235">
        <v>1.5849116411759999E-4</v>
      </c>
      <c r="AL124" s="235"/>
      <c r="AM124" s="235"/>
      <c r="AN124" s="235"/>
      <c r="AO124" s="235"/>
    </row>
    <row r="125" spans="2:41" s="180" customFormat="1" ht="8.5500000000000007" customHeight="1" x14ac:dyDescent="0.15">
      <c r="B125" s="233" t="s">
        <v>1765</v>
      </c>
      <c r="C125" s="233"/>
      <c r="D125" s="233"/>
      <c r="E125" s="233"/>
      <c r="F125" s="233"/>
      <c r="G125" s="233"/>
      <c r="H125" s="233"/>
      <c r="I125" s="233"/>
      <c r="J125" s="233"/>
      <c r="K125" s="263">
        <v>4634803.55</v>
      </c>
      <c r="L125" s="263"/>
      <c r="M125" s="263"/>
      <c r="N125" s="263"/>
      <c r="O125" s="263"/>
      <c r="P125" s="263"/>
      <c r="Q125" s="263"/>
      <c r="R125" s="263"/>
      <c r="S125" s="263"/>
      <c r="T125" s="263"/>
      <c r="U125" s="263"/>
      <c r="V125" s="235">
        <v>1.2950333860575799E-3</v>
      </c>
      <c r="W125" s="235"/>
      <c r="X125" s="235"/>
      <c r="Y125" s="235"/>
      <c r="Z125" s="235"/>
      <c r="AA125" s="235"/>
      <c r="AB125" s="235"/>
      <c r="AC125" s="235"/>
      <c r="AD125" s="235"/>
      <c r="AE125" s="235"/>
      <c r="AF125" s="237">
        <v>33</v>
      </c>
      <c r="AG125" s="237"/>
      <c r="AH125" s="237"/>
      <c r="AI125" s="237"/>
      <c r="AJ125" s="237"/>
      <c r="AK125" s="235">
        <v>6.53776051985102E-4</v>
      </c>
      <c r="AL125" s="235"/>
      <c r="AM125" s="235"/>
      <c r="AN125" s="235"/>
      <c r="AO125" s="235"/>
    </row>
    <row r="126" spans="2:41" s="180" customFormat="1" ht="8.5500000000000007" customHeight="1" x14ac:dyDescent="0.15">
      <c r="B126" s="233" t="s">
        <v>1764</v>
      </c>
      <c r="C126" s="233"/>
      <c r="D126" s="233"/>
      <c r="E126" s="233"/>
      <c r="F126" s="233"/>
      <c r="G126" s="233"/>
      <c r="H126" s="233"/>
      <c r="I126" s="233"/>
      <c r="J126" s="233"/>
      <c r="K126" s="263">
        <v>52038411.939999998</v>
      </c>
      <c r="L126" s="263"/>
      <c r="M126" s="263"/>
      <c r="N126" s="263"/>
      <c r="O126" s="263"/>
      <c r="P126" s="263"/>
      <c r="Q126" s="263"/>
      <c r="R126" s="263"/>
      <c r="S126" s="263"/>
      <c r="T126" s="263"/>
      <c r="U126" s="263"/>
      <c r="V126" s="235">
        <v>1.45403100892415E-2</v>
      </c>
      <c r="W126" s="235"/>
      <c r="X126" s="235"/>
      <c r="Y126" s="235"/>
      <c r="Z126" s="235"/>
      <c r="AA126" s="235"/>
      <c r="AB126" s="235"/>
      <c r="AC126" s="235"/>
      <c r="AD126" s="235"/>
      <c r="AE126" s="235"/>
      <c r="AF126" s="237">
        <v>414</v>
      </c>
      <c r="AG126" s="237"/>
      <c r="AH126" s="237"/>
      <c r="AI126" s="237"/>
      <c r="AJ126" s="237"/>
      <c r="AK126" s="235">
        <v>8.2019177430858198E-3</v>
      </c>
      <c r="AL126" s="235"/>
      <c r="AM126" s="235"/>
      <c r="AN126" s="235"/>
      <c r="AO126" s="235"/>
    </row>
    <row r="127" spans="2:41" s="180" customFormat="1" ht="8.5500000000000007" customHeight="1" x14ac:dyDescent="0.15">
      <c r="B127" s="233" t="s">
        <v>1763</v>
      </c>
      <c r="C127" s="233"/>
      <c r="D127" s="233"/>
      <c r="E127" s="233"/>
      <c r="F127" s="233"/>
      <c r="G127" s="233"/>
      <c r="H127" s="233"/>
      <c r="I127" s="233"/>
      <c r="J127" s="233"/>
      <c r="K127" s="263">
        <v>1334089.5900000001</v>
      </c>
      <c r="L127" s="263"/>
      <c r="M127" s="263"/>
      <c r="N127" s="263"/>
      <c r="O127" s="263"/>
      <c r="P127" s="263"/>
      <c r="Q127" s="263"/>
      <c r="R127" s="263"/>
      <c r="S127" s="263"/>
      <c r="T127" s="263"/>
      <c r="U127" s="263"/>
      <c r="V127" s="235">
        <v>3.72764571443781E-4</v>
      </c>
      <c r="W127" s="235"/>
      <c r="X127" s="235"/>
      <c r="Y127" s="235"/>
      <c r="Z127" s="235"/>
      <c r="AA127" s="235"/>
      <c r="AB127" s="235"/>
      <c r="AC127" s="235"/>
      <c r="AD127" s="235"/>
      <c r="AE127" s="235"/>
      <c r="AF127" s="237">
        <v>15</v>
      </c>
      <c r="AG127" s="237"/>
      <c r="AH127" s="237"/>
      <c r="AI127" s="237"/>
      <c r="AJ127" s="237"/>
      <c r="AK127" s="235">
        <v>2.9717093272050102E-4</v>
      </c>
      <c r="AL127" s="235"/>
      <c r="AM127" s="235"/>
      <c r="AN127" s="235"/>
      <c r="AO127" s="235"/>
    </row>
    <row r="128" spans="2:41" s="180" customFormat="1" ht="8.5500000000000007" customHeight="1" x14ac:dyDescent="0.15">
      <c r="B128" s="233" t="s">
        <v>1762</v>
      </c>
      <c r="C128" s="233"/>
      <c r="D128" s="233"/>
      <c r="E128" s="233"/>
      <c r="F128" s="233"/>
      <c r="G128" s="233"/>
      <c r="H128" s="233"/>
      <c r="I128" s="233"/>
      <c r="J128" s="233"/>
      <c r="K128" s="263">
        <v>212838.11</v>
      </c>
      <c r="L128" s="263"/>
      <c r="M128" s="263"/>
      <c r="N128" s="263"/>
      <c r="O128" s="263"/>
      <c r="P128" s="263"/>
      <c r="Q128" s="263"/>
      <c r="R128" s="263"/>
      <c r="S128" s="263"/>
      <c r="T128" s="263"/>
      <c r="U128" s="263"/>
      <c r="V128" s="235">
        <v>5.9470149123234097E-5</v>
      </c>
      <c r="W128" s="235"/>
      <c r="X128" s="235"/>
      <c r="Y128" s="235"/>
      <c r="Z128" s="235"/>
      <c r="AA128" s="235"/>
      <c r="AB128" s="235"/>
      <c r="AC128" s="235"/>
      <c r="AD128" s="235"/>
      <c r="AE128" s="235"/>
      <c r="AF128" s="237">
        <v>4</v>
      </c>
      <c r="AG128" s="237"/>
      <c r="AH128" s="237"/>
      <c r="AI128" s="237"/>
      <c r="AJ128" s="237"/>
      <c r="AK128" s="235">
        <v>7.9245582058800197E-5</v>
      </c>
      <c r="AL128" s="235"/>
      <c r="AM128" s="235"/>
      <c r="AN128" s="235"/>
      <c r="AO128" s="235"/>
    </row>
    <row r="129" spans="2:44" s="180" customFormat="1" ht="10.199999999999999" customHeight="1" x14ac:dyDescent="0.15">
      <c r="B129" s="265"/>
      <c r="C129" s="265"/>
      <c r="D129" s="265"/>
      <c r="E129" s="265"/>
      <c r="F129" s="265"/>
      <c r="G129" s="265"/>
      <c r="H129" s="265"/>
      <c r="I129" s="265"/>
      <c r="J129" s="265"/>
      <c r="K129" s="261">
        <v>3578906613.4499998</v>
      </c>
      <c r="L129" s="261"/>
      <c r="M129" s="261"/>
      <c r="N129" s="261"/>
      <c r="O129" s="261"/>
      <c r="P129" s="261"/>
      <c r="Q129" s="261"/>
      <c r="R129" s="261"/>
      <c r="S129" s="261"/>
      <c r="T129" s="261"/>
      <c r="U129" s="261"/>
      <c r="V129" s="259">
        <v>1</v>
      </c>
      <c r="W129" s="259"/>
      <c r="X129" s="259"/>
      <c r="Y129" s="259"/>
      <c r="Z129" s="259"/>
      <c r="AA129" s="259"/>
      <c r="AB129" s="259"/>
      <c r="AC129" s="259"/>
      <c r="AD129" s="259"/>
      <c r="AE129" s="259"/>
      <c r="AF129" s="260">
        <v>50476</v>
      </c>
      <c r="AG129" s="260"/>
      <c r="AH129" s="260"/>
      <c r="AI129" s="260"/>
      <c r="AJ129" s="260"/>
      <c r="AK129" s="259">
        <v>1</v>
      </c>
      <c r="AL129" s="259"/>
      <c r="AM129" s="259"/>
      <c r="AN129" s="259"/>
      <c r="AO129" s="259"/>
    </row>
    <row r="130" spans="2:44" s="180" customFormat="1" ht="7.2" customHeight="1" x14ac:dyDescent="0.15"/>
    <row r="131" spans="2:44" s="180" customFormat="1" ht="15.3" customHeight="1" x14ac:dyDescent="0.15">
      <c r="B131" s="218" t="s">
        <v>1761</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row>
    <row r="132" spans="2:44" s="180" customFormat="1" ht="6.3" customHeight="1" x14ac:dyDescent="0.15"/>
    <row r="133" spans="2:44" s="180" customFormat="1" ht="10.199999999999999" customHeight="1" x14ac:dyDescent="0.15">
      <c r="B133" s="214" t="s">
        <v>1760</v>
      </c>
      <c r="C133" s="214"/>
      <c r="D133" s="214"/>
      <c r="E133" s="214"/>
      <c r="F133" s="214"/>
      <c r="G133" s="214"/>
      <c r="H133" s="214"/>
      <c r="I133" s="214"/>
      <c r="J133" s="214"/>
      <c r="K133" s="214" t="s">
        <v>1653</v>
      </c>
      <c r="L133" s="214"/>
      <c r="M133" s="214"/>
      <c r="N133" s="214"/>
      <c r="O133" s="214"/>
      <c r="P133" s="214"/>
      <c r="Q133" s="214"/>
      <c r="R133" s="214"/>
      <c r="S133" s="214"/>
      <c r="T133" s="214" t="s">
        <v>1651</v>
      </c>
      <c r="U133" s="214"/>
      <c r="V133" s="214"/>
      <c r="W133" s="214"/>
      <c r="X133" s="214"/>
      <c r="Y133" s="214"/>
      <c r="Z133" s="214"/>
      <c r="AA133" s="214"/>
      <c r="AB133" s="214"/>
      <c r="AC133" s="214"/>
      <c r="AD133" s="214"/>
      <c r="AE133" s="214" t="s">
        <v>1652</v>
      </c>
      <c r="AF133" s="214"/>
      <c r="AG133" s="214"/>
      <c r="AH133" s="214"/>
      <c r="AI133" s="214" t="s">
        <v>1651</v>
      </c>
      <c r="AJ133" s="214"/>
      <c r="AK133" s="214"/>
      <c r="AL133" s="214"/>
      <c r="AM133" s="214"/>
      <c r="AN133" s="214"/>
      <c r="AO133" s="214"/>
      <c r="AP133" s="214"/>
    </row>
    <row r="134" spans="2:44" s="180" customFormat="1" ht="9.75" customHeight="1" x14ac:dyDescent="0.15">
      <c r="B134" s="271">
        <v>2000</v>
      </c>
      <c r="C134" s="271"/>
      <c r="D134" s="271"/>
      <c r="E134" s="271"/>
      <c r="F134" s="271"/>
      <c r="G134" s="271"/>
      <c r="H134" s="271"/>
      <c r="I134" s="271"/>
      <c r="J134" s="271"/>
      <c r="K134" s="263">
        <v>17117.53</v>
      </c>
      <c r="L134" s="263"/>
      <c r="M134" s="263"/>
      <c r="N134" s="263"/>
      <c r="O134" s="263"/>
      <c r="P134" s="263"/>
      <c r="Q134" s="263"/>
      <c r="R134" s="263"/>
      <c r="S134" s="263"/>
      <c r="T134" s="235">
        <v>4.7828937295178598E-6</v>
      </c>
      <c r="U134" s="235"/>
      <c r="V134" s="235"/>
      <c r="W134" s="235"/>
      <c r="X134" s="235"/>
      <c r="Y134" s="235"/>
      <c r="Z134" s="235"/>
      <c r="AA134" s="235"/>
      <c r="AB134" s="235"/>
      <c r="AC134" s="235"/>
      <c r="AD134" s="235"/>
      <c r="AE134" s="237">
        <v>3</v>
      </c>
      <c r="AF134" s="237"/>
      <c r="AG134" s="237"/>
      <c r="AH134" s="237"/>
      <c r="AI134" s="235">
        <v>5.9434186544100202E-5</v>
      </c>
      <c r="AJ134" s="235"/>
      <c r="AK134" s="235"/>
      <c r="AL134" s="235"/>
      <c r="AM134" s="235"/>
      <c r="AN134" s="235"/>
      <c r="AO134" s="235"/>
      <c r="AP134" s="235"/>
    </row>
    <row r="135" spans="2:44" s="180" customFormat="1" ht="9.75" customHeight="1" x14ac:dyDescent="0.15">
      <c r="B135" s="271">
        <v>2001</v>
      </c>
      <c r="C135" s="271"/>
      <c r="D135" s="271"/>
      <c r="E135" s="271"/>
      <c r="F135" s="271"/>
      <c r="G135" s="271"/>
      <c r="H135" s="271"/>
      <c r="I135" s="271"/>
      <c r="J135" s="271"/>
      <c r="K135" s="263">
        <v>905.11</v>
      </c>
      <c r="L135" s="263"/>
      <c r="M135" s="263"/>
      <c r="N135" s="263"/>
      <c r="O135" s="263"/>
      <c r="P135" s="263"/>
      <c r="Q135" s="263"/>
      <c r="R135" s="263"/>
      <c r="S135" s="263"/>
      <c r="T135" s="235">
        <v>2.52901262245424E-7</v>
      </c>
      <c r="U135" s="235"/>
      <c r="V135" s="235"/>
      <c r="W135" s="235"/>
      <c r="X135" s="235"/>
      <c r="Y135" s="235"/>
      <c r="Z135" s="235"/>
      <c r="AA135" s="235"/>
      <c r="AB135" s="235"/>
      <c r="AC135" s="235"/>
      <c r="AD135" s="235"/>
      <c r="AE135" s="237">
        <v>1</v>
      </c>
      <c r="AF135" s="237"/>
      <c r="AG135" s="237"/>
      <c r="AH135" s="237"/>
      <c r="AI135" s="235">
        <v>1.98113955147001E-5</v>
      </c>
      <c r="AJ135" s="235"/>
      <c r="AK135" s="235"/>
      <c r="AL135" s="235"/>
      <c r="AM135" s="235"/>
      <c r="AN135" s="235"/>
      <c r="AO135" s="235"/>
      <c r="AP135" s="235"/>
    </row>
    <row r="136" spans="2:44" s="180" customFormat="1" ht="9.75" customHeight="1" x14ac:dyDescent="0.15">
      <c r="B136" s="271">
        <v>2002</v>
      </c>
      <c r="C136" s="271"/>
      <c r="D136" s="271"/>
      <c r="E136" s="271"/>
      <c r="F136" s="271"/>
      <c r="G136" s="271"/>
      <c r="H136" s="271"/>
      <c r="I136" s="271"/>
      <c r="J136" s="271"/>
      <c r="K136" s="263">
        <v>250000</v>
      </c>
      <c r="L136" s="263"/>
      <c r="M136" s="263"/>
      <c r="N136" s="263"/>
      <c r="O136" s="263"/>
      <c r="P136" s="263"/>
      <c r="Q136" s="263"/>
      <c r="R136" s="263"/>
      <c r="S136" s="263"/>
      <c r="T136" s="235">
        <v>6.9853736630195206E-5</v>
      </c>
      <c r="U136" s="235"/>
      <c r="V136" s="235"/>
      <c r="W136" s="235"/>
      <c r="X136" s="235"/>
      <c r="Y136" s="235"/>
      <c r="Z136" s="235"/>
      <c r="AA136" s="235"/>
      <c r="AB136" s="235"/>
      <c r="AC136" s="235"/>
      <c r="AD136" s="235"/>
      <c r="AE136" s="237">
        <v>2</v>
      </c>
      <c r="AF136" s="237"/>
      <c r="AG136" s="237"/>
      <c r="AH136" s="237"/>
      <c r="AI136" s="235">
        <v>3.9622791029400098E-5</v>
      </c>
      <c r="AJ136" s="235"/>
      <c r="AK136" s="235"/>
      <c r="AL136" s="235"/>
      <c r="AM136" s="235"/>
      <c r="AN136" s="235"/>
      <c r="AO136" s="235"/>
      <c r="AP136" s="235"/>
    </row>
    <row r="137" spans="2:44" s="180" customFormat="1" ht="9.75" customHeight="1" x14ac:dyDescent="0.15">
      <c r="B137" s="271">
        <v>2003</v>
      </c>
      <c r="C137" s="271"/>
      <c r="D137" s="271"/>
      <c r="E137" s="271"/>
      <c r="F137" s="271"/>
      <c r="G137" s="271"/>
      <c r="H137" s="271"/>
      <c r="I137" s="271"/>
      <c r="J137" s="271"/>
      <c r="K137" s="263">
        <v>171507.66</v>
      </c>
      <c r="L137" s="263"/>
      <c r="M137" s="263"/>
      <c r="N137" s="263"/>
      <c r="O137" s="263"/>
      <c r="P137" s="263"/>
      <c r="Q137" s="263"/>
      <c r="R137" s="263"/>
      <c r="S137" s="263"/>
      <c r="T137" s="235">
        <v>4.79218036468043E-5</v>
      </c>
      <c r="U137" s="235"/>
      <c r="V137" s="235"/>
      <c r="W137" s="235"/>
      <c r="X137" s="235"/>
      <c r="Y137" s="235"/>
      <c r="Z137" s="235"/>
      <c r="AA137" s="235"/>
      <c r="AB137" s="235"/>
      <c r="AC137" s="235"/>
      <c r="AD137" s="235"/>
      <c r="AE137" s="237">
        <v>5</v>
      </c>
      <c r="AF137" s="237"/>
      <c r="AG137" s="237"/>
      <c r="AH137" s="237"/>
      <c r="AI137" s="235">
        <v>9.9056977573500294E-5</v>
      </c>
      <c r="AJ137" s="235"/>
      <c r="AK137" s="235"/>
      <c r="AL137" s="235"/>
      <c r="AM137" s="235"/>
      <c r="AN137" s="235"/>
      <c r="AO137" s="235"/>
      <c r="AP137" s="235"/>
    </row>
    <row r="138" spans="2:44" s="180" customFormat="1" ht="9.75" customHeight="1" x14ac:dyDescent="0.15">
      <c r="B138" s="271">
        <v>2004</v>
      </c>
      <c r="C138" s="271"/>
      <c r="D138" s="271"/>
      <c r="E138" s="271"/>
      <c r="F138" s="271"/>
      <c r="G138" s="271"/>
      <c r="H138" s="271"/>
      <c r="I138" s="271"/>
      <c r="J138" s="271"/>
      <c r="K138" s="263">
        <v>394004.63</v>
      </c>
      <c r="L138" s="263"/>
      <c r="M138" s="263"/>
      <c r="N138" s="263"/>
      <c r="O138" s="263"/>
      <c r="P138" s="263"/>
      <c r="Q138" s="263"/>
      <c r="R138" s="263"/>
      <c r="S138" s="263"/>
      <c r="T138" s="235">
        <v>1.1009078262039E-4</v>
      </c>
      <c r="U138" s="235"/>
      <c r="V138" s="235"/>
      <c r="W138" s="235"/>
      <c r="X138" s="235"/>
      <c r="Y138" s="235"/>
      <c r="Z138" s="235"/>
      <c r="AA138" s="235"/>
      <c r="AB138" s="235"/>
      <c r="AC138" s="235"/>
      <c r="AD138" s="235"/>
      <c r="AE138" s="237">
        <v>28</v>
      </c>
      <c r="AF138" s="237"/>
      <c r="AG138" s="237"/>
      <c r="AH138" s="237"/>
      <c r="AI138" s="235">
        <v>5.5471907441160195E-4</v>
      </c>
      <c r="AJ138" s="235"/>
      <c r="AK138" s="235"/>
      <c r="AL138" s="235"/>
      <c r="AM138" s="235"/>
      <c r="AN138" s="235"/>
      <c r="AO138" s="235"/>
      <c r="AP138" s="235"/>
    </row>
    <row r="139" spans="2:44" s="180" customFormat="1" ht="9.75" customHeight="1" x14ac:dyDescent="0.15">
      <c r="B139" s="271">
        <v>2005</v>
      </c>
      <c r="C139" s="271"/>
      <c r="D139" s="271"/>
      <c r="E139" s="271"/>
      <c r="F139" s="271"/>
      <c r="G139" s="271"/>
      <c r="H139" s="271"/>
      <c r="I139" s="271"/>
      <c r="J139" s="271"/>
      <c r="K139" s="263">
        <v>1409895.63</v>
      </c>
      <c r="L139" s="263"/>
      <c r="M139" s="263"/>
      <c r="N139" s="263"/>
      <c r="O139" s="263"/>
      <c r="P139" s="263"/>
      <c r="Q139" s="263"/>
      <c r="R139" s="263"/>
      <c r="S139" s="263"/>
      <c r="T139" s="235">
        <v>3.93945912056333E-4</v>
      </c>
      <c r="U139" s="235"/>
      <c r="V139" s="235"/>
      <c r="W139" s="235"/>
      <c r="X139" s="235"/>
      <c r="Y139" s="235"/>
      <c r="Z139" s="235"/>
      <c r="AA139" s="235"/>
      <c r="AB139" s="235"/>
      <c r="AC139" s="235"/>
      <c r="AD139" s="235"/>
      <c r="AE139" s="237">
        <v>72</v>
      </c>
      <c r="AF139" s="237"/>
      <c r="AG139" s="237"/>
      <c r="AH139" s="237"/>
      <c r="AI139" s="235">
        <v>1.4264204770584E-3</v>
      </c>
      <c r="AJ139" s="235"/>
      <c r="AK139" s="235"/>
      <c r="AL139" s="235"/>
      <c r="AM139" s="235"/>
      <c r="AN139" s="235"/>
      <c r="AO139" s="235"/>
      <c r="AP139" s="235"/>
    </row>
    <row r="140" spans="2:44" s="180" customFormat="1" ht="9.75" customHeight="1" x14ac:dyDescent="0.15">
      <c r="B140" s="271">
        <v>2006</v>
      </c>
      <c r="C140" s="271"/>
      <c r="D140" s="271"/>
      <c r="E140" s="271"/>
      <c r="F140" s="271"/>
      <c r="G140" s="271"/>
      <c r="H140" s="271"/>
      <c r="I140" s="271"/>
      <c r="J140" s="271"/>
      <c r="K140" s="263">
        <v>709089.75</v>
      </c>
      <c r="L140" s="263"/>
      <c r="M140" s="263"/>
      <c r="N140" s="263"/>
      <c r="O140" s="263"/>
      <c r="P140" s="263"/>
      <c r="Q140" s="263"/>
      <c r="R140" s="263"/>
      <c r="S140" s="263"/>
      <c r="T140" s="235">
        <v>1.9813027457468401E-4</v>
      </c>
      <c r="U140" s="235"/>
      <c r="V140" s="235"/>
      <c r="W140" s="235"/>
      <c r="X140" s="235"/>
      <c r="Y140" s="235"/>
      <c r="Z140" s="235"/>
      <c r="AA140" s="235"/>
      <c r="AB140" s="235"/>
      <c r="AC140" s="235"/>
      <c r="AD140" s="235"/>
      <c r="AE140" s="237">
        <v>28</v>
      </c>
      <c r="AF140" s="237"/>
      <c r="AG140" s="237"/>
      <c r="AH140" s="237"/>
      <c r="AI140" s="235">
        <v>5.5471907441160195E-4</v>
      </c>
      <c r="AJ140" s="235"/>
      <c r="AK140" s="235"/>
      <c r="AL140" s="235"/>
      <c r="AM140" s="235"/>
      <c r="AN140" s="235"/>
      <c r="AO140" s="235"/>
      <c r="AP140" s="235"/>
    </row>
    <row r="141" spans="2:44" s="180" customFormat="1" ht="9.75" customHeight="1" x14ac:dyDescent="0.15">
      <c r="B141" s="271">
        <v>2007</v>
      </c>
      <c r="C141" s="271"/>
      <c r="D141" s="271"/>
      <c r="E141" s="271"/>
      <c r="F141" s="271"/>
      <c r="G141" s="271"/>
      <c r="H141" s="271"/>
      <c r="I141" s="271"/>
      <c r="J141" s="271"/>
      <c r="K141" s="263">
        <v>204134.44</v>
      </c>
      <c r="L141" s="263"/>
      <c r="M141" s="263"/>
      <c r="N141" s="263"/>
      <c r="O141" s="263"/>
      <c r="P141" s="263"/>
      <c r="Q141" s="263"/>
      <c r="R141" s="263"/>
      <c r="S141" s="263"/>
      <c r="T141" s="235">
        <v>5.7038213635649602E-5</v>
      </c>
      <c r="U141" s="235"/>
      <c r="V141" s="235"/>
      <c r="W141" s="235"/>
      <c r="X141" s="235"/>
      <c r="Y141" s="235"/>
      <c r="Z141" s="235"/>
      <c r="AA141" s="235"/>
      <c r="AB141" s="235"/>
      <c r="AC141" s="235"/>
      <c r="AD141" s="235"/>
      <c r="AE141" s="237">
        <v>10</v>
      </c>
      <c r="AF141" s="237"/>
      <c r="AG141" s="237"/>
      <c r="AH141" s="237"/>
      <c r="AI141" s="235">
        <v>1.9811395514700099E-4</v>
      </c>
      <c r="AJ141" s="235"/>
      <c r="AK141" s="235"/>
      <c r="AL141" s="235"/>
      <c r="AM141" s="235"/>
      <c r="AN141" s="235"/>
      <c r="AO141" s="235"/>
      <c r="AP141" s="235"/>
    </row>
    <row r="142" spans="2:44" s="180" customFormat="1" ht="9.75" customHeight="1" x14ac:dyDescent="0.15">
      <c r="B142" s="271">
        <v>2008</v>
      </c>
      <c r="C142" s="271"/>
      <c r="D142" s="271"/>
      <c r="E142" s="271"/>
      <c r="F142" s="271"/>
      <c r="G142" s="271"/>
      <c r="H142" s="271"/>
      <c r="I142" s="271"/>
      <c r="J142" s="271"/>
      <c r="K142" s="263">
        <v>821216.79</v>
      </c>
      <c r="L142" s="263"/>
      <c r="M142" s="263"/>
      <c r="N142" s="263"/>
      <c r="O142" s="263"/>
      <c r="P142" s="263"/>
      <c r="Q142" s="263"/>
      <c r="R142" s="263"/>
      <c r="S142" s="263"/>
      <c r="T142" s="235">
        <v>2.2946024545981701E-4</v>
      </c>
      <c r="U142" s="235"/>
      <c r="V142" s="235"/>
      <c r="W142" s="235"/>
      <c r="X142" s="235"/>
      <c r="Y142" s="235"/>
      <c r="Z142" s="235"/>
      <c r="AA142" s="235"/>
      <c r="AB142" s="235"/>
      <c r="AC142" s="235"/>
      <c r="AD142" s="235"/>
      <c r="AE142" s="237">
        <v>23</v>
      </c>
      <c r="AF142" s="237"/>
      <c r="AG142" s="237"/>
      <c r="AH142" s="237"/>
      <c r="AI142" s="235">
        <v>4.5566209683810098E-4</v>
      </c>
      <c r="AJ142" s="235"/>
      <c r="AK142" s="235"/>
      <c r="AL142" s="235"/>
      <c r="AM142" s="235"/>
      <c r="AN142" s="235"/>
      <c r="AO142" s="235"/>
      <c r="AP142" s="235"/>
    </row>
    <row r="143" spans="2:44" s="180" customFormat="1" ht="9.75" customHeight="1" x14ac:dyDescent="0.15">
      <c r="B143" s="271">
        <v>2009</v>
      </c>
      <c r="C143" s="271"/>
      <c r="D143" s="271"/>
      <c r="E143" s="271"/>
      <c r="F143" s="271"/>
      <c r="G143" s="271"/>
      <c r="H143" s="271"/>
      <c r="I143" s="271"/>
      <c r="J143" s="271"/>
      <c r="K143" s="263">
        <v>5339790.7</v>
      </c>
      <c r="L143" s="263"/>
      <c r="M143" s="263"/>
      <c r="N143" s="263"/>
      <c r="O143" s="263"/>
      <c r="P143" s="263"/>
      <c r="Q143" s="263"/>
      <c r="R143" s="263"/>
      <c r="S143" s="263"/>
      <c r="T143" s="235">
        <v>1.49201733287266E-3</v>
      </c>
      <c r="U143" s="235"/>
      <c r="V143" s="235"/>
      <c r="W143" s="235"/>
      <c r="X143" s="235"/>
      <c r="Y143" s="235"/>
      <c r="Z143" s="235"/>
      <c r="AA143" s="235"/>
      <c r="AB143" s="235"/>
      <c r="AC143" s="235"/>
      <c r="AD143" s="235"/>
      <c r="AE143" s="237">
        <v>153</v>
      </c>
      <c r="AF143" s="237"/>
      <c r="AG143" s="237"/>
      <c r="AH143" s="237"/>
      <c r="AI143" s="235">
        <v>3.0311435137491101E-3</v>
      </c>
      <c r="AJ143" s="235"/>
      <c r="AK143" s="235"/>
      <c r="AL143" s="235"/>
      <c r="AM143" s="235"/>
      <c r="AN143" s="235"/>
      <c r="AO143" s="235"/>
      <c r="AP143" s="235"/>
    </row>
    <row r="144" spans="2:44" s="180" customFormat="1" ht="9.75" customHeight="1" x14ac:dyDescent="0.15">
      <c r="B144" s="271">
        <v>2010</v>
      </c>
      <c r="C144" s="271"/>
      <c r="D144" s="271"/>
      <c r="E144" s="271"/>
      <c r="F144" s="271"/>
      <c r="G144" s="271"/>
      <c r="H144" s="271"/>
      <c r="I144" s="271"/>
      <c r="J144" s="271"/>
      <c r="K144" s="263">
        <v>7364211.3800000101</v>
      </c>
      <c r="L144" s="263"/>
      <c r="M144" s="263"/>
      <c r="N144" s="263"/>
      <c r="O144" s="263"/>
      <c r="P144" s="263"/>
      <c r="Q144" s="263"/>
      <c r="R144" s="263"/>
      <c r="S144" s="263"/>
      <c r="T144" s="235">
        <v>2.05767072891043E-3</v>
      </c>
      <c r="U144" s="235"/>
      <c r="V144" s="235"/>
      <c r="W144" s="235"/>
      <c r="X144" s="235"/>
      <c r="Y144" s="235"/>
      <c r="Z144" s="235"/>
      <c r="AA144" s="235"/>
      <c r="AB144" s="235"/>
      <c r="AC144" s="235"/>
      <c r="AD144" s="235"/>
      <c r="AE144" s="237">
        <v>262</v>
      </c>
      <c r="AF144" s="237"/>
      <c r="AG144" s="237"/>
      <c r="AH144" s="237"/>
      <c r="AI144" s="235">
        <v>5.1905856248514104E-3</v>
      </c>
      <c r="AJ144" s="235"/>
      <c r="AK144" s="235"/>
      <c r="AL144" s="235"/>
      <c r="AM144" s="235"/>
      <c r="AN144" s="235"/>
      <c r="AO144" s="235"/>
      <c r="AP144" s="235"/>
    </row>
    <row r="145" spans="2:42" s="180" customFormat="1" ht="9.75" customHeight="1" x14ac:dyDescent="0.15">
      <c r="B145" s="271">
        <v>2011</v>
      </c>
      <c r="C145" s="271"/>
      <c r="D145" s="271"/>
      <c r="E145" s="271"/>
      <c r="F145" s="271"/>
      <c r="G145" s="271"/>
      <c r="H145" s="271"/>
      <c r="I145" s="271"/>
      <c r="J145" s="271"/>
      <c r="K145" s="263">
        <v>3243521.61</v>
      </c>
      <c r="L145" s="263"/>
      <c r="M145" s="263"/>
      <c r="N145" s="263"/>
      <c r="O145" s="263"/>
      <c r="P145" s="263"/>
      <c r="Q145" s="263"/>
      <c r="R145" s="263"/>
      <c r="S145" s="263"/>
      <c r="T145" s="235">
        <v>9.0628841719714705E-4</v>
      </c>
      <c r="U145" s="235"/>
      <c r="V145" s="235"/>
      <c r="W145" s="235"/>
      <c r="X145" s="235"/>
      <c r="Y145" s="235"/>
      <c r="Z145" s="235"/>
      <c r="AA145" s="235"/>
      <c r="AB145" s="235"/>
      <c r="AC145" s="235"/>
      <c r="AD145" s="235"/>
      <c r="AE145" s="237">
        <v>161</v>
      </c>
      <c r="AF145" s="237"/>
      <c r="AG145" s="237"/>
      <c r="AH145" s="237"/>
      <c r="AI145" s="235">
        <v>3.18963467786671E-3</v>
      </c>
      <c r="AJ145" s="235"/>
      <c r="AK145" s="235"/>
      <c r="AL145" s="235"/>
      <c r="AM145" s="235"/>
      <c r="AN145" s="235"/>
      <c r="AO145" s="235"/>
      <c r="AP145" s="235"/>
    </row>
    <row r="146" spans="2:42" s="180" customFormat="1" ht="9.75" customHeight="1" x14ac:dyDescent="0.15">
      <c r="B146" s="271">
        <v>2012</v>
      </c>
      <c r="C146" s="271"/>
      <c r="D146" s="271"/>
      <c r="E146" s="271"/>
      <c r="F146" s="271"/>
      <c r="G146" s="271"/>
      <c r="H146" s="271"/>
      <c r="I146" s="271"/>
      <c r="J146" s="271"/>
      <c r="K146" s="263">
        <v>1669952.83</v>
      </c>
      <c r="L146" s="263"/>
      <c r="M146" s="263"/>
      <c r="N146" s="263"/>
      <c r="O146" s="263"/>
      <c r="P146" s="263"/>
      <c r="Q146" s="263"/>
      <c r="R146" s="263"/>
      <c r="S146" s="263"/>
      <c r="T146" s="235">
        <v>4.6660978068667702E-4</v>
      </c>
      <c r="U146" s="235"/>
      <c r="V146" s="235"/>
      <c r="W146" s="235"/>
      <c r="X146" s="235"/>
      <c r="Y146" s="235"/>
      <c r="Z146" s="235"/>
      <c r="AA146" s="235"/>
      <c r="AB146" s="235"/>
      <c r="AC146" s="235"/>
      <c r="AD146" s="235"/>
      <c r="AE146" s="237">
        <v>61</v>
      </c>
      <c r="AF146" s="237"/>
      <c r="AG146" s="237"/>
      <c r="AH146" s="237"/>
      <c r="AI146" s="235">
        <v>1.2084951263966999E-3</v>
      </c>
      <c r="AJ146" s="235"/>
      <c r="AK146" s="235"/>
      <c r="AL146" s="235"/>
      <c r="AM146" s="235"/>
      <c r="AN146" s="235"/>
      <c r="AO146" s="235"/>
      <c r="AP146" s="235"/>
    </row>
    <row r="147" spans="2:42" s="180" customFormat="1" ht="9.75" customHeight="1" x14ac:dyDescent="0.15">
      <c r="B147" s="271">
        <v>2013</v>
      </c>
      <c r="C147" s="271"/>
      <c r="D147" s="271"/>
      <c r="E147" s="271"/>
      <c r="F147" s="271"/>
      <c r="G147" s="271"/>
      <c r="H147" s="271"/>
      <c r="I147" s="271"/>
      <c r="J147" s="271"/>
      <c r="K147" s="263">
        <v>3622586.64</v>
      </c>
      <c r="L147" s="263"/>
      <c r="M147" s="263"/>
      <c r="N147" s="263"/>
      <c r="O147" s="263"/>
      <c r="P147" s="263"/>
      <c r="Q147" s="263"/>
      <c r="R147" s="263"/>
      <c r="S147" s="263"/>
      <c r="T147" s="235">
        <v>1.0122048522825001E-3</v>
      </c>
      <c r="U147" s="235"/>
      <c r="V147" s="235"/>
      <c r="W147" s="235"/>
      <c r="X147" s="235"/>
      <c r="Y147" s="235"/>
      <c r="Z147" s="235"/>
      <c r="AA147" s="235"/>
      <c r="AB147" s="235"/>
      <c r="AC147" s="235"/>
      <c r="AD147" s="235"/>
      <c r="AE147" s="237">
        <v>112</v>
      </c>
      <c r="AF147" s="237"/>
      <c r="AG147" s="237"/>
      <c r="AH147" s="237"/>
      <c r="AI147" s="235">
        <v>2.21887629764641E-3</v>
      </c>
      <c r="AJ147" s="235"/>
      <c r="AK147" s="235"/>
      <c r="AL147" s="235"/>
      <c r="AM147" s="235"/>
      <c r="AN147" s="235"/>
      <c r="AO147" s="235"/>
      <c r="AP147" s="235"/>
    </row>
    <row r="148" spans="2:42" s="180" customFormat="1" ht="9.75" customHeight="1" x14ac:dyDescent="0.15">
      <c r="B148" s="271">
        <v>2014</v>
      </c>
      <c r="C148" s="271"/>
      <c r="D148" s="271"/>
      <c r="E148" s="271"/>
      <c r="F148" s="271"/>
      <c r="G148" s="271"/>
      <c r="H148" s="271"/>
      <c r="I148" s="271"/>
      <c r="J148" s="271"/>
      <c r="K148" s="263">
        <v>23514218.829999998</v>
      </c>
      <c r="L148" s="263"/>
      <c r="M148" s="263"/>
      <c r="N148" s="263"/>
      <c r="O148" s="263"/>
      <c r="P148" s="263"/>
      <c r="Q148" s="263"/>
      <c r="R148" s="263"/>
      <c r="S148" s="263"/>
      <c r="T148" s="235">
        <v>6.5702241968623896E-3</v>
      </c>
      <c r="U148" s="235"/>
      <c r="V148" s="235"/>
      <c r="W148" s="235"/>
      <c r="X148" s="235"/>
      <c r="Y148" s="235"/>
      <c r="Z148" s="235"/>
      <c r="AA148" s="235"/>
      <c r="AB148" s="235"/>
      <c r="AC148" s="235"/>
      <c r="AD148" s="235"/>
      <c r="AE148" s="237">
        <v>842</v>
      </c>
      <c r="AF148" s="237"/>
      <c r="AG148" s="237"/>
      <c r="AH148" s="237"/>
      <c r="AI148" s="235">
        <v>1.66811950233774E-2</v>
      </c>
      <c r="AJ148" s="235"/>
      <c r="AK148" s="235"/>
      <c r="AL148" s="235"/>
      <c r="AM148" s="235"/>
      <c r="AN148" s="235"/>
      <c r="AO148" s="235"/>
      <c r="AP148" s="235"/>
    </row>
    <row r="149" spans="2:42" s="180" customFormat="1" ht="9.75" customHeight="1" x14ac:dyDescent="0.15">
      <c r="B149" s="271">
        <v>2015</v>
      </c>
      <c r="C149" s="271"/>
      <c r="D149" s="271"/>
      <c r="E149" s="271"/>
      <c r="F149" s="271"/>
      <c r="G149" s="271"/>
      <c r="H149" s="271"/>
      <c r="I149" s="271"/>
      <c r="J149" s="271"/>
      <c r="K149" s="263">
        <v>251534179.34</v>
      </c>
      <c r="L149" s="263"/>
      <c r="M149" s="263"/>
      <c r="N149" s="263"/>
      <c r="O149" s="263"/>
      <c r="P149" s="263"/>
      <c r="Q149" s="263"/>
      <c r="R149" s="263"/>
      <c r="S149" s="263"/>
      <c r="T149" s="235">
        <v>7.0282409268434695E-2</v>
      </c>
      <c r="U149" s="235"/>
      <c r="V149" s="235"/>
      <c r="W149" s="235"/>
      <c r="X149" s="235"/>
      <c r="Y149" s="235"/>
      <c r="Z149" s="235"/>
      <c r="AA149" s="235"/>
      <c r="AB149" s="235"/>
      <c r="AC149" s="235"/>
      <c r="AD149" s="235"/>
      <c r="AE149" s="237">
        <v>6534</v>
      </c>
      <c r="AF149" s="237"/>
      <c r="AG149" s="237"/>
      <c r="AH149" s="237"/>
      <c r="AI149" s="235">
        <v>0.12944765829304999</v>
      </c>
      <c r="AJ149" s="235"/>
      <c r="AK149" s="235"/>
      <c r="AL149" s="235"/>
      <c r="AM149" s="235"/>
      <c r="AN149" s="235"/>
      <c r="AO149" s="235"/>
      <c r="AP149" s="235"/>
    </row>
    <row r="150" spans="2:42" s="180" customFormat="1" ht="9.75" customHeight="1" x14ac:dyDescent="0.15">
      <c r="B150" s="271">
        <v>2016</v>
      </c>
      <c r="C150" s="271"/>
      <c r="D150" s="271"/>
      <c r="E150" s="271"/>
      <c r="F150" s="271"/>
      <c r="G150" s="271"/>
      <c r="H150" s="271"/>
      <c r="I150" s="271"/>
      <c r="J150" s="271"/>
      <c r="K150" s="263">
        <v>428300639.88999999</v>
      </c>
      <c r="L150" s="263"/>
      <c r="M150" s="263"/>
      <c r="N150" s="263"/>
      <c r="O150" s="263"/>
      <c r="P150" s="263"/>
      <c r="Q150" s="263"/>
      <c r="R150" s="263"/>
      <c r="S150" s="263"/>
      <c r="T150" s="235">
        <v>0.119673600389681</v>
      </c>
      <c r="U150" s="235"/>
      <c r="V150" s="235"/>
      <c r="W150" s="235"/>
      <c r="X150" s="235"/>
      <c r="Y150" s="235"/>
      <c r="Z150" s="235"/>
      <c r="AA150" s="235"/>
      <c r="AB150" s="235"/>
      <c r="AC150" s="235"/>
      <c r="AD150" s="235"/>
      <c r="AE150" s="237">
        <v>9739</v>
      </c>
      <c r="AF150" s="237"/>
      <c r="AG150" s="237"/>
      <c r="AH150" s="237"/>
      <c r="AI150" s="235">
        <v>0.19294318091766399</v>
      </c>
      <c r="AJ150" s="235"/>
      <c r="AK150" s="235"/>
      <c r="AL150" s="235"/>
      <c r="AM150" s="235"/>
      <c r="AN150" s="235"/>
      <c r="AO150" s="235"/>
      <c r="AP150" s="235"/>
    </row>
    <row r="151" spans="2:42" s="180" customFormat="1" ht="9.75" customHeight="1" x14ac:dyDescent="0.15">
      <c r="B151" s="271">
        <v>2017</v>
      </c>
      <c r="C151" s="271"/>
      <c r="D151" s="271"/>
      <c r="E151" s="271"/>
      <c r="F151" s="271"/>
      <c r="G151" s="271"/>
      <c r="H151" s="271"/>
      <c r="I151" s="271"/>
      <c r="J151" s="271"/>
      <c r="K151" s="263">
        <v>260206800.78</v>
      </c>
      <c r="L151" s="263"/>
      <c r="M151" s="263"/>
      <c r="N151" s="263"/>
      <c r="O151" s="263"/>
      <c r="P151" s="263"/>
      <c r="Q151" s="263"/>
      <c r="R151" s="263"/>
      <c r="S151" s="263"/>
      <c r="T151" s="235">
        <v>7.2705669324287306E-2</v>
      </c>
      <c r="U151" s="235"/>
      <c r="V151" s="235"/>
      <c r="W151" s="235"/>
      <c r="X151" s="235"/>
      <c r="Y151" s="235"/>
      <c r="Z151" s="235"/>
      <c r="AA151" s="235"/>
      <c r="AB151" s="235"/>
      <c r="AC151" s="235"/>
      <c r="AD151" s="235"/>
      <c r="AE151" s="237">
        <v>4673</v>
      </c>
      <c r="AF151" s="237"/>
      <c r="AG151" s="237"/>
      <c r="AH151" s="237"/>
      <c r="AI151" s="235">
        <v>9.2578651240193405E-2</v>
      </c>
      <c r="AJ151" s="235"/>
      <c r="AK151" s="235"/>
      <c r="AL151" s="235"/>
      <c r="AM151" s="235"/>
      <c r="AN151" s="235"/>
      <c r="AO151" s="235"/>
      <c r="AP151" s="235"/>
    </row>
    <row r="152" spans="2:42" s="180" customFormat="1" ht="9.75" customHeight="1" x14ac:dyDescent="0.15">
      <c r="B152" s="271">
        <v>2018</v>
      </c>
      <c r="C152" s="271"/>
      <c r="D152" s="271"/>
      <c r="E152" s="271"/>
      <c r="F152" s="271"/>
      <c r="G152" s="271"/>
      <c r="H152" s="271"/>
      <c r="I152" s="271"/>
      <c r="J152" s="271"/>
      <c r="K152" s="263">
        <v>240298574.13</v>
      </c>
      <c r="L152" s="263"/>
      <c r="M152" s="263"/>
      <c r="N152" s="263"/>
      <c r="O152" s="263"/>
      <c r="P152" s="263"/>
      <c r="Q152" s="263"/>
      <c r="R152" s="263"/>
      <c r="S152" s="263"/>
      <c r="T152" s="235">
        <v>6.7143013239554003E-2</v>
      </c>
      <c r="U152" s="235"/>
      <c r="V152" s="235"/>
      <c r="W152" s="235"/>
      <c r="X152" s="235"/>
      <c r="Y152" s="235"/>
      <c r="Z152" s="235"/>
      <c r="AA152" s="235"/>
      <c r="AB152" s="235"/>
      <c r="AC152" s="235"/>
      <c r="AD152" s="235"/>
      <c r="AE152" s="237">
        <v>3562</v>
      </c>
      <c r="AF152" s="237"/>
      <c r="AG152" s="237"/>
      <c r="AH152" s="237"/>
      <c r="AI152" s="235">
        <v>7.0568190823361604E-2</v>
      </c>
      <c r="AJ152" s="235"/>
      <c r="AK152" s="235"/>
      <c r="AL152" s="235"/>
      <c r="AM152" s="235"/>
      <c r="AN152" s="235"/>
      <c r="AO152" s="235"/>
      <c r="AP152" s="235"/>
    </row>
    <row r="153" spans="2:42" s="180" customFormat="1" ht="9.75" customHeight="1" x14ac:dyDescent="0.15">
      <c r="B153" s="271">
        <v>2019</v>
      </c>
      <c r="C153" s="271"/>
      <c r="D153" s="271"/>
      <c r="E153" s="271"/>
      <c r="F153" s="271"/>
      <c r="G153" s="271"/>
      <c r="H153" s="271"/>
      <c r="I153" s="271"/>
      <c r="J153" s="271"/>
      <c r="K153" s="263">
        <v>424560117.82999903</v>
      </c>
      <c r="L153" s="263"/>
      <c r="M153" s="263"/>
      <c r="N153" s="263"/>
      <c r="O153" s="263"/>
      <c r="P153" s="263"/>
      <c r="Q153" s="263"/>
      <c r="R153" s="263"/>
      <c r="S153" s="263"/>
      <c r="T153" s="235">
        <v>0.118628442618325</v>
      </c>
      <c r="U153" s="235"/>
      <c r="V153" s="235"/>
      <c r="W153" s="235"/>
      <c r="X153" s="235"/>
      <c r="Y153" s="235"/>
      <c r="Z153" s="235"/>
      <c r="AA153" s="235"/>
      <c r="AB153" s="235"/>
      <c r="AC153" s="235"/>
      <c r="AD153" s="235"/>
      <c r="AE153" s="237">
        <v>5871</v>
      </c>
      <c r="AF153" s="237"/>
      <c r="AG153" s="237"/>
      <c r="AH153" s="237"/>
      <c r="AI153" s="235">
        <v>0.116312703066804</v>
      </c>
      <c r="AJ153" s="235"/>
      <c r="AK153" s="235"/>
      <c r="AL153" s="235"/>
      <c r="AM153" s="235"/>
      <c r="AN153" s="235"/>
      <c r="AO153" s="235"/>
      <c r="AP153" s="235"/>
    </row>
    <row r="154" spans="2:42" s="180" customFormat="1" ht="9.75" customHeight="1" x14ac:dyDescent="0.15">
      <c r="B154" s="271">
        <v>2020</v>
      </c>
      <c r="C154" s="271"/>
      <c r="D154" s="271"/>
      <c r="E154" s="271"/>
      <c r="F154" s="271"/>
      <c r="G154" s="271"/>
      <c r="H154" s="271"/>
      <c r="I154" s="271"/>
      <c r="J154" s="271"/>
      <c r="K154" s="263">
        <v>360734008.46999902</v>
      </c>
      <c r="L154" s="263"/>
      <c r="M154" s="263"/>
      <c r="N154" s="263"/>
      <c r="O154" s="263"/>
      <c r="P154" s="263"/>
      <c r="Q154" s="263"/>
      <c r="R154" s="263"/>
      <c r="S154" s="263"/>
      <c r="T154" s="235">
        <v>0.100794473684872</v>
      </c>
      <c r="U154" s="235"/>
      <c r="V154" s="235"/>
      <c r="W154" s="235"/>
      <c r="X154" s="235"/>
      <c r="Y154" s="235"/>
      <c r="Z154" s="235"/>
      <c r="AA154" s="235"/>
      <c r="AB154" s="235"/>
      <c r="AC154" s="235"/>
      <c r="AD154" s="235"/>
      <c r="AE154" s="237">
        <v>4034</v>
      </c>
      <c r="AF154" s="237"/>
      <c r="AG154" s="237"/>
      <c r="AH154" s="237"/>
      <c r="AI154" s="235">
        <v>7.99191695063E-2</v>
      </c>
      <c r="AJ154" s="235"/>
      <c r="AK154" s="235"/>
      <c r="AL154" s="235"/>
      <c r="AM154" s="235"/>
      <c r="AN154" s="235"/>
      <c r="AO154" s="235"/>
      <c r="AP154" s="235"/>
    </row>
    <row r="155" spans="2:42" s="180" customFormat="1" ht="9.75" customHeight="1" x14ac:dyDescent="0.15">
      <c r="B155" s="271">
        <v>2021</v>
      </c>
      <c r="C155" s="271"/>
      <c r="D155" s="271"/>
      <c r="E155" s="271"/>
      <c r="F155" s="271"/>
      <c r="G155" s="271"/>
      <c r="H155" s="271"/>
      <c r="I155" s="271"/>
      <c r="J155" s="271"/>
      <c r="K155" s="263">
        <v>759274320.39999795</v>
      </c>
      <c r="L155" s="263"/>
      <c r="M155" s="263"/>
      <c r="N155" s="263"/>
      <c r="O155" s="263"/>
      <c r="P155" s="263"/>
      <c r="Q155" s="263"/>
      <c r="R155" s="263"/>
      <c r="S155" s="263"/>
      <c r="T155" s="235">
        <v>0.212152593629168</v>
      </c>
      <c r="U155" s="235"/>
      <c r="V155" s="235"/>
      <c r="W155" s="235"/>
      <c r="X155" s="235"/>
      <c r="Y155" s="235"/>
      <c r="Z155" s="235"/>
      <c r="AA155" s="235"/>
      <c r="AB155" s="235"/>
      <c r="AC155" s="235"/>
      <c r="AD155" s="235"/>
      <c r="AE155" s="237">
        <v>7563</v>
      </c>
      <c r="AF155" s="237"/>
      <c r="AG155" s="237"/>
      <c r="AH155" s="237"/>
      <c r="AI155" s="235">
        <v>0.14983358427767701</v>
      </c>
      <c r="AJ155" s="235"/>
      <c r="AK155" s="235"/>
      <c r="AL155" s="235"/>
      <c r="AM155" s="235"/>
      <c r="AN155" s="235"/>
      <c r="AO155" s="235"/>
      <c r="AP155" s="235"/>
    </row>
    <row r="156" spans="2:42" s="180" customFormat="1" ht="9.75" customHeight="1" x14ac:dyDescent="0.15">
      <c r="B156" s="271">
        <v>2022</v>
      </c>
      <c r="C156" s="271"/>
      <c r="D156" s="271"/>
      <c r="E156" s="271"/>
      <c r="F156" s="271"/>
      <c r="G156" s="271"/>
      <c r="H156" s="271"/>
      <c r="I156" s="271"/>
      <c r="J156" s="271"/>
      <c r="K156" s="263">
        <v>483359901.55000103</v>
      </c>
      <c r="L156" s="263"/>
      <c r="M156" s="263"/>
      <c r="N156" s="263"/>
      <c r="O156" s="263"/>
      <c r="P156" s="263"/>
      <c r="Q156" s="263"/>
      <c r="R156" s="263"/>
      <c r="S156" s="263"/>
      <c r="T156" s="235">
        <v>0.13505798104188299</v>
      </c>
      <c r="U156" s="235"/>
      <c r="V156" s="235"/>
      <c r="W156" s="235"/>
      <c r="X156" s="235"/>
      <c r="Y156" s="235"/>
      <c r="Z156" s="235"/>
      <c r="AA156" s="235"/>
      <c r="AB156" s="235"/>
      <c r="AC156" s="235"/>
      <c r="AD156" s="235"/>
      <c r="AE156" s="237">
        <v>4271</v>
      </c>
      <c r="AF156" s="237"/>
      <c r="AG156" s="237"/>
      <c r="AH156" s="237"/>
      <c r="AI156" s="235">
        <v>8.4614470243283904E-2</v>
      </c>
      <c r="AJ156" s="235"/>
      <c r="AK156" s="235"/>
      <c r="AL156" s="235"/>
      <c r="AM156" s="235"/>
      <c r="AN156" s="235"/>
      <c r="AO156" s="235"/>
      <c r="AP156" s="235"/>
    </row>
    <row r="157" spans="2:42" s="180" customFormat="1" ht="9.75" customHeight="1" x14ac:dyDescent="0.15">
      <c r="B157" s="271">
        <v>2023</v>
      </c>
      <c r="C157" s="271"/>
      <c r="D157" s="271"/>
      <c r="E157" s="271"/>
      <c r="F157" s="271"/>
      <c r="G157" s="271"/>
      <c r="H157" s="271"/>
      <c r="I157" s="271"/>
      <c r="J157" s="271"/>
      <c r="K157" s="263">
        <v>246077592.31</v>
      </c>
      <c r="L157" s="263"/>
      <c r="M157" s="263"/>
      <c r="N157" s="263"/>
      <c r="O157" s="263"/>
      <c r="P157" s="263"/>
      <c r="Q157" s="263"/>
      <c r="R157" s="263"/>
      <c r="S157" s="263"/>
      <c r="T157" s="235">
        <v>6.8757757295261193E-2</v>
      </c>
      <c r="U157" s="235"/>
      <c r="V157" s="235"/>
      <c r="W157" s="235"/>
      <c r="X157" s="235"/>
      <c r="Y157" s="235"/>
      <c r="Z157" s="235"/>
      <c r="AA157" s="235"/>
      <c r="AB157" s="235"/>
      <c r="AC157" s="235"/>
      <c r="AD157" s="235"/>
      <c r="AE157" s="237">
        <v>1917</v>
      </c>
      <c r="AF157" s="237"/>
      <c r="AG157" s="237"/>
      <c r="AH157" s="237"/>
      <c r="AI157" s="235">
        <v>3.7978445201679999E-2</v>
      </c>
      <c r="AJ157" s="235"/>
      <c r="AK157" s="235"/>
      <c r="AL157" s="235"/>
      <c r="AM157" s="235"/>
      <c r="AN157" s="235"/>
      <c r="AO157" s="235"/>
      <c r="AP157" s="235"/>
    </row>
    <row r="158" spans="2:42" s="180" customFormat="1" ht="9.75" customHeight="1" x14ac:dyDescent="0.15">
      <c r="B158" s="271">
        <v>2024</v>
      </c>
      <c r="C158" s="271"/>
      <c r="D158" s="271"/>
      <c r="E158" s="271"/>
      <c r="F158" s="271"/>
      <c r="G158" s="271"/>
      <c r="H158" s="271"/>
      <c r="I158" s="271"/>
      <c r="J158" s="271"/>
      <c r="K158" s="263">
        <v>75828325.219999999</v>
      </c>
      <c r="L158" s="263"/>
      <c r="M158" s="263"/>
      <c r="N158" s="263"/>
      <c r="O158" s="263"/>
      <c r="P158" s="263"/>
      <c r="Q158" s="263"/>
      <c r="R158" s="263"/>
      <c r="S158" s="263"/>
      <c r="T158" s="235">
        <v>2.11875674361067E-2</v>
      </c>
      <c r="U158" s="235"/>
      <c r="V158" s="235"/>
      <c r="W158" s="235"/>
      <c r="X158" s="235"/>
      <c r="Y158" s="235"/>
      <c r="Z158" s="235"/>
      <c r="AA158" s="235"/>
      <c r="AB158" s="235"/>
      <c r="AC158" s="235"/>
      <c r="AD158" s="235"/>
      <c r="AE158" s="237">
        <v>549</v>
      </c>
      <c r="AF158" s="237"/>
      <c r="AG158" s="237"/>
      <c r="AH158" s="237"/>
      <c r="AI158" s="235">
        <v>1.08764561375703E-2</v>
      </c>
      <c r="AJ158" s="235"/>
      <c r="AK158" s="235"/>
      <c r="AL158" s="235"/>
      <c r="AM158" s="235"/>
      <c r="AN158" s="235"/>
      <c r="AO158" s="235"/>
      <c r="AP158" s="235"/>
    </row>
    <row r="159" spans="2:42" s="180" customFormat="1" ht="9.75" customHeight="1" x14ac:dyDescent="0.15">
      <c r="B159" s="265"/>
      <c r="C159" s="265"/>
      <c r="D159" s="265"/>
      <c r="E159" s="265"/>
      <c r="F159" s="265"/>
      <c r="G159" s="265"/>
      <c r="H159" s="265"/>
      <c r="I159" s="265"/>
      <c r="J159" s="265"/>
      <c r="K159" s="261">
        <v>3578906613.4499998</v>
      </c>
      <c r="L159" s="261"/>
      <c r="M159" s="261"/>
      <c r="N159" s="261"/>
      <c r="O159" s="261"/>
      <c r="P159" s="261"/>
      <c r="Q159" s="261"/>
      <c r="R159" s="261"/>
      <c r="S159" s="261"/>
      <c r="T159" s="259">
        <v>1</v>
      </c>
      <c r="U159" s="259"/>
      <c r="V159" s="259"/>
      <c r="W159" s="259"/>
      <c r="X159" s="259"/>
      <c r="Y159" s="259"/>
      <c r="Z159" s="259"/>
      <c r="AA159" s="259"/>
      <c r="AB159" s="259"/>
      <c r="AC159" s="259"/>
      <c r="AD159" s="259"/>
      <c r="AE159" s="260">
        <v>50476</v>
      </c>
      <c r="AF159" s="260"/>
      <c r="AG159" s="260"/>
      <c r="AH159" s="260"/>
      <c r="AI159" s="259">
        <v>1</v>
      </c>
      <c r="AJ159" s="259"/>
      <c r="AK159" s="259"/>
      <c r="AL159" s="259"/>
      <c r="AM159" s="259"/>
      <c r="AN159" s="259"/>
      <c r="AO159" s="259"/>
      <c r="AP159" s="259"/>
    </row>
    <row r="160" spans="2:42" s="180" customFormat="1" ht="7.2" customHeight="1" x14ac:dyDescent="0.15"/>
    <row r="161" spans="2:44" s="180" customFormat="1" ht="15.3" customHeight="1" x14ac:dyDescent="0.15">
      <c r="B161" s="218" t="s">
        <v>1759</v>
      </c>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row>
    <row r="162" spans="2:44" s="180" customFormat="1" ht="6.3" customHeight="1" x14ac:dyDescent="0.15"/>
    <row r="163" spans="2:44" s="180" customFormat="1" ht="8.85" customHeight="1" x14ac:dyDescent="0.15">
      <c r="B163" s="214" t="s">
        <v>1758</v>
      </c>
      <c r="C163" s="214"/>
      <c r="D163" s="214"/>
      <c r="E163" s="214"/>
      <c r="F163" s="214"/>
      <c r="G163" s="214"/>
      <c r="H163" s="214"/>
      <c r="I163" s="214"/>
      <c r="J163" s="214" t="s">
        <v>1653</v>
      </c>
      <c r="K163" s="214"/>
      <c r="L163" s="214"/>
      <c r="M163" s="214"/>
      <c r="N163" s="214"/>
      <c r="O163" s="214"/>
      <c r="P163" s="214"/>
      <c r="Q163" s="214"/>
      <c r="R163" s="214"/>
      <c r="S163" s="214"/>
      <c r="T163" s="214"/>
      <c r="U163" s="214" t="s">
        <v>1651</v>
      </c>
      <c r="V163" s="214"/>
      <c r="W163" s="214"/>
      <c r="X163" s="214"/>
      <c r="Y163" s="214"/>
      <c r="Z163" s="214"/>
      <c r="AA163" s="214"/>
      <c r="AB163" s="214"/>
      <c r="AC163" s="214"/>
      <c r="AD163" s="214"/>
      <c r="AE163" s="214" t="s">
        <v>1757</v>
      </c>
      <c r="AF163" s="214"/>
      <c r="AG163" s="214"/>
      <c r="AH163" s="214"/>
      <c r="AI163" s="214"/>
      <c r="AJ163" s="214" t="s">
        <v>1651</v>
      </c>
      <c r="AK163" s="214"/>
      <c r="AL163" s="214"/>
      <c r="AM163" s="214"/>
      <c r="AN163" s="214"/>
      <c r="AO163" s="214"/>
      <c r="AP163" s="214"/>
    </row>
    <row r="164" spans="2:44" s="180" customFormat="1" ht="8.5500000000000007" customHeight="1" x14ac:dyDescent="0.15">
      <c r="B164" s="233" t="s">
        <v>1756</v>
      </c>
      <c r="C164" s="233"/>
      <c r="D164" s="233"/>
      <c r="E164" s="233"/>
      <c r="F164" s="233"/>
      <c r="G164" s="233"/>
      <c r="H164" s="233"/>
      <c r="I164" s="233"/>
      <c r="J164" s="263">
        <v>532760284.419999</v>
      </c>
      <c r="K164" s="263"/>
      <c r="L164" s="263"/>
      <c r="M164" s="263"/>
      <c r="N164" s="263"/>
      <c r="O164" s="263"/>
      <c r="P164" s="263"/>
      <c r="Q164" s="263"/>
      <c r="R164" s="263"/>
      <c r="S164" s="263"/>
      <c r="T164" s="263"/>
      <c r="U164" s="235">
        <v>0.14886118637960999</v>
      </c>
      <c r="V164" s="235"/>
      <c r="W164" s="235"/>
      <c r="X164" s="235"/>
      <c r="Y164" s="235"/>
      <c r="Z164" s="235"/>
      <c r="AA164" s="235"/>
      <c r="AB164" s="235"/>
      <c r="AC164" s="235"/>
      <c r="AD164" s="235"/>
      <c r="AE164" s="237">
        <v>13116</v>
      </c>
      <c r="AF164" s="237"/>
      <c r="AG164" s="237"/>
      <c r="AH164" s="237"/>
      <c r="AI164" s="237"/>
      <c r="AJ164" s="235">
        <v>0.49310124440768499</v>
      </c>
      <c r="AK164" s="235"/>
      <c r="AL164" s="235"/>
      <c r="AM164" s="235"/>
      <c r="AN164" s="235"/>
      <c r="AO164" s="235"/>
      <c r="AP164" s="235"/>
    </row>
    <row r="165" spans="2:44" s="180" customFormat="1" ht="8.5500000000000007" customHeight="1" x14ac:dyDescent="0.15">
      <c r="B165" s="233" t="s">
        <v>1755</v>
      </c>
      <c r="C165" s="233"/>
      <c r="D165" s="233"/>
      <c r="E165" s="233"/>
      <c r="F165" s="233"/>
      <c r="G165" s="233"/>
      <c r="H165" s="233"/>
      <c r="I165" s="233"/>
      <c r="J165" s="263">
        <v>1080672726.0599999</v>
      </c>
      <c r="K165" s="263"/>
      <c r="L165" s="263"/>
      <c r="M165" s="263"/>
      <c r="N165" s="263"/>
      <c r="O165" s="263"/>
      <c r="P165" s="263"/>
      <c r="Q165" s="263"/>
      <c r="R165" s="263"/>
      <c r="S165" s="263"/>
      <c r="T165" s="263"/>
      <c r="U165" s="235">
        <v>0.30195611195852101</v>
      </c>
      <c r="V165" s="235"/>
      <c r="W165" s="235"/>
      <c r="X165" s="235"/>
      <c r="Y165" s="235"/>
      <c r="Z165" s="235"/>
      <c r="AA165" s="235"/>
      <c r="AB165" s="235"/>
      <c r="AC165" s="235"/>
      <c r="AD165" s="235"/>
      <c r="AE165" s="237">
        <v>7386</v>
      </c>
      <c r="AF165" s="237"/>
      <c r="AG165" s="237"/>
      <c r="AH165" s="237"/>
      <c r="AI165" s="237"/>
      <c r="AJ165" s="235">
        <v>0.27767961201548902</v>
      </c>
      <c r="AK165" s="235"/>
      <c r="AL165" s="235"/>
      <c r="AM165" s="235"/>
      <c r="AN165" s="235"/>
      <c r="AO165" s="235"/>
      <c r="AP165" s="235"/>
    </row>
    <row r="166" spans="2:44" s="180" customFormat="1" ht="8.5500000000000007" customHeight="1" x14ac:dyDescent="0.15">
      <c r="B166" s="233" t="s">
        <v>1754</v>
      </c>
      <c r="C166" s="233"/>
      <c r="D166" s="233"/>
      <c r="E166" s="233"/>
      <c r="F166" s="233"/>
      <c r="G166" s="233"/>
      <c r="H166" s="233"/>
      <c r="I166" s="233"/>
      <c r="J166" s="263">
        <v>912253990.39999998</v>
      </c>
      <c r="K166" s="263"/>
      <c r="L166" s="263"/>
      <c r="M166" s="263"/>
      <c r="N166" s="263"/>
      <c r="O166" s="263"/>
      <c r="P166" s="263"/>
      <c r="Q166" s="263"/>
      <c r="R166" s="263"/>
      <c r="S166" s="263"/>
      <c r="T166" s="263"/>
      <c r="U166" s="235">
        <v>0.25489739994098498</v>
      </c>
      <c r="V166" s="235"/>
      <c r="W166" s="235"/>
      <c r="X166" s="235"/>
      <c r="Y166" s="235"/>
      <c r="Z166" s="235"/>
      <c r="AA166" s="235"/>
      <c r="AB166" s="235"/>
      <c r="AC166" s="235"/>
      <c r="AD166" s="235"/>
      <c r="AE166" s="237">
        <v>3745</v>
      </c>
      <c r="AF166" s="237"/>
      <c r="AG166" s="237"/>
      <c r="AH166" s="237"/>
      <c r="AI166" s="237"/>
      <c r="AJ166" s="235">
        <v>0.14079476672055299</v>
      </c>
      <c r="AK166" s="235"/>
      <c r="AL166" s="235"/>
      <c r="AM166" s="235"/>
      <c r="AN166" s="235"/>
      <c r="AO166" s="235"/>
      <c r="AP166" s="235"/>
    </row>
    <row r="167" spans="2:44" s="180" customFormat="1" ht="8.5500000000000007" customHeight="1" x14ac:dyDescent="0.15">
      <c r="B167" s="233" t="s">
        <v>1753</v>
      </c>
      <c r="C167" s="233"/>
      <c r="D167" s="233"/>
      <c r="E167" s="233"/>
      <c r="F167" s="233"/>
      <c r="G167" s="233"/>
      <c r="H167" s="233"/>
      <c r="I167" s="233"/>
      <c r="J167" s="263">
        <v>481078161.47000003</v>
      </c>
      <c r="K167" s="263"/>
      <c r="L167" s="263"/>
      <c r="M167" s="263"/>
      <c r="N167" s="263"/>
      <c r="O167" s="263"/>
      <c r="P167" s="263"/>
      <c r="Q167" s="263"/>
      <c r="R167" s="263"/>
      <c r="S167" s="263"/>
      <c r="T167" s="263"/>
      <c r="U167" s="235">
        <v>0.13442042875945501</v>
      </c>
      <c r="V167" s="235"/>
      <c r="W167" s="235"/>
      <c r="X167" s="235"/>
      <c r="Y167" s="235"/>
      <c r="Z167" s="235"/>
      <c r="AA167" s="235"/>
      <c r="AB167" s="235"/>
      <c r="AC167" s="235"/>
      <c r="AD167" s="235"/>
      <c r="AE167" s="237">
        <v>1407</v>
      </c>
      <c r="AF167" s="237"/>
      <c r="AG167" s="237"/>
      <c r="AH167" s="237"/>
      <c r="AI167" s="237"/>
      <c r="AJ167" s="235">
        <v>5.2896725440806001E-2</v>
      </c>
      <c r="AK167" s="235"/>
      <c r="AL167" s="235"/>
      <c r="AM167" s="235"/>
      <c r="AN167" s="235"/>
      <c r="AO167" s="235"/>
      <c r="AP167" s="235"/>
    </row>
    <row r="168" spans="2:44" s="180" customFormat="1" ht="8.5500000000000007" customHeight="1" x14ac:dyDescent="0.15">
      <c r="B168" s="233" t="s">
        <v>1752</v>
      </c>
      <c r="C168" s="233"/>
      <c r="D168" s="233"/>
      <c r="E168" s="233"/>
      <c r="F168" s="233"/>
      <c r="G168" s="233"/>
      <c r="H168" s="233"/>
      <c r="I168" s="233"/>
      <c r="J168" s="263">
        <v>572141451.10000002</v>
      </c>
      <c r="K168" s="263"/>
      <c r="L168" s="263"/>
      <c r="M168" s="263"/>
      <c r="N168" s="263"/>
      <c r="O168" s="263"/>
      <c r="P168" s="263"/>
      <c r="Q168" s="263"/>
      <c r="R168" s="263"/>
      <c r="S168" s="263"/>
      <c r="T168" s="263"/>
      <c r="U168" s="235">
        <v>0.15986487296142801</v>
      </c>
      <c r="V168" s="235"/>
      <c r="W168" s="235"/>
      <c r="X168" s="235"/>
      <c r="Y168" s="235"/>
      <c r="Z168" s="235"/>
      <c r="AA168" s="235"/>
      <c r="AB168" s="235"/>
      <c r="AC168" s="235"/>
      <c r="AD168" s="235"/>
      <c r="AE168" s="237">
        <v>945</v>
      </c>
      <c r="AF168" s="237"/>
      <c r="AG168" s="237"/>
      <c r="AH168" s="237"/>
      <c r="AI168" s="237"/>
      <c r="AJ168" s="235">
        <v>3.5527651415466703E-2</v>
      </c>
      <c r="AK168" s="235"/>
      <c r="AL168" s="235"/>
      <c r="AM168" s="235"/>
      <c r="AN168" s="235"/>
      <c r="AO168" s="235"/>
      <c r="AP168" s="235"/>
    </row>
    <row r="169" spans="2:44" s="180" customFormat="1" ht="9.75" customHeight="1" x14ac:dyDescent="0.15">
      <c r="B169" s="265"/>
      <c r="C169" s="265"/>
      <c r="D169" s="265"/>
      <c r="E169" s="265"/>
      <c r="F169" s="265"/>
      <c r="G169" s="265"/>
      <c r="H169" s="265"/>
      <c r="I169" s="265"/>
      <c r="J169" s="261">
        <v>3578906613.4499998</v>
      </c>
      <c r="K169" s="261"/>
      <c r="L169" s="261"/>
      <c r="M169" s="261"/>
      <c r="N169" s="261"/>
      <c r="O169" s="261"/>
      <c r="P169" s="261"/>
      <c r="Q169" s="261"/>
      <c r="R169" s="261"/>
      <c r="S169" s="261"/>
      <c r="T169" s="261"/>
      <c r="U169" s="259">
        <v>1</v>
      </c>
      <c r="V169" s="259"/>
      <c r="W169" s="259"/>
      <c r="X169" s="259"/>
      <c r="Y169" s="259"/>
      <c r="Z169" s="259"/>
      <c r="AA169" s="259"/>
      <c r="AB169" s="259"/>
      <c r="AC169" s="259"/>
      <c r="AD169" s="259"/>
      <c r="AE169" s="260">
        <v>26599</v>
      </c>
      <c r="AF169" s="260"/>
      <c r="AG169" s="260"/>
      <c r="AH169" s="260"/>
      <c r="AI169" s="260"/>
      <c r="AJ169" s="259">
        <v>1</v>
      </c>
      <c r="AK169" s="259"/>
      <c r="AL169" s="259"/>
      <c r="AM169" s="259"/>
      <c r="AN169" s="259"/>
      <c r="AO169" s="259"/>
      <c r="AP169" s="259"/>
    </row>
    <row r="170" spans="2:44" s="180" customFormat="1" ht="7.2" customHeight="1" x14ac:dyDescent="0.15"/>
    <row r="171" spans="2:44" s="180" customFormat="1" ht="15.3" customHeight="1" x14ac:dyDescent="0.15">
      <c r="B171" s="218" t="s">
        <v>1751</v>
      </c>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row>
    <row r="172" spans="2:44" s="180" customFormat="1" ht="6.3" customHeight="1" x14ac:dyDescent="0.15"/>
    <row r="173" spans="2:44" s="180" customFormat="1" ht="8.85" customHeight="1" x14ac:dyDescent="0.15">
      <c r="B173" s="265"/>
      <c r="C173" s="265"/>
      <c r="D173" s="265"/>
      <c r="E173" s="265"/>
      <c r="F173" s="265"/>
      <c r="G173" s="265"/>
      <c r="H173" s="265"/>
      <c r="I173" s="214" t="s">
        <v>1653</v>
      </c>
      <c r="J173" s="214"/>
      <c r="K173" s="214"/>
      <c r="L173" s="214"/>
      <c r="M173" s="214"/>
      <c r="N173" s="214"/>
      <c r="O173" s="214"/>
      <c r="P173" s="214"/>
      <c r="Q173" s="214"/>
      <c r="R173" s="214"/>
      <c r="S173" s="214"/>
      <c r="T173" s="214" t="s">
        <v>1651</v>
      </c>
      <c r="U173" s="214"/>
      <c r="V173" s="214"/>
      <c r="W173" s="214"/>
      <c r="X173" s="214"/>
      <c r="Y173" s="214"/>
      <c r="Z173" s="214"/>
      <c r="AA173" s="214"/>
      <c r="AB173" s="214"/>
      <c r="AC173" s="214"/>
      <c r="AD173" s="214" t="s">
        <v>1652</v>
      </c>
      <c r="AE173" s="214"/>
      <c r="AF173" s="214"/>
      <c r="AG173" s="214"/>
      <c r="AH173" s="214"/>
      <c r="AI173" s="214"/>
      <c r="AJ173" s="214"/>
      <c r="AK173" s="214"/>
      <c r="AL173" s="214"/>
      <c r="AM173" s="214" t="s">
        <v>1651</v>
      </c>
      <c r="AN173" s="214"/>
      <c r="AO173" s="214"/>
      <c r="AP173" s="214"/>
    </row>
    <row r="174" spans="2:44" s="180" customFormat="1" ht="8.85" customHeight="1" x14ac:dyDescent="0.15">
      <c r="B174" s="233" t="s">
        <v>1750</v>
      </c>
      <c r="C174" s="233"/>
      <c r="D174" s="233"/>
      <c r="E174" s="233"/>
      <c r="F174" s="233"/>
      <c r="G174" s="233"/>
      <c r="H174" s="233"/>
      <c r="I174" s="263">
        <v>828202.48</v>
      </c>
      <c r="J174" s="263"/>
      <c r="K174" s="263"/>
      <c r="L174" s="263"/>
      <c r="M174" s="263"/>
      <c r="N174" s="263"/>
      <c r="O174" s="263"/>
      <c r="P174" s="263"/>
      <c r="Q174" s="263"/>
      <c r="R174" s="263"/>
      <c r="S174" s="263"/>
      <c r="T174" s="235">
        <v>2.31412151657578E-4</v>
      </c>
      <c r="U174" s="235"/>
      <c r="V174" s="235"/>
      <c r="W174" s="235"/>
      <c r="X174" s="235"/>
      <c r="Y174" s="235"/>
      <c r="Z174" s="235"/>
      <c r="AA174" s="235"/>
      <c r="AB174" s="235"/>
      <c r="AC174" s="235"/>
      <c r="AD174" s="237">
        <v>28</v>
      </c>
      <c r="AE174" s="237"/>
      <c r="AF174" s="237"/>
      <c r="AG174" s="237"/>
      <c r="AH174" s="237"/>
      <c r="AI174" s="237"/>
      <c r="AJ174" s="237"/>
      <c r="AK174" s="237"/>
      <c r="AL174" s="237"/>
      <c r="AM174" s="235">
        <v>5.5471907441160195E-4</v>
      </c>
      <c r="AN174" s="235"/>
      <c r="AO174" s="235"/>
      <c r="AP174" s="235"/>
    </row>
    <row r="175" spans="2:44" s="180" customFormat="1" ht="8.85" customHeight="1" x14ac:dyDescent="0.15">
      <c r="B175" s="233" t="s">
        <v>1749</v>
      </c>
      <c r="C175" s="233"/>
      <c r="D175" s="233"/>
      <c r="E175" s="233"/>
      <c r="F175" s="233"/>
      <c r="G175" s="233"/>
      <c r="H175" s="233"/>
      <c r="I175" s="263">
        <v>169414586.41999999</v>
      </c>
      <c r="J175" s="263"/>
      <c r="K175" s="263"/>
      <c r="L175" s="263"/>
      <c r="M175" s="263"/>
      <c r="N175" s="263"/>
      <c r="O175" s="263"/>
      <c r="P175" s="263"/>
      <c r="Q175" s="263"/>
      <c r="R175" s="263"/>
      <c r="S175" s="263"/>
      <c r="T175" s="235">
        <v>4.7336967604384397E-2</v>
      </c>
      <c r="U175" s="235"/>
      <c r="V175" s="235"/>
      <c r="W175" s="235"/>
      <c r="X175" s="235"/>
      <c r="Y175" s="235"/>
      <c r="Z175" s="235"/>
      <c r="AA175" s="235"/>
      <c r="AB175" s="235"/>
      <c r="AC175" s="235"/>
      <c r="AD175" s="237">
        <v>1755</v>
      </c>
      <c r="AE175" s="237"/>
      <c r="AF175" s="237"/>
      <c r="AG175" s="237"/>
      <c r="AH175" s="237"/>
      <c r="AI175" s="237"/>
      <c r="AJ175" s="237"/>
      <c r="AK175" s="237"/>
      <c r="AL175" s="237"/>
      <c r="AM175" s="235">
        <v>3.4768999128298603E-2</v>
      </c>
      <c r="AN175" s="235"/>
      <c r="AO175" s="235"/>
      <c r="AP175" s="235"/>
    </row>
    <row r="176" spans="2:44" s="180" customFormat="1" ht="8.85" customHeight="1" x14ac:dyDescent="0.15">
      <c r="B176" s="233" t="s">
        <v>1748</v>
      </c>
      <c r="C176" s="233"/>
      <c r="D176" s="233"/>
      <c r="E176" s="233"/>
      <c r="F176" s="233"/>
      <c r="G176" s="233"/>
      <c r="H176" s="233"/>
      <c r="I176" s="263">
        <v>1079741688.8800001</v>
      </c>
      <c r="J176" s="263"/>
      <c r="K176" s="263"/>
      <c r="L176" s="263"/>
      <c r="M176" s="263"/>
      <c r="N176" s="263"/>
      <c r="O176" s="263"/>
      <c r="P176" s="263"/>
      <c r="Q176" s="263"/>
      <c r="R176" s="263"/>
      <c r="S176" s="263"/>
      <c r="T176" s="235">
        <v>0.301695966254662</v>
      </c>
      <c r="U176" s="235"/>
      <c r="V176" s="235"/>
      <c r="W176" s="235"/>
      <c r="X176" s="235"/>
      <c r="Y176" s="235"/>
      <c r="Z176" s="235"/>
      <c r="AA176" s="235"/>
      <c r="AB176" s="235"/>
      <c r="AC176" s="235"/>
      <c r="AD176" s="237">
        <v>13436</v>
      </c>
      <c r="AE176" s="237"/>
      <c r="AF176" s="237"/>
      <c r="AG176" s="237"/>
      <c r="AH176" s="237"/>
      <c r="AI176" s="237"/>
      <c r="AJ176" s="237"/>
      <c r="AK176" s="237"/>
      <c r="AL176" s="237"/>
      <c r="AM176" s="235">
        <v>0.26618591013551002</v>
      </c>
      <c r="AN176" s="235"/>
      <c r="AO176" s="235"/>
      <c r="AP176" s="235"/>
    </row>
    <row r="177" spans="2:44" s="180" customFormat="1" ht="8.85" customHeight="1" x14ac:dyDescent="0.15">
      <c r="B177" s="233" t="s">
        <v>1747</v>
      </c>
      <c r="C177" s="233"/>
      <c r="D177" s="233"/>
      <c r="E177" s="233"/>
      <c r="F177" s="233"/>
      <c r="G177" s="233"/>
      <c r="H177" s="233"/>
      <c r="I177" s="263">
        <v>1489200972.9500101</v>
      </c>
      <c r="J177" s="263"/>
      <c r="K177" s="263"/>
      <c r="L177" s="263"/>
      <c r="M177" s="263"/>
      <c r="N177" s="263"/>
      <c r="O177" s="263"/>
      <c r="P177" s="263"/>
      <c r="Q177" s="263"/>
      <c r="R177" s="263"/>
      <c r="S177" s="263"/>
      <c r="T177" s="235">
        <v>0.41610501021551999</v>
      </c>
      <c r="U177" s="235"/>
      <c r="V177" s="235"/>
      <c r="W177" s="235"/>
      <c r="X177" s="235"/>
      <c r="Y177" s="235"/>
      <c r="Z177" s="235"/>
      <c r="AA177" s="235"/>
      <c r="AB177" s="235"/>
      <c r="AC177" s="235"/>
      <c r="AD177" s="237">
        <v>25212</v>
      </c>
      <c r="AE177" s="237"/>
      <c r="AF177" s="237"/>
      <c r="AG177" s="237"/>
      <c r="AH177" s="237"/>
      <c r="AI177" s="237"/>
      <c r="AJ177" s="237"/>
      <c r="AK177" s="237"/>
      <c r="AL177" s="237"/>
      <c r="AM177" s="235">
        <v>0.49948490371661802</v>
      </c>
      <c r="AN177" s="235"/>
      <c r="AO177" s="235"/>
      <c r="AP177" s="235"/>
    </row>
    <row r="178" spans="2:44" s="180" customFormat="1" ht="8.85" customHeight="1" x14ac:dyDescent="0.15">
      <c r="B178" s="233" t="s">
        <v>1746</v>
      </c>
      <c r="C178" s="233"/>
      <c r="D178" s="233"/>
      <c r="E178" s="233"/>
      <c r="F178" s="233"/>
      <c r="G178" s="233"/>
      <c r="H178" s="233"/>
      <c r="I178" s="263">
        <v>274586042.50000101</v>
      </c>
      <c r="J178" s="263"/>
      <c r="K178" s="263"/>
      <c r="L178" s="263"/>
      <c r="M178" s="263"/>
      <c r="N178" s="263"/>
      <c r="O178" s="263"/>
      <c r="P178" s="263"/>
      <c r="Q178" s="263"/>
      <c r="R178" s="263"/>
      <c r="S178" s="263"/>
      <c r="T178" s="235">
        <v>7.6723444380490405E-2</v>
      </c>
      <c r="U178" s="235"/>
      <c r="V178" s="235"/>
      <c r="W178" s="235"/>
      <c r="X178" s="235"/>
      <c r="Y178" s="235"/>
      <c r="Z178" s="235"/>
      <c r="AA178" s="235"/>
      <c r="AB178" s="235"/>
      <c r="AC178" s="235"/>
      <c r="AD178" s="237">
        <v>3920</v>
      </c>
      <c r="AE178" s="237"/>
      <c r="AF178" s="237"/>
      <c r="AG178" s="237"/>
      <c r="AH178" s="237"/>
      <c r="AI178" s="237"/>
      <c r="AJ178" s="237"/>
      <c r="AK178" s="237"/>
      <c r="AL178" s="237"/>
      <c r="AM178" s="235">
        <v>7.76606704176242E-2</v>
      </c>
      <c r="AN178" s="235"/>
      <c r="AO178" s="235"/>
      <c r="AP178" s="235"/>
    </row>
    <row r="179" spans="2:44" s="180" customFormat="1" ht="8.85" customHeight="1" x14ac:dyDescent="0.15">
      <c r="B179" s="233" t="s">
        <v>1745</v>
      </c>
      <c r="C179" s="233"/>
      <c r="D179" s="233"/>
      <c r="E179" s="233"/>
      <c r="F179" s="233"/>
      <c r="G179" s="233"/>
      <c r="H179" s="233"/>
      <c r="I179" s="263">
        <v>180317619.66</v>
      </c>
      <c r="J179" s="263"/>
      <c r="K179" s="263"/>
      <c r="L179" s="263"/>
      <c r="M179" s="263"/>
      <c r="N179" s="263"/>
      <c r="O179" s="263"/>
      <c r="P179" s="263"/>
      <c r="Q179" s="263"/>
      <c r="R179" s="263"/>
      <c r="S179" s="263"/>
      <c r="T179" s="235">
        <v>5.0383438054053202E-2</v>
      </c>
      <c r="U179" s="235"/>
      <c r="V179" s="235"/>
      <c r="W179" s="235"/>
      <c r="X179" s="235"/>
      <c r="Y179" s="235"/>
      <c r="Z179" s="235"/>
      <c r="AA179" s="235"/>
      <c r="AB179" s="235"/>
      <c r="AC179" s="235"/>
      <c r="AD179" s="237">
        <v>2239</v>
      </c>
      <c r="AE179" s="237"/>
      <c r="AF179" s="237"/>
      <c r="AG179" s="237"/>
      <c r="AH179" s="237"/>
      <c r="AI179" s="237"/>
      <c r="AJ179" s="237"/>
      <c r="AK179" s="237"/>
      <c r="AL179" s="237"/>
      <c r="AM179" s="235">
        <v>4.43577145574134E-2</v>
      </c>
      <c r="AN179" s="235"/>
      <c r="AO179" s="235"/>
      <c r="AP179" s="235"/>
    </row>
    <row r="180" spans="2:44" s="180" customFormat="1" ht="8.85" customHeight="1" x14ac:dyDescent="0.15">
      <c r="B180" s="233" t="s">
        <v>1744</v>
      </c>
      <c r="C180" s="233"/>
      <c r="D180" s="233"/>
      <c r="E180" s="233"/>
      <c r="F180" s="233"/>
      <c r="G180" s="233"/>
      <c r="H180" s="233"/>
      <c r="I180" s="263">
        <v>209514356.93000001</v>
      </c>
      <c r="J180" s="263"/>
      <c r="K180" s="263"/>
      <c r="L180" s="263"/>
      <c r="M180" s="263"/>
      <c r="N180" s="263"/>
      <c r="O180" s="263"/>
      <c r="P180" s="263"/>
      <c r="Q180" s="263"/>
      <c r="R180" s="263"/>
      <c r="S180" s="263"/>
      <c r="T180" s="235">
        <v>5.85414428369316E-2</v>
      </c>
      <c r="U180" s="235"/>
      <c r="V180" s="235"/>
      <c r="W180" s="235"/>
      <c r="X180" s="235"/>
      <c r="Y180" s="235"/>
      <c r="Z180" s="235"/>
      <c r="AA180" s="235"/>
      <c r="AB180" s="235"/>
      <c r="AC180" s="235"/>
      <c r="AD180" s="237">
        <v>1699</v>
      </c>
      <c r="AE180" s="237"/>
      <c r="AF180" s="237"/>
      <c r="AG180" s="237"/>
      <c r="AH180" s="237"/>
      <c r="AI180" s="237"/>
      <c r="AJ180" s="237"/>
      <c r="AK180" s="237"/>
      <c r="AL180" s="237"/>
      <c r="AM180" s="235">
        <v>3.3659560979475402E-2</v>
      </c>
      <c r="AN180" s="235"/>
      <c r="AO180" s="235"/>
      <c r="AP180" s="235"/>
    </row>
    <row r="181" spans="2:44" s="180" customFormat="1" ht="8.85" customHeight="1" x14ac:dyDescent="0.15">
      <c r="B181" s="233" t="s">
        <v>1743</v>
      </c>
      <c r="C181" s="233"/>
      <c r="D181" s="233"/>
      <c r="E181" s="233"/>
      <c r="F181" s="233"/>
      <c r="G181" s="233"/>
      <c r="H181" s="233"/>
      <c r="I181" s="263">
        <v>122884605.69</v>
      </c>
      <c r="J181" s="263"/>
      <c r="K181" s="263"/>
      <c r="L181" s="263"/>
      <c r="M181" s="263"/>
      <c r="N181" s="263"/>
      <c r="O181" s="263"/>
      <c r="P181" s="263"/>
      <c r="Q181" s="263"/>
      <c r="R181" s="263"/>
      <c r="S181" s="263"/>
      <c r="T181" s="235">
        <v>3.4335795527098499E-2</v>
      </c>
      <c r="U181" s="235"/>
      <c r="V181" s="235"/>
      <c r="W181" s="235"/>
      <c r="X181" s="235"/>
      <c r="Y181" s="235"/>
      <c r="Z181" s="235"/>
      <c r="AA181" s="235"/>
      <c r="AB181" s="235"/>
      <c r="AC181" s="235"/>
      <c r="AD181" s="237">
        <v>1189</v>
      </c>
      <c r="AE181" s="237"/>
      <c r="AF181" s="237"/>
      <c r="AG181" s="237"/>
      <c r="AH181" s="237"/>
      <c r="AI181" s="237"/>
      <c r="AJ181" s="237"/>
      <c r="AK181" s="237"/>
      <c r="AL181" s="237"/>
      <c r="AM181" s="235">
        <v>2.3555749266978399E-2</v>
      </c>
      <c r="AN181" s="235"/>
      <c r="AO181" s="235"/>
      <c r="AP181" s="235"/>
    </row>
    <row r="182" spans="2:44" s="180" customFormat="1" ht="8.85" customHeight="1" x14ac:dyDescent="0.15">
      <c r="B182" s="233" t="s">
        <v>1742</v>
      </c>
      <c r="C182" s="233"/>
      <c r="D182" s="233"/>
      <c r="E182" s="233"/>
      <c r="F182" s="233"/>
      <c r="G182" s="233"/>
      <c r="H182" s="233"/>
      <c r="I182" s="263">
        <v>32414709.309999999</v>
      </c>
      <c r="J182" s="263"/>
      <c r="K182" s="263"/>
      <c r="L182" s="263"/>
      <c r="M182" s="263"/>
      <c r="N182" s="263"/>
      <c r="O182" s="263"/>
      <c r="P182" s="263"/>
      <c r="Q182" s="263"/>
      <c r="R182" s="263"/>
      <c r="S182" s="263"/>
      <c r="T182" s="235">
        <v>9.0571542683402905E-3</v>
      </c>
      <c r="U182" s="235"/>
      <c r="V182" s="235"/>
      <c r="W182" s="235"/>
      <c r="X182" s="235"/>
      <c r="Y182" s="235"/>
      <c r="Z182" s="235"/>
      <c r="AA182" s="235"/>
      <c r="AB182" s="235"/>
      <c r="AC182" s="235"/>
      <c r="AD182" s="237">
        <v>444</v>
      </c>
      <c r="AE182" s="237"/>
      <c r="AF182" s="237"/>
      <c r="AG182" s="237"/>
      <c r="AH182" s="237"/>
      <c r="AI182" s="237"/>
      <c r="AJ182" s="237"/>
      <c r="AK182" s="237"/>
      <c r="AL182" s="237"/>
      <c r="AM182" s="235">
        <v>8.7962596085268303E-3</v>
      </c>
      <c r="AN182" s="235"/>
      <c r="AO182" s="235"/>
      <c r="AP182" s="235"/>
    </row>
    <row r="183" spans="2:44" s="180" customFormat="1" ht="8.85" customHeight="1" x14ac:dyDescent="0.15">
      <c r="B183" s="233" t="s">
        <v>1741</v>
      </c>
      <c r="C183" s="233"/>
      <c r="D183" s="233"/>
      <c r="E183" s="233"/>
      <c r="F183" s="233"/>
      <c r="G183" s="233"/>
      <c r="H183" s="233"/>
      <c r="I183" s="263">
        <v>6152270.5599999996</v>
      </c>
      <c r="J183" s="263"/>
      <c r="K183" s="263"/>
      <c r="L183" s="263"/>
      <c r="M183" s="263"/>
      <c r="N183" s="263"/>
      <c r="O183" s="263"/>
      <c r="P183" s="263"/>
      <c r="Q183" s="263"/>
      <c r="R183" s="263"/>
      <c r="S183" s="263"/>
      <c r="T183" s="235">
        <v>1.7190363495037701E-3</v>
      </c>
      <c r="U183" s="235"/>
      <c r="V183" s="235"/>
      <c r="W183" s="235"/>
      <c r="X183" s="235"/>
      <c r="Y183" s="235"/>
      <c r="Z183" s="235"/>
      <c r="AA183" s="235"/>
      <c r="AB183" s="235"/>
      <c r="AC183" s="235"/>
      <c r="AD183" s="237">
        <v>147</v>
      </c>
      <c r="AE183" s="237"/>
      <c r="AF183" s="237"/>
      <c r="AG183" s="237"/>
      <c r="AH183" s="237"/>
      <c r="AI183" s="237"/>
      <c r="AJ183" s="237"/>
      <c r="AK183" s="237"/>
      <c r="AL183" s="237"/>
      <c r="AM183" s="235">
        <v>2.9122751406609102E-3</v>
      </c>
      <c r="AN183" s="235"/>
      <c r="AO183" s="235"/>
      <c r="AP183" s="235"/>
    </row>
    <row r="184" spans="2:44" s="180" customFormat="1" ht="8.85" customHeight="1" x14ac:dyDescent="0.15">
      <c r="B184" s="233" t="s">
        <v>1740</v>
      </c>
      <c r="C184" s="233"/>
      <c r="D184" s="233"/>
      <c r="E184" s="233"/>
      <c r="F184" s="233"/>
      <c r="G184" s="233"/>
      <c r="H184" s="233"/>
      <c r="I184" s="263">
        <v>6223600.71</v>
      </c>
      <c r="J184" s="263"/>
      <c r="K184" s="263"/>
      <c r="L184" s="263"/>
      <c r="M184" s="263"/>
      <c r="N184" s="263"/>
      <c r="O184" s="263"/>
      <c r="P184" s="263"/>
      <c r="Q184" s="263"/>
      <c r="R184" s="263"/>
      <c r="S184" s="263"/>
      <c r="T184" s="235">
        <v>1.7389670595513401E-3</v>
      </c>
      <c r="U184" s="235"/>
      <c r="V184" s="235"/>
      <c r="W184" s="235"/>
      <c r="X184" s="235"/>
      <c r="Y184" s="235"/>
      <c r="Z184" s="235"/>
      <c r="AA184" s="235"/>
      <c r="AB184" s="235"/>
      <c r="AC184" s="235"/>
      <c r="AD184" s="237">
        <v>142</v>
      </c>
      <c r="AE184" s="237"/>
      <c r="AF184" s="237"/>
      <c r="AG184" s="237"/>
      <c r="AH184" s="237"/>
      <c r="AI184" s="237"/>
      <c r="AJ184" s="237"/>
      <c r="AK184" s="237"/>
      <c r="AL184" s="237"/>
      <c r="AM184" s="235">
        <v>2.81321816308741E-3</v>
      </c>
      <c r="AN184" s="235"/>
      <c r="AO184" s="235"/>
      <c r="AP184" s="235"/>
    </row>
    <row r="185" spans="2:44" s="180" customFormat="1" ht="8.85" customHeight="1" x14ac:dyDescent="0.15">
      <c r="B185" s="233" t="s">
        <v>1739</v>
      </c>
      <c r="C185" s="233"/>
      <c r="D185" s="233"/>
      <c r="E185" s="233"/>
      <c r="F185" s="233"/>
      <c r="G185" s="233"/>
      <c r="H185" s="233"/>
      <c r="I185" s="263">
        <v>4113548.7</v>
      </c>
      <c r="J185" s="263"/>
      <c r="K185" s="263"/>
      <c r="L185" s="263"/>
      <c r="M185" s="263"/>
      <c r="N185" s="263"/>
      <c r="O185" s="263"/>
      <c r="P185" s="263"/>
      <c r="Q185" s="263"/>
      <c r="R185" s="263"/>
      <c r="S185" s="263"/>
      <c r="T185" s="235">
        <v>1.14938699002113E-3</v>
      </c>
      <c r="U185" s="235"/>
      <c r="V185" s="235"/>
      <c r="W185" s="235"/>
      <c r="X185" s="235"/>
      <c r="Y185" s="235"/>
      <c r="Z185" s="235"/>
      <c r="AA185" s="235"/>
      <c r="AB185" s="235"/>
      <c r="AC185" s="235"/>
      <c r="AD185" s="237">
        <v>151</v>
      </c>
      <c r="AE185" s="237"/>
      <c r="AF185" s="237"/>
      <c r="AG185" s="237"/>
      <c r="AH185" s="237"/>
      <c r="AI185" s="237"/>
      <c r="AJ185" s="237"/>
      <c r="AK185" s="237"/>
      <c r="AL185" s="237"/>
      <c r="AM185" s="235">
        <v>2.9915207227197101E-3</v>
      </c>
      <c r="AN185" s="235"/>
      <c r="AO185" s="235"/>
      <c r="AP185" s="235"/>
    </row>
    <row r="186" spans="2:44" s="180" customFormat="1" ht="8.85" customHeight="1" x14ac:dyDescent="0.15">
      <c r="B186" s="233" t="s">
        <v>1738</v>
      </c>
      <c r="C186" s="233"/>
      <c r="D186" s="233"/>
      <c r="E186" s="233"/>
      <c r="F186" s="233"/>
      <c r="G186" s="233"/>
      <c r="H186" s="233"/>
      <c r="I186" s="263">
        <v>2706454.24</v>
      </c>
      <c r="J186" s="263"/>
      <c r="K186" s="263"/>
      <c r="L186" s="263"/>
      <c r="M186" s="263"/>
      <c r="N186" s="263"/>
      <c r="O186" s="263"/>
      <c r="P186" s="263"/>
      <c r="Q186" s="263"/>
      <c r="R186" s="263"/>
      <c r="S186" s="263"/>
      <c r="T186" s="235">
        <v>7.5622376673053896E-4</v>
      </c>
      <c r="U186" s="235"/>
      <c r="V186" s="235"/>
      <c r="W186" s="235"/>
      <c r="X186" s="235"/>
      <c r="Y186" s="235"/>
      <c r="Z186" s="235"/>
      <c r="AA186" s="235"/>
      <c r="AB186" s="235"/>
      <c r="AC186" s="235"/>
      <c r="AD186" s="237">
        <v>76</v>
      </c>
      <c r="AE186" s="237"/>
      <c r="AF186" s="237"/>
      <c r="AG186" s="237"/>
      <c r="AH186" s="237"/>
      <c r="AI186" s="237"/>
      <c r="AJ186" s="237"/>
      <c r="AK186" s="237"/>
      <c r="AL186" s="237"/>
      <c r="AM186" s="235">
        <v>1.5056660591172E-3</v>
      </c>
      <c r="AN186" s="235"/>
      <c r="AO186" s="235"/>
      <c r="AP186" s="235"/>
    </row>
    <row r="187" spans="2:44" s="180" customFormat="1" ht="8.85" customHeight="1" x14ac:dyDescent="0.15">
      <c r="B187" s="233" t="s">
        <v>1737</v>
      </c>
      <c r="C187" s="233"/>
      <c r="D187" s="233"/>
      <c r="E187" s="233"/>
      <c r="F187" s="233"/>
      <c r="G187" s="233"/>
      <c r="H187" s="233"/>
      <c r="I187" s="263">
        <v>605197.54</v>
      </c>
      <c r="J187" s="263"/>
      <c r="K187" s="263"/>
      <c r="L187" s="263"/>
      <c r="M187" s="263"/>
      <c r="N187" s="263"/>
      <c r="O187" s="263"/>
      <c r="P187" s="263"/>
      <c r="Q187" s="263"/>
      <c r="R187" s="263"/>
      <c r="S187" s="263"/>
      <c r="T187" s="235">
        <v>1.6910123827360799E-4</v>
      </c>
      <c r="U187" s="235"/>
      <c r="V187" s="235"/>
      <c r="W187" s="235"/>
      <c r="X187" s="235"/>
      <c r="Y187" s="235"/>
      <c r="Z187" s="235"/>
      <c r="AA187" s="235"/>
      <c r="AB187" s="235"/>
      <c r="AC187" s="235"/>
      <c r="AD187" s="237">
        <v>30</v>
      </c>
      <c r="AE187" s="237"/>
      <c r="AF187" s="237"/>
      <c r="AG187" s="237"/>
      <c r="AH187" s="237"/>
      <c r="AI187" s="237"/>
      <c r="AJ187" s="237"/>
      <c r="AK187" s="237"/>
      <c r="AL187" s="237"/>
      <c r="AM187" s="235">
        <v>5.9434186544100203E-4</v>
      </c>
      <c r="AN187" s="235"/>
      <c r="AO187" s="235"/>
      <c r="AP187" s="235"/>
    </row>
    <row r="188" spans="2:44" s="180" customFormat="1" ht="8.85" customHeight="1" x14ac:dyDescent="0.15">
      <c r="B188" s="233" t="s">
        <v>1736</v>
      </c>
      <c r="C188" s="233"/>
      <c r="D188" s="233"/>
      <c r="E188" s="233"/>
      <c r="F188" s="233"/>
      <c r="G188" s="233"/>
      <c r="H188" s="233"/>
      <c r="I188" s="263">
        <v>200625.45</v>
      </c>
      <c r="J188" s="263"/>
      <c r="K188" s="263"/>
      <c r="L188" s="263"/>
      <c r="M188" s="263"/>
      <c r="N188" s="263"/>
      <c r="O188" s="263"/>
      <c r="P188" s="263"/>
      <c r="Q188" s="263"/>
      <c r="R188" s="263"/>
      <c r="S188" s="263"/>
      <c r="T188" s="235">
        <v>5.6057749382457498E-5</v>
      </c>
      <c r="U188" s="235"/>
      <c r="V188" s="235"/>
      <c r="W188" s="235"/>
      <c r="X188" s="235"/>
      <c r="Y188" s="235"/>
      <c r="Z188" s="235"/>
      <c r="AA188" s="235"/>
      <c r="AB188" s="235"/>
      <c r="AC188" s="235"/>
      <c r="AD188" s="237">
        <v>7</v>
      </c>
      <c r="AE188" s="237"/>
      <c r="AF188" s="237"/>
      <c r="AG188" s="237"/>
      <c r="AH188" s="237"/>
      <c r="AI188" s="237"/>
      <c r="AJ188" s="237"/>
      <c r="AK188" s="237"/>
      <c r="AL188" s="237"/>
      <c r="AM188" s="235">
        <v>1.386797686029E-4</v>
      </c>
      <c r="AN188" s="235"/>
      <c r="AO188" s="235"/>
      <c r="AP188" s="235"/>
    </row>
    <row r="189" spans="2:44" s="180" customFormat="1" ht="8.85" customHeight="1" x14ac:dyDescent="0.15">
      <c r="B189" s="233" t="s">
        <v>1735</v>
      </c>
      <c r="C189" s="233"/>
      <c r="D189" s="233"/>
      <c r="E189" s="233"/>
      <c r="F189" s="233"/>
      <c r="G189" s="233"/>
      <c r="H189" s="233"/>
      <c r="I189" s="263">
        <v>2131.4299999999998</v>
      </c>
      <c r="J189" s="263"/>
      <c r="K189" s="263"/>
      <c r="L189" s="263"/>
      <c r="M189" s="263"/>
      <c r="N189" s="263"/>
      <c r="O189" s="263"/>
      <c r="P189" s="263"/>
      <c r="Q189" s="263"/>
      <c r="R189" s="263"/>
      <c r="S189" s="263"/>
      <c r="T189" s="235">
        <v>5.9555339946278704E-7</v>
      </c>
      <c r="U189" s="235"/>
      <c r="V189" s="235"/>
      <c r="W189" s="235"/>
      <c r="X189" s="235"/>
      <c r="Y189" s="235"/>
      <c r="Z189" s="235"/>
      <c r="AA189" s="235"/>
      <c r="AB189" s="235"/>
      <c r="AC189" s="235"/>
      <c r="AD189" s="237">
        <v>1</v>
      </c>
      <c r="AE189" s="237"/>
      <c r="AF189" s="237"/>
      <c r="AG189" s="237"/>
      <c r="AH189" s="237"/>
      <c r="AI189" s="237"/>
      <c r="AJ189" s="237"/>
      <c r="AK189" s="237"/>
      <c r="AL189" s="237"/>
      <c r="AM189" s="235">
        <v>1.98113955147001E-5</v>
      </c>
      <c r="AN189" s="235"/>
      <c r="AO189" s="235"/>
      <c r="AP189" s="235"/>
    </row>
    <row r="190" spans="2:44" s="180" customFormat="1" ht="8.85" customHeight="1" x14ac:dyDescent="0.15">
      <c r="B190" s="265"/>
      <c r="C190" s="265"/>
      <c r="D190" s="265"/>
      <c r="E190" s="265"/>
      <c r="F190" s="265"/>
      <c r="G190" s="265"/>
      <c r="H190" s="265"/>
      <c r="I190" s="261">
        <v>3578906613.4499998</v>
      </c>
      <c r="J190" s="261"/>
      <c r="K190" s="261"/>
      <c r="L190" s="261"/>
      <c r="M190" s="261"/>
      <c r="N190" s="261"/>
      <c r="O190" s="261"/>
      <c r="P190" s="261"/>
      <c r="Q190" s="261"/>
      <c r="R190" s="261"/>
      <c r="S190" s="261"/>
      <c r="T190" s="259">
        <v>1</v>
      </c>
      <c r="U190" s="259"/>
      <c r="V190" s="259"/>
      <c r="W190" s="259"/>
      <c r="X190" s="259"/>
      <c r="Y190" s="259"/>
      <c r="Z190" s="259"/>
      <c r="AA190" s="259"/>
      <c r="AB190" s="259"/>
      <c r="AC190" s="259"/>
      <c r="AD190" s="260">
        <v>50476</v>
      </c>
      <c r="AE190" s="260"/>
      <c r="AF190" s="260"/>
      <c r="AG190" s="260"/>
      <c r="AH190" s="260"/>
      <c r="AI190" s="260"/>
      <c r="AJ190" s="260"/>
      <c r="AK190" s="260"/>
      <c r="AL190" s="260"/>
      <c r="AM190" s="259">
        <v>1</v>
      </c>
      <c r="AN190" s="259"/>
      <c r="AO190" s="259"/>
      <c r="AP190" s="259"/>
    </row>
    <row r="191" spans="2:44" s="180" customFormat="1" ht="7.2" customHeight="1" x14ac:dyDescent="0.15"/>
    <row r="192" spans="2:44" s="180" customFormat="1" ht="15.3" customHeight="1" x14ac:dyDescent="0.15">
      <c r="B192" s="218" t="s">
        <v>1734</v>
      </c>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row>
    <row r="193" spans="2:44" s="180" customFormat="1" ht="6.3" customHeight="1" x14ac:dyDescent="0.15"/>
    <row r="194" spans="2:44" s="180" customFormat="1" ht="10.199999999999999" customHeight="1" x14ac:dyDescent="0.15">
      <c r="B194" s="265"/>
      <c r="C194" s="265"/>
      <c r="D194" s="265"/>
      <c r="E194" s="265"/>
      <c r="F194" s="265"/>
      <c r="G194" s="265"/>
      <c r="H194" s="214" t="s">
        <v>1653</v>
      </c>
      <c r="I194" s="214"/>
      <c r="J194" s="214"/>
      <c r="K194" s="214"/>
      <c r="L194" s="214"/>
      <c r="M194" s="214"/>
      <c r="N194" s="214"/>
      <c r="O194" s="214"/>
      <c r="P194" s="214"/>
      <c r="Q194" s="214"/>
      <c r="R194" s="214"/>
      <c r="S194" s="214" t="s">
        <v>1651</v>
      </c>
      <c r="T194" s="214"/>
      <c r="U194" s="214"/>
      <c r="V194" s="214"/>
      <c r="W194" s="214"/>
      <c r="X194" s="214"/>
      <c r="Y194" s="214"/>
      <c r="Z194" s="214"/>
      <c r="AA194" s="214"/>
      <c r="AB194" s="214"/>
      <c r="AC194" s="214" t="s">
        <v>1652</v>
      </c>
      <c r="AD194" s="214"/>
      <c r="AE194" s="214"/>
      <c r="AF194" s="214"/>
      <c r="AG194" s="214"/>
      <c r="AH194" s="214"/>
      <c r="AI194" s="214"/>
      <c r="AJ194" s="214"/>
      <c r="AK194" s="214" t="s">
        <v>1651</v>
      </c>
      <c r="AL194" s="214"/>
      <c r="AM194" s="214"/>
      <c r="AN194" s="214"/>
      <c r="AO194" s="214"/>
      <c r="AP194" s="214"/>
    </row>
    <row r="195" spans="2:44" s="180" customFormat="1" ht="8.85" customHeight="1" x14ac:dyDescent="0.15">
      <c r="B195" s="233" t="s">
        <v>1490</v>
      </c>
      <c r="C195" s="233"/>
      <c r="D195" s="233"/>
      <c r="E195" s="233"/>
      <c r="F195" s="233"/>
      <c r="G195" s="233"/>
      <c r="H195" s="263">
        <v>3297086965.3600302</v>
      </c>
      <c r="I195" s="263"/>
      <c r="J195" s="263"/>
      <c r="K195" s="263"/>
      <c r="L195" s="263"/>
      <c r="M195" s="263"/>
      <c r="N195" s="263"/>
      <c r="O195" s="263"/>
      <c r="P195" s="263"/>
      <c r="Q195" s="263"/>
      <c r="R195" s="263"/>
      <c r="S195" s="235">
        <v>0.92125537810042801</v>
      </c>
      <c r="T195" s="235"/>
      <c r="U195" s="235"/>
      <c r="V195" s="235"/>
      <c r="W195" s="235"/>
      <c r="X195" s="235"/>
      <c r="Y195" s="235"/>
      <c r="Z195" s="235"/>
      <c r="AA195" s="235"/>
      <c r="AB195" s="235"/>
      <c r="AC195" s="237">
        <v>47545</v>
      </c>
      <c r="AD195" s="237"/>
      <c r="AE195" s="237"/>
      <c r="AF195" s="237"/>
      <c r="AG195" s="237"/>
      <c r="AH195" s="237"/>
      <c r="AI195" s="237"/>
      <c r="AJ195" s="237"/>
      <c r="AK195" s="235">
        <v>0.94193279974641397</v>
      </c>
      <c r="AL195" s="235"/>
      <c r="AM195" s="235"/>
      <c r="AN195" s="235"/>
      <c r="AO195" s="235"/>
      <c r="AP195" s="235"/>
    </row>
    <row r="196" spans="2:44" s="180" customFormat="1" ht="8.85" customHeight="1" x14ac:dyDescent="0.15">
      <c r="B196" s="233" t="s">
        <v>1733</v>
      </c>
      <c r="C196" s="233"/>
      <c r="D196" s="233"/>
      <c r="E196" s="233"/>
      <c r="F196" s="233"/>
      <c r="G196" s="233"/>
      <c r="H196" s="263">
        <v>2567013.9700000002</v>
      </c>
      <c r="I196" s="263"/>
      <c r="J196" s="263"/>
      <c r="K196" s="263"/>
      <c r="L196" s="263"/>
      <c r="M196" s="263"/>
      <c r="N196" s="263"/>
      <c r="O196" s="263"/>
      <c r="P196" s="263"/>
      <c r="Q196" s="263"/>
      <c r="R196" s="263"/>
      <c r="S196" s="235">
        <v>7.1726207114564003E-4</v>
      </c>
      <c r="T196" s="235"/>
      <c r="U196" s="235"/>
      <c r="V196" s="235"/>
      <c r="W196" s="235"/>
      <c r="X196" s="235"/>
      <c r="Y196" s="235"/>
      <c r="Z196" s="235"/>
      <c r="AA196" s="235"/>
      <c r="AB196" s="235"/>
      <c r="AC196" s="237">
        <v>110</v>
      </c>
      <c r="AD196" s="237"/>
      <c r="AE196" s="237"/>
      <c r="AF196" s="237"/>
      <c r="AG196" s="237"/>
      <c r="AH196" s="237"/>
      <c r="AI196" s="237"/>
      <c r="AJ196" s="237"/>
      <c r="AK196" s="235">
        <v>2.17925350661701E-3</v>
      </c>
      <c r="AL196" s="235"/>
      <c r="AM196" s="235"/>
      <c r="AN196" s="235"/>
      <c r="AO196" s="235"/>
      <c r="AP196" s="235"/>
    </row>
    <row r="197" spans="2:44" s="180" customFormat="1" ht="8.85" customHeight="1" x14ac:dyDescent="0.15">
      <c r="B197" s="233" t="s">
        <v>1732</v>
      </c>
      <c r="C197" s="233"/>
      <c r="D197" s="233"/>
      <c r="E197" s="233"/>
      <c r="F197" s="233"/>
      <c r="G197" s="233"/>
      <c r="H197" s="263">
        <v>279252634.12</v>
      </c>
      <c r="I197" s="263"/>
      <c r="J197" s="263"/>
      <c r="K197" s="263"/>
      <c r="L197" s="263"/>
      <c r="M197" s="263"/>
      <c r="N197" s="263"/>
      <c r="O197" s="263"/>
      <c r="P197" s="263"/>
      <c r="Q197" s="263"/>
      <c r="R197" s="263"/>
      <c r="S197" s="235">
        <v>7.8027359828426304E-2</v>
      </c>
      <c r="T197" s="235"/>
      <c r="U197" s="235"/>
      <c r="V197" s="235"/>
      <c r="W197" s="235"/>
      <c r="X197" s="235"/>
      <c r="Y197" s="235"/>
      <c r="Z197" s="235"/>
      <c r="AA197" s="235"/>
      <c r="AB197" s="235"/>
      <c r="AC197" s="237">
        <v>2821</v>
      </c>
      <c r="AD197" s="237"/>
      <c r="AE197" s="237"/>
      <c r="AF197" s="237"/>
      <c r="AG197" s="237"/>
      <c r="AH197" s="237"/>
      <c r="AI197" s="237"/>
      <c r="AJ197" s="237"/>
      <c r="AK197" s="235">
        <v>5.5887946746968897E-2</v>
      </c>
      <c r="AL197" s="235"/>
      <c r="AM197" s="235"/>
      <c r="AN197" s="235"/>
      <c r="AO197" s="235"/>
      <c r="AP197" s="235"/>
    </row>
    <row r="198" spans="2:44" s="180" customFormat="1" ht="10.199999999999999" customHeight="1" x14ac:dyDescent="0.15">
      <c r="B198" s="265"/>
      <c r="C198" s="265"/>
      <c r="D198" s="265"/>
      <c r="E198" s="265"/>
      <c r="F198" s="265"/>
      <c r="G198" s="265"/>
      <c r="H198" s="261">
        <v>3578906613.4500299</v>
      </c>
      <c r="I198" s="261"/>
      <c r="J198" s="261"/>
      <c r="K198" s="261"/>
      <c r="L198" s="261"/>
      <c r="M198" s="261"/>
      <c r="N198" s="261"/>
      <c r="O198" s="261"/>
      <c r="P198" s="261"/>
      <c r="Q198" s="261"/>
      <c r="R198" s="261"/>
      <c r="S198" s="259">
        <v>1</v>
      </c>
      <c r="T198" s="259"/>
      <c r="U198" s="259"/>
      <c r="V198" s="259"/>
      <c r="W198" s="259"/>
      <c r="X198" s="259"/>
      <c r="Y198" s="259"/>
      <c r="Z198" s="259"/>
      <c r="AA198" s="259"/>
      <c r="AB198" s="259"/>
      <c r="AC198" s="260">
        <v>50476</v>
      </c>
      <c r="AD198" s="260"/>
      <c r="AE198" s="260"/>
      <c r="AF198" s="260"/>
      <c r="AG198" s="260"/>
      <c r="AH198" s="260"/>
      <c r="AI198" s="260"/>
      <c r="AJ198" s="260"/>
      <c r="AK198" s="259">
        <v>1</v>
      </c>
      <c r="AL198" s="259"/>
      <c r="AM198" s="259"/>
      <c r="AN198" s="259"/>
      <c r="AO198" s="259"/>
      <c r="AP198" s="259"/>
    </row>
    <row r="199" spans="2:44" s="180" customFormat="1" ht="7.2" customHeight="1" x14ac:dyDescent="0.15"/>
    <row r="200" spans="2:44" s="180" customFormat="1" ht="15.3" customHeight="1" x14ac:dyDescent="0.15">
      <c r="B200" s="218" t="s">
        <v>1731</v>
      </c>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row>
    <row r="201" spans="2:44" s="180" customFormat="1" ht="6.3" customHeight="1" x14ac:dyDescent="0.15"/>
    <row r="202" spans="2:44" s="180" customFormat="1" ht="10.199999999999999" customHeight="1" x14ac:dyDescent="0.15">
      <c r="B202" s="265"/>
      <c r="C202" s="265"/>
      <c r="D202" s="265"/>
      <c r="E202" s="265"/>
      <c r="F202" s="265"/>
      <c r="G202" s="214" t="s">
        <v>1653</v>
      </c>
      <c r="H202" s="214"/>
      <c r="I202" s="214"/>
      <c r="J202" s="214"/>
      <c r="K202" s="214"/>
      <c r="L202" s="214"/>
      <c r="M202" s="214"/>
      <c r="N202" s="214"/>
      <c r="O202" s="214"/>
      <c r="P202" s="214"/>
      <c r="Q202" s="214"/>
      <c r="R202" s="214" t="s">
        <v>1651</v>
      </c>
      <c r="S202" s="214"/>
      <c r="T202" s="214"/>
      <c r="U202" s="214"/>
      <c r="V202" s="214"/>
      <c r="W202" s="214"/>
      <c r="X202" s="214"/>
      <c r="Y202" s="214"/>
      <c r="Z202" s="214"/>
      <c r="AA202" s="214"/>
      <c r="AB202" s="214" t="s">
        <v>1652</v>
      </c>
      <c r="AC202" s="214"/>
      <c r="AD202" s="214"/>
      <c r="AE202" s="214"/>
      <c r="AF202" s="214"/>
      <c r="AG202" s="214"/>
      <c r="AH202" s="214"/>
      <c r="AI202" s="214"/>
      <c r="AJ202" s="214"/>
      <c r="AK202" s="214" t="s">
        <v>1651</v>
      </c>
      <c r="AL202" s="214"/>
      <c r="AM202" s="214"/>
      <c r="AN202" s="214"/>
      <c r="AO202" s="214"/>
      <c r="AP202" s="214"/>
    </row>
    <row r="203" spans="2:44" s="180" customFormat="1" ht="9.75" customHeight="1" x14ac:dyDescent="0.15">
      <c r="B203" s="233" t="s">
        <v>1730</v>
      </c>
      <c r="C203" s="233"/>
      <c r="D203" s="233"/>
      <c r="E203" s="233"/>
      <c r="F203" s="233"/>
      <c r="G203" s="263">
        <v>39669653.380000003</v>
      </c>
      <c r="H203" s="263"/>
      <c r="I203" s="263"/>
      <c r="J203" s="263"/>
      <c r="K203" s="263"/>
      <c r="L203" s="263"/>
      <c r="M203" s="263"/>
      <c r="N203" s="263"/>
      <c r="O203" s="263"/>
      <c r="P203" s="263"/>
      <c r="Q203" s="263"/>
      <c r="R203" s="235">
        <v>1.10842940776705E-2</v>
      </c>
      <c r="S203" s="235"/>
      <c r="T203" s="235"/>
      <c r="U203" s="235"/>
      <c r="V203" s="235"/>
      <c r="W203" s="235"/>
      <c r="X203" s="235"/>
      <c r="Y203" s="235"/>
      <c r="Z203" s="235"/>
      <c r="AA203" s="235"/>
      <c r="AB203" s="237">
        <v>448</v>
      </c>
      <c r="AC203" s="237"/>
      <c r="AD203" s="237"/>
      <c r="AE203" s="237"/>
      <c r="AF203" s="237"/>
      <c r="AG203" s="237"/>
      <c r="AH203" s="237"/>
      <c r="AI203" s="237"/>
      <c r="AJ203" s="237"/>
      <c r="AK203" s="235">
        <v>8.8755051905856207E-3</v>
      </c>
      <c r="AL203" s="235"/>
      <c r="AM203" s="235"/>
      <c r="AN203" s="235"/>
      <c r="AO203" s="235"/>
      <c r="AP203" s="235"/>
    </row>
    <row r="204" spans="2:44" s="180" customFormat="1" ht="9.75" customHeight="1" x14ac:dyDescent="0.15">
      <c r="B204" s="233" t="s">
        <v>1729</v>
      </c>
      <c r="C204" s="233"/>
      <c r="D204" s="233"/>
      <c r="E204" s="233"/>
      <c r="F204" s="233"/>
      <c r="G204" s="263">
        <v>52672622.409999996</v>
      </c>
      <c r="H204" s="263"/>
      <c r="I204" s="263"/>
      <c r="J204" s="263"/>
      <c r="K204" s="263"/>
      <c r="L204" s="263"/>
      <c r="M204" s="263"/>
      <c r="N204" s="263"/>
      <c r="O204" s="263"/>
      <c r="P204" s="263"/>
      <c r="Q204" s="263"/>
      <c r="R204" s="235">
        <v>1.4717517973799299E-2</v>
      </c>
      <c r="S204" s="235"/>
      <c r="T204" s="235"/>
      <c r="U204" s="235"/>
      <c r="V204" s="235"/>
      <c r="W204" s="235"/>
      <c r="X204" s="235"/>
      <c r="Y204" s="235"/>
      <c r="Z204" s="235"/>
      <c r="AA204" s="235"/>
      <c r="AB204" s="237">
        <v>656</v>
      </c>
      <c r="AC204" s="237"/>
      <c r="AD204" s="237"/>
      <c r="AE204" s="237"/>
      <c r="AF204" s="237"/>
      <c r="AG204" s="237"/>
      <c r="AH204" s="237"/>
      <c r="AI204" s="237"/>
      <c r="AJ204" s="237"/>
      <c r="AK204" s="235">
        <v>1.2996275457643199E-2</v>
      </c>
      <c r="AL204" s="235"/>
      <c r="AM204" s="235"/>
      <c r="AN204" s="235"/>
      <c r="AO204" s="235"/>
      <c r="AP204" s="235"/>
    </row>
    <row r="205" spans="2:44" s="180" customFormat="1" ht="9.75" customHeight="1" x14ac:dyDescent="0.15">
      <c r="B205" s="233" t="s">
        <v>1728</v>
      </c>
      <c r="C205" s="233"/>
      <c r="D205" s="233"/>
      <c r="E205" s="233"/>
      <c r="F205" s="233"/>
      <c r="G205" s="263">
        <v>15660413.560000001</v>
      </c>
      <c r="H205" s="263"/>
      <c r="I205" s="263"/>
      <c r="J205" s="263"/>
      <c r="K205" s="263"/>
      <c r="L205" s="263"/>
      <c r="M205" s="263"/>
      <c r="N205" s="263"/>
      <c r="O205" s="263"/>
      <c r="P205" s="263"/>
      <c r="Q205" s="263"/>
      <c r="R205" s="235">
        <v>4.37575361736067E-3</v>
      </c>
      <c r="S205" s="235"/>
      <c r="T205" s="235"/>
      <c r="U205" s="235"/>
      <c r="V205" s="235"/>
      <c r="W205" s="235"/>
      <c r="X205" s="235"/>
      <c r="Y205" s="235"/>
      <c r="Z205" s="235"/>
      <c r="AA205" s="235"/>
      <c r="AB205" s="237">
        <v>175</v>
      </c>
      <c r="AC205" s="237"/>
      <c r="AD205" s="237"/>
      <c r="AE205" s="237"/>
      <c r="AF205" s="237"/>
      <c r="AG205" s="237"/>
      <c r="AH205" s="237"/>
      <c r="AI205" s="237"/>
      <c r="AJ205" s="237"/>
      <c r="AK205" s="235">
        <v>3.4669942150725099E-3</v>
      </c>
      <c r="AL205" s="235"/>
      <c r="AM205" s="235"/>
      <c r="AN205" s="235"/>
      <c r="AO205" s="235"/>
      <c r="AP205" s="235"/>
    </row>
    <row r="206" spans="2:44" s="180" customFormat="1" ht="9.75" customHeight="1" x14ac:dyDescent="0.15">
      <c r="B206" s="233" t="s">
        <v>1727</v>
      </c>
      <c r="C206" s="233"/>
      <c r="D206" s="233"/>
      <c r="E206" s="233"/>
      <c r="F206" s="233"/>
      <c r="G206" s="263">
        <v>11768181.09</v>
      </c>
      <c r="H206" s="263"/>
      <c r="I206" s="263"/>
      <c r="J206" s="263"/>
      <c r="K206" s="263"/>
      <c r="L206" s="263"/>
      <c r="M206" s="263"/>
      <c r="N206" s="263"/>
      <c r="O206" s="263"/>
      <c r="P206" s="263"/>
      <c r="Q206" s="263"/>
      <c r="R206" s="235">
        <v>3.2882056899091799E-3</v>
      </c>
      <c r="S206" s="235"/>
      <c r="T206" s="235"/>
      <c r="U206" s="235"/>
      <c r="V206" s="235"/>
      <c r="W206" s="235"/>
      <c r="X206" s="235"/>
      <c r="Y206" s="235"/>
      <c r="Z206" s="235"/>
      <c r="AA206" s="235"/>
      <c r="AB206" s="237">
        <v>125</v>
      </c>
      <c r="AC206" s="237"/>
      <c r="AD206" s="237"/>
      <c r="AE206" s="237"/>
      <c r="AF206" s="237"/>
      <c r="AG206" s="237"/>
      <c r="AH206" s="237"/>
      <c r="AI206" s="237"/>
      <c r="AJ206" s="237"/>
      <c r="AK206" s="235">
        <v>2.47642443933751E-3</v>
      </c>
      <c r="AL206" s="235"/>
      <c r="AM206" s="235"/>
      <c r="AN206" s="235"/>
      <c r="AO206" s="235"/>
      <c r="AP206" s="235"/>
    </row>
    <row r="207" spans="2:44" s="180" customFormat="1" ht="9.75" customHeight="1" x14ac:dyDescent="0.15">
      <c r="B207" s="233" t="s">
        <v>1726</v>
      </c>
      <c r="C207" s="233"/>
      <c r="D207" s="233"/>
      <c r="E207" s="233"/>
      <c r="F207" s="233"/>
      <c r="G207" s="263">
        <v>24579851.199999999</v>
      </c>
      <c r="H207" s="263"/>
      <c r="I207" s="263"/>
      <c r="J207" s="263"/>
      <c r="K207" s="263"/>
      <c r="L207" s="263"/>
      <c r="M207" s="263"/>
      <c r="N207" s="263"/>
      <c r="O207" s="263"/>
      <c r="P207" s="263"/>
      <c r="Q207" s="263"/>
      <c r="R207" s="235">
        <v>6.8679778085366898E-3</v>
      </c>
      <c r="S207" s="235"/>
      <c r="T207" s="235"/>
      <c r="U207" s="235"/>
      <c r="V207" s="235"/>
      <c r="W207" s="235"/>
      <c r="X207" s="235"/>
      <c r="Y207" s="235"/>
      <c r="Z207" s="235"/>
      <c r="AA207" s="235"/>
      <c r="AB207" s="237">
        <v>250</v>
      </c>
      <c r="AC207" s="237"/>
      <c r="AD207" s="237"/>
      <c r="AE207" s="237"/>
      <c r="AF207" s="237"/>
      <c r="AG207" s="237"/>
      <c r="AH207" s="237"/>
      <c r="AI207" s="237"/>
      <c r="AJ207" s="237"/>
      <c r="AK207" s="235">
        <v>4.9528488786750096E-3</v>
      </c>
      <c r="AL207" s="235"/>
      <c r="AM207" s="235"/>
      <c r="AN207" s="235"/>
      <c r="AO207" s="235"/>
      <c r="AP207" s="235"/>
    </row>
    <row r="208" spans="2:44" s="180" customFormat="1" ht="9.75" customHeight="1" x14ac:dyDescent="0.15">
      <c r="B208" s="233" t="s">
        <v>1725</v>
      </c>
      <c r="C208" s="233"/>
      <c r="D208" s="233"/>
      <c r="E208" s="233"/>
      <c r="F208" s="233"/>
      <c r="G208" s="263">
        <v>25476612.920000002</v>
      </c>
      <c r="H208" s="263"/>
      <c r="I208" s="263"/>
      <c r="J208" s="263"/>
      <c r="K208" s="263"/>
      <c r="L208" s="263"/>
      <c r="M208" s="263"/>
      <c r="N208" s="263"/>
      <c r="O208" s="263"/>
      <c r="P208" s="263"/>
      <c r="Q208" s="263"/>
      <c r="R208" s="235">
        <v>7.1185464365723598E-3</v>
      </c>
      <c r="S208" s="235"/>
      <c r="T208" s="235"/>
      <c r="U208" s="235"/>
      <c r="V208" s="235"/>
      <c r="W208" s="235"/>
      <c r="X208" s="235"/>
      <c r="Y208" s="235"/>
      <c r="Z208" s="235"/>
      <c r="AA208" s="235"/>
      <c r="AB208" s="237">
        <v>270</v>
      </c>
      <c r="AC208" s="237"/>
      <c r="AD208" s="237"/>
      <c r="AE208" s="237"/>
      <c r="AF208" s="237"/>
      <c r="AG208" s="237"/>
      <c r="AH208" s="237"/>
      <c r="AI208" s="237"/>
      <c r="AJ208" s="237"/>
      <c r="AK208" s="235">
        <v>5.3490767889690103E-3</v>
      </c>
      <c r="AL208" s="235"/>
      <c r="AM208" s="235"/>
      <c r="AN208" s="235"/>
      <c r="AO208" s="235"/>
      <c r="AP208" s="235"/>
    </row>
    <row r="209" spans="2:44" s="180" customFormat="1" ht="9.75" customHeight="1" x14ac:dyDescent="0.15">
      <c r="B209" s="233" t="s">
        <v>1724</v>
      </c>
      <c r="C209" s="233"/>
      <c r="D209" s="233"/>
      <c r="E209" s="233"/>
      <c r="F209" s="233"/>
      <c r="G209" s="263">
        <v>146333.39000000001</v>
      </c>
      <c r="H209" s="263"/>
      <c r="I209" s="263"/>
      <c r="J209" s="263"/>
      <c r="K209" s="263"/>
      <c r="L209" s="263"/>
      <c r="M209" s="263"/>
      <c r="N209" s="263"/>
      <c r="O209" s="263"/>
      <c r="P209" s="263"/>
      <c r="Q209" s="263"/>
      <c r="R209" s="235">
        <v>4.0887736341054201E-5</v>
      </c>
      <c r="S209" s="235"/>
      <c r="T209" s="235"/>
      <c r="U209" s="235"/>
      <c r="V209" s="235"/>
      <c r="W209" s="235"/>
      <c r="X209" s="235"/>
      <c r="Y209" s="235"/>
      <c r="Z209" s="235"/>
      <c r="AA209" s="235"/>
      <c r="AB209" s="237">
        <v>5</v>
      </c>
      <c r="AC209" s="237"/>
      <c r="AD209" s="237"/>
      <c r="AE209" s="237"/>
      <c r="AF209" s="237"/>
      <c r="AG209" s="237"/>
      <c r="AH209" s="237"/>
      <c r="AI209" s="237"/>
      <c r="AJ209" s="237"/>
      <c r="AK209" s="235">
        <v>9.9056977573500294E-5</v>
      </c>
      <c r="AL209" s="235"/>
      <c r="AM209" s="235"/>
      <c r="AN209" s="235"/>
      <c r="AO209" s="235"/>
      <c r="AP209" s="235"/>
    </row>
    <row r="210" spans="2:44" s="180" customFormat="1" ht="9.75" customHeight="1" x14ac:dyDescent="0.15">
      <c r="B210" s="233" t="s">
        <v>1723</v>
      </c>
      <c r="C210" s="233"/>
      <c r="D210" s="233"/>
      <c r="E210" s="233"/>
      <c r="F210" s="233"/>
      <c r="G210" s="263">
        <v>38476505.439999998</v>
      </c>
      <c r="H210" s="263"/>
      <c r="I210" s="263"/>
      <c r="J210" s="263"/>
      <c r="K210" s="263"/>
      <c r="L210" s="263"/>
      <c r="M210" s="263"/>
      <c r="N210" s="263"/>
      <c r="O210" s="263"/>
      <c r="P210" s="263"/>
      <c r="Q210" s="263"/>
      <c r="R210" s="235">
        <v>1.0750910709824001E-2</v>
      </c>
      <c r="S210" s="235"/>
      <c r="T210" s="235"/>
      <c r="U210" s="235"/>
      <c r="V210" s="235"/>
      <c r="W210" s="235"/>
      <c r="X210" s="235"/>
      <c r="Y210" s="235"/>
      <c r="Z210" s="235"/>
      <c r="AA210" s="235"/>
      <c r="AB210" s="237">
        <v>246</v>
      </c>
      <c r="AC210" s="237"/>
      <c r="AD210" s="237"/>
      <c r="AE210" s="237"/>
      <c r="AF210" s="237"/>
      <c r="AG210" s="237"/>
      <c r="AH210" s="237"/>
      <c r="AI210" s="237"/>
      <c r="AJ210" s="237"/>
      <c r="AK210" s="235">
        <v>4.8736032966162097E-3</v>
      </c>
      <c r="AL210" s="235"/>
      <c r="AM210" s="235"/>
      <c r="AN210" s="235"/>
      <c r="AO210" s="235"/>
      <c r="AP210" s="235"/>
    </row>
    <row r="211" spans="2:44" s="180" customFormat="1" ht="9.75" customHeight="1" x14ac:dyDescent="0.15">
      <c r="B211" s="233" t="s">
        <v>1722</v>
      </c>
      <c r="C211" s="233"/>
      <c r="D211" s="233"/>
      <c r="E211" s="233"/>
      <c r="F211" s="233"/>
      <c r="G211" s="263">
        <v>24228127.050000001</v>
      </c>
      <c r="H211" s="263"/>
      <c r="I211" s="263"/>
      <c r="J211" s="263"/>
      <c r="K211" s="263"/>
      <c r="L211" s="263"/>
      <c r="M211" s="263"/>
      <c r="N211" s="263"/>
      <c r="O211" s="263"/>
      <c r="P211" s="263"/>
      <c r="Q211" s="263"/>
      <c r="R211" s="235">
        <v>6.7697008239743697E-3</v>
      </c>
      <c r="S211" s="235"/>
      <c r="T211" s="235"/>
      <c r="U211" s="235"/>
      <c r="V211" s="235"/>
      <c r="W211" s="235"/>
      <c r="X211" s="235"/>
      <c r="Y211" s="235"/>
      <c r="Z211" s="235"/>
      <c r="AA211" s="235"/>
      <c r="AB211" s="237">
        <v>145</v>
      </c>
      <c r="AC211" s="237"/>
      <c r="AD211" s="237"/>
      <c r="AE211" s="237"/>
      <c r="AF211" s="237"/>
      <c r="AG211" s="237"/>
      <c r="AH211" s="237"/>
      <c r="AI211" s="237"/>
      <c r="AJ211" s="237"/>
      <c r="AK211" s="235">
        <v>2.8726523496315098E-3</v>
      </c>
      <c r="AL211" s="235"/>
      <c r="AM211" s="235"/>
      <c r="AN211" s="235"/>
      <c r="AO211" s="235"/>
      <c r="AP211" s="235"/>
    </row>
    <row r="212" spans="2:44" s="180" customFormat="1" ht="9.75" customHeight="1" x14ac:dyDescent="0.15">
      <c r="B212" s="233" t="s">
        <v>1721</v>
      </c>
      <c r="C212" s="233"/>
      <c r="D212" s="233"/>
      <c r="E212" s="233"/>
      <c r="F212" s="233"/>
      <c r="G212" s="263">
        <v>3613193.36</v>
      </c>
      <c r="H212" s="263"/>
      <c r="I212" s="263"/>
      <c r="J212" s="263"/>
      <c r="K212" s="263"/>
      <c r="L212" s="263"/>
      <c r="M212" s="263"/>
      <c r="N212" s="263"/>
      <c r="O212" s="263"/>
      <c r="P212" s="263"/>
      <c r="Q212" s="263"/>
      <c r="R212" s="235">
        <v>1.0095802294536301E-3</v>
      </c>
      <c r="S212" s="235"/>
      <c r="T212" s="235"/>
      <c r="U212" s="235"/>
      <c r="V212" s="235"/>
      <c r="W212" s="235"/>
      <c r="X212" s="235"/>
      <c r="Y212" s="235"/>
      <c r="Z212" s="235"/>
      <c r="AA212" s="235"/>
      <c r="AB212" s="237">
        <v>45</v>
      </c>
      <c r="AC212" s="237"/>
      <c r="AD212" s="237"/>
      <c r="AE212" s="237"/>
      <c r="AF212" s="237"/>
      <c r="AG212" s="237"/>
      <c r="AH212" s="237"/>
      <c r="AI212" s="237"/>
      <c r="AJ212" s="237"/>
      <c r="AK212" s="235">
        <v>8.9151279816150305E-4</v>
      </c>
      <c r="AL212" s="235"/>
      <c r="AM212" s="235"/>
      <c r="AN212" s="235"/>
      <c r="AO212" s="235"/>
      <c r="AP212" s="235"/>
    </row>
    <row r="213" spans="2:44" s="180" customFormat="1" ht="9.75" customHeight="1" x14ac:dyDescent="0.15">
      <c r="B213" s="233" t="s">
        <v>1720</v>
      </c>
      <c r="C213" s="233"/>
      <c r="D213" s="233"/>
      <c r="E213" s="233"/>
      <c r="F213" s="233"/>
      <c r="G213" s="263">
        <v>22778800.100000001</v>
      </c>
      <c r="H213" s="263"/>
      <c r="I213" s="263"/>
      <c r="J213" s="263"/>
      <c r="K213" s="263"/>
      <c r="L213" s="263"/>
      <c r="M213" s="263"/>
      <c r="N213" s="263"/>
      <c r="O213" s="263"/>
      <c r="P213" s="263"/>
      <c r="Q213" s="263"/>
      <c r="R213" s="235">
        <v>6.3647372117489999E-3</v>
      </c>
      <c r="S213" s="235"/>
      <c r="T213" s="235"/>
      <c r="U213" s="235"/>
      <c r="V213" s="235"/>
      <c r="W213" s="235"/>
      <c r="X213" s="235"/>
      <c r="Y213" s="235"/>
      <c r="Z213" s="235"/>
      <c r="AA213" s="235"/>
      <c r="AB213" s="237">
        <v>259</v>
      </c>
      <c r="AC213" s="237"/>
      <c r="AD213" s="237"/>
      <c r="AE213" s="237"/>
      <c r="AF213" s="237"/>
      <c r="AG213" s="237"/>
      <c r="AH213" s="237"/>
      <c r="AI213" s="237"/>
      <c r="AJ213" s="237"/>
      <c r="AK213" s="235">
        <v>5.1311514383073102E-3</v>
      </c>
      <c r="AL213" s="235"/>
      <c r="AM213" s="235"/>
      <c r="AN213" s="235"/>
      <c r="AO213" s="235"/>
      <c r="AP213" s="235"/>
    </row>
    <row r="214" spans="2:44" s="180" customFormat="1" ht="9.75" customHeight="1" x14ac:dyDescent="0.15">
      <c r="B214" s="233" t="s">
        <v>1719</v>
      </c>
      <c r="C214" s="233"/>
      <c r="D214" s="233"/>
      <c r="E214" s="233"/>
      <c r="F214" s="233"/>
      <c r="G214" s="263">
        <v>5402057.25</v>
      </c>
      <c r="H214" s="263"/>
      <c r="I214" s="263"/>
      <c r="J214" s="263"/>
      <c r="K214" s="263"/>
      <c r="L214" s="263"/>
      <c r="M214" s="263"/>
      <c r="N214" s="263"/>
      <c r="O214" s="263"/>
      <c r="P214" s="263"/>
      <c r="Q214" s="263"/>
      <c r="R214" s="235">
        <v>1.50941553761093E-3</v>
      </c>
      <c r="S214" s="235"/>
      <c r="T214" s="235"/>
      <c r="U214" s="235"/>
      <c r="V214" s="235"/>
      <c r="W214" s="235"/>
      <c r="X214" s="235"/>
      <c r="Y214" s="235"/>
      <c r="Z214" s="235"/>
      <c r="AA214" s="235"/>
      <c r="AB214" s="237">
        <v>40</v>
      </c>
      <c r="AC214" s="237"/>
      <c r="AD214" s="237"/>
      <c r="AE214" s="237"/>
      <c r="AF214" s="237"/>
      <c r="AG214" s="237"/>
      <c r="AH214" s="237"/>
      <c r="AI214" s="237"/>
      <c r="AJ214" s="237"/>
      <c r="AK214" s="235">
        <v>7.9245582058800202E-4</v>
      </c>
      <c r="AL214" s="235"/>
      <c r="AM214" s="235"/>
      <c r="AN214" s="235"/>
      <c r="AO214" s="235"/>
      <c r="AP214" s="235"/>
    </row>
    <row r="215" spans="2:44" s="180" customFormat="1" ht="9.75" customHeight="1" x14ac:dyDescent="0.15">
      <c r="B215" s="233" t="s">
        <v>1718</v>
      </c>
      <c r="C215" s="233"/>
      <c r="D215" s="233"/>
      <c r="E215" s="233"/>
      <c r="F215" s="233"/>
      <c r="G215" s="263">
        <v>6923867.9900000002</v>
      </c>
      <c r="H215" s="263"/>
      <c r="I215" s="263"/>
      <c r="J215" s="263"/>
      <c r="K215" s="263"/>
      <c r="L215" s="263"/>
      <c r="M215" s="263"/>
      <c r="N215" s="263"/>
      <c r="O215" s="263"/>
      <c r="P215" s="263"/>
      <c r="Q215" s="263"/>
      <c r="R215" s="235">
        <v>1.9346322041427801E-3</v>
      </c>
      <c r="S215" s="235"/>
      <c r="T215" s="235"/>
      <c r="U215" s="235"/>
      <c r="V215" s="235"/>
      <c r="W215" s="235"/>
      <c r="X215" s="235"/>
      <c r="Y215" s="235"/>
      <c r="Z215" s="235"/>
      <c r="AA215" s="235"/>
      <c r="AB215" s="237">
        <v>53</v>
      </c>
      <c r="AC215" s="237"/>
      <c r="AD215" s="237"/>
      <c r="AE215" s="237"/>
      <c r="AF215" s="237"/>
      <c r="AG215" s="237"/>
      <c r="AH215" s="237"/>
      <c r="AI215" s="237"/>
      <c r="AJ215" s="237"/>
      <c r="AK215" s="235">
        <v>1.0500039622791E-3</v>
      </c>
      <c r="AL215" s="235"/>
      <c r="AM215" s="235"/>
      <c r="AN215" s="235"/>
      <c r="AO215" s="235"/>
      <c r="AP215" s="235"/>
    </row>
    <row r="216" spans="2:44" s="180" customFormat="1" ht="9.75" customHeight="1" x14ac:dyDescent="0.15">
      <c r="B216" s="233" t="s">
        <v>1717</v>
      </c>
      <c r="C216" s="233"/>
      <c r="D216" s="233"/>
      <c r="E216" s="233"/>
      <c r="F216" s="233"/>
      <c r="G216" s="263">
        <v>1298469.53</v>
      </c>
      <c r="H216" s="263"/>
      <c r="I216" s="263"/>
      <c r="J216" s="263"/>
      <c r="K216" s="263"/>
      <c r="L216" s="263"/>
      <c r="M216" s="263"/>
      <c r="N216" s="263"/>
      <c r="O216" s="263"/>
      <c r="P216" s="263"/>
      <c r="Q216" s="263"/>
      <c r="R216" s="235">
        <v>3.6281179428380999E-4</v>
      </c>
      <c r="S216" s="235"/>
      <c r="T216" s="235"/>
      <c r="U216" s="235"/>
      <c r="V216" s="235"/>
      <c r="W216" s="235"/>
      <c r="X216" s="235"/>
      <c r="Y216" s="235"/>
      <c r="Z216" s="235"/>
      <c r="AA216" s="235"/>
      <c r="AB216" s="237">
        <v>13</v>
      </c>
      <c r="AC216" s="237"/>
      <c r="AD216" s="237"/>
      <c r="AE216" s="237"/>
      <c r="AF216" s="237"/>
      <c r="AG216" s="237"/>
      <c r="AH216" s="237"/>
      <c r="AI216" s="237"/>
      <c r="AJ216" s="237"/>
      <c r="AK216" s="235">
        <v>2.5754814169110099E-4</v>
      </c>
      <c r="AL216" s="235"/>
      <c r="AM216" s="235"/>
      <c r="AN216" s="235"/>
      <c r="AO216" s="235"/>
      <c r="AP216" s="235"/>
    </row>
    <row r="217" spans="2:44" s="180" customFormat="1" ht="9.75" customHeight="1" x14ac:dyDescent="0.15">
      <c r="B217" s="233" t="s">
        <v>1716</v>
      </c>
      <c r="C217" s="233"/>
      <c r="D217" s="233"/>
      <c r="E217" s="233"/>
      <c r="F217" s="233"/>
      <c r="G217" s="263">
        <v>65436.5</v>
      </c>
      <c r="H217" s="263"/>
      <c r="I217" s="263"/>
      <c r="J217" s="263"/>
      <c r="K217" s="263"/>
      <c r="L217" s="263"/>
      <c r="M217" s="263"/>
      <c r="N217" s="263"/>
      <c r="O217" s="263"/>
      <c r="P217" s="263"/>
      <c r="Q217" s="263"/>
      <c r="R217" s="235">
        <v>1.82839361480069E-5</v>
      </c>
      <c r="S217" s="235"/>
      <c r="T217" s="235"/>
      <c r="U217" s="235"/>
      <c r="V217" s="235"/>
      <c r="W217" s="235"/>
      <c r="X217" s="235"/>
      <c r="Y217" s="235"/>
      <c r="Z217" s="235"/>
      <c r="AA217" s="235"/>
      <c r="AB217" s="237">
        <v>1</v>
      </c>
      <c r="AC217" s="237"/>
      <c r="AD217" s="237"/>
      <c r="AE217" s="237"/>
      <c r="AF217" s="237"/>
      <c r="AG217" s="237"/>
      <c r="AH217" s="237"/>
      <c r="AI217" s="237"/>
      <c r="AJ217" s="237"/>
      <c r="AK217" s="235">
        <v>1.98113955147001E-5</v>
      </c>
      <c r="AL217" s="235"/>
      <c r="AM217" s="235"/>
      <c r="AN217" s="235"/>
      <c r="AO217" s="235"/>
      <c r="AP217" s="235"/>
    </row>
    <row r="218" spans="2:44" s="180" customFormat="1" ht="9.75" customHeight="1" x14ac:dyDescent="0.15">
      <c r="B218" s="233" t="s">
        <v>1666</v>
      </c>
      <c r="C218" s="233"/>
      <c r="D218" s="233"/>
      <c r="E218" s="233"/>
      <c r="F218" s="233"/>
      <c r="G218" s="263">
        <v>3306146488.2800298</v>
      </c>
      <c r="H218" s="263"/>
      <c r="I218" s="263"/>
      <c r="J218" s="263"/>
      <c r="K218" s="263"/>
      <c r="L218" s="263"/>
      <c r="M218" s="263"/>
      <c r="N218" s="263"/>
      <c r="O218" s="263"/>
      <c r="P218" s="263"/>
      <c r="Q218" s="263"/>
      <c r="R218" s="235">
        <v>0.92378674421262397</v>
      </c>
      <c r="S218" s="235"/>
      <c r="T218" s="235"/>
      <c r="U218" s="235"/>
      <c r="V218" s="235"/>
      <c r="W218" s="235"/>
      <c r="X218" s="235"/>
      <c r="Y218" s="235"/>
      <c r="Z218" s="235"/>
      <c r="AA218" s="235"/>
      <c r="AB218" s="237">
        <v>47745</v>
      </c>
      <c r="AC218" s="237"/>
      <c r="AD218" s="237"/>
      <c r="AE218" s="237"/>
      <c r="AF218" s="237"/>
      <c r="AG218" s="237"/>
      <c r="AH218" s="237"/>
      <c r="AI218" s="237"/>
      <c r="AJ218" s="237"/>
      <c r="AK218" s="235">
        <v>0.94589507884935398</v>
      </c>
      <c r="AL218" s="235"/>
      <c r="AM218" s="235"/>
      <c r="AN218" s="235"/>
      <c r="AO218" s="235"/>
      <c r="AP218" s="235"/>
    </row>
    <row r="219" spans="2:44" s="180" customFormat="1" ht="10.199999999999999" customHeight="1" x14ac:dyDescent="0.15">
      <c r="B219" s="265"/>
      <c r="C219" s="265"/>
      <c r="D219" s="265"/>
      <c r="E219" s="265"/>
      <c r="F219" s="265"/>
      <c r="G219" s="261">
        <v>3578906613.4500299</v>
      </c>
      <c r="H219" s="261"/>
      <c r="I219" s="261"/>
      <c r="J219" s="261"/>
      <c r="K219" s="261"/>
      <c r="L219" s="261"/>
      <c r="M219" s="261"/>
      <c r="N219" s="261"/>
      <c r="O219" s="261"/>
      <c r="P219" s="261"/>
      <c r="Q219" s="261"/>
      <c r="R219" s="259">
        <v>1</v>
      </c>
      <c r="S219" s="259"/>
      <c r="T219" s="259"/>
      <c r="U219" s="259"/>
      <c r="V219" s="259"/>
      <c r="W219" s="259"/>
      <c r="X219" s="259"/>
      <c r="Y219" s="259"/>
      <c r="Z219" s="259"/>
      <c r="AA219" s="259"/>
      <c r="AB219" s="260">
        <v>50476</v>
      </c>
      <c r="AC219" s="260"/>
      <c r="AD219" s="260"/>
      <c r="AE219" s="260"/>
      <c r="AF219" s="260"/>
      <c r="AG219" s="260"/>
      <c r="AH219" s="260"/>
      <c r="AI219" s="260"/>
      <c r="AJ219" s="260"/>
      <c r="AK219" s="259">
        <v>1</v>
      </c>
      <c r="AL219" s="259"/>
      <c r="AM219" s="259"/>
      <c r="AN219" s="259"/>
      <c r="AO219" s="259"/>
      <c r="AP219" s="259"/>
    </row>
    <row r="220" spans="2:44" s="180" customFormat="1" ht="7.2" customHeight="1" x14ac:dyDescent="0.15"/>
    <row r="221" spans="2:44" s="180" customFormat="1" ht="15.3" customHeight="1" x14ac:dyDescent="0.15">
      <c r="B221" s="218" t="s">
        <v>1715</v>
      </c>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row>
    <row r="222" spans="2:44" s="180" customFormat="1" ht="6.3" customHeight="1" x14ac:dyDescent="0.15"/>
    <row r="223" spans="2:44" s="180" customFormat="1" ht="9.75" customHeight="1" x14ac:dyDescent="0.15">
      <c r="B223" s="265"/>
      <c r="C223" s="265"/>
      <c r="D223" s="265"/>
      <c r="E223" s="265"/>
      <c r="F223" s="214" t="s">
        <v>1653</v>
      </c>
      <c r="G223" s="214"/>
      <c r="H223" s="214"/>
      <c r="I223" s="214"/>
      <c r="J223" s="214"/>
      <c r="K223" s="214"/>
      <c r="L223" s="214"/>
      <c r="M223" s="214"/>
      <c r="N223" s="214"/>
      <c r="O223" s="214"/>
      <c r="P223" s="214"/>
      <c r="Q223" s="214" t="s">
        <v>1651</v>
      </c>
      <c r="R223" s="214"/>
      <c r="S223" s="214"/>
      <c r="T223" s="214"/>
      <c r="U223" s="214"/>
      <c r="V223" s="214"/>
      <c r="W223" s="214"/>
      <c r="X223" s="214"/>
      <c r="Y223" s="214"/>
      <c r="Z223" s="214"/>
      <c r="AA223" s="214" t="s">
        <v>1652</v>
      </c>
      <c r="AB223" s="214"/>
      <c r="AC223" s="214"/>
      <c r="AD223" s="214"/>
      <c r="AE223" s="214"/>
      <c r="AF223" s="214"/>
      <c r="AG223" s="214"/>
      <c r="AH223" s="214"/>
      <c r="AI223" s="214"/>
      <c r="AJ223" s="214" t="s">
        <v>1651</v>
      </c>
      <c r="AK223" s="214"/>
      <c r="AL223" s="214"/>
      <c r="AM223" s="214"/>
      <c r="AN223" s="214"/>
      <c r="AO223" s="214"/>
      <c r="AP223" s="214"/>
    </row>
    <row r="224" spans="2:44" s="180" customFormat="1" ht="9.75" customHeight="1" x14ac:dyDescent="0.15">
      <c r="B224" s="233" t="s">
        <v>1714</v>
      </c>
      <c r="C224" s="233"/>
      <c r="D224" s="233"/>
      <c r="E224" s="233"/>
      <c r="F224" s="263">
        <v>3578906613.4500098</v>
      </c>
      <c r="G224" s="263"/>
      <c r="H224" s="263"/>
      <c r="I224" s="263"/>
      <c r="J224" s="263"/>
      <c r="K224" s="263"/>
      <c r="L224" s="263"/>
      <c r="M224" s="263"/>
      <c r="N224" s="263"/>
      <c r="O224" s="263"/>
      <c r="P224" s="263"/>
      <c r="Q224" s="235">
        <v>1</v>
      </c>
      <c r="R224" s="235"/>
      <c r="S224" s="235"/>
      <c r="T224" s="235"/>
      <c r="U224" s="235"/>
      <c r="V224" s="235"/>
      <c r="W224" s="235"/>
      <c r="X224" s="235"/>
      <c r="Y224" s="235"/>
      <c r="Z224" s="235"/>
      <c r="AA224" s="237">
        <v>50476</v>
      </c>
      <c r="AB224" s="237"/>
      <c r="AC224" s="237"/>
      <c r="AD224" s="237"/>
      <c r="AE224" s="237"/>
      <c r="AF224" s="237"/>
      <c r="AG224" s="237"/>
      <c r="AH224" s="237"/>
      <c r="AI224" s="237"/>
      <c r="AJ224" s="235">
        <v>1</v>
      </c>
      <c r="AK224" s="235"/>
      <c r="AL224" s="235"/>
      <c r="AM224" s="235"/>
      <c r="AN224" s="235"/>
      <c r="AO224" s="235"/>
      <c r="AP224" s="235"/>
    </row>
    <row r="225" spans="2:44" s="180" customFormat="1" ht="9.75" customHeight="1" x14ac:dyDescent="0.15">
      <c r="B225" s="265"/>
      <c r="C225" s="265"/>
      <c r="D225" s="265"/>
      <c r="E225" s="265"/>
      <c r="F225" s="261">
        <v>3578906613.4500098</v>
      </c>
      <c r="G225" s="261"/>
      <c r="H225" s="261"/>
      <c r="I225" s="261"/>
      <c r="J225" s="261"/>
      <c r="K225" s="261"/>
      <c r="L225" s="261"/>
      <c r="M225" s="261"/>
      <c r="N225" s="261"/>
      <c r="O225" s="261"/>
      <c r="P225" s="261"/>
      <c r="Q225" s="259">
        <v>1</v>
      </c>
      <c r="R225" s="259"/>
      <c r="S225" s="259"/>
      <c r="T225" s="259"/>
      <c r="U225" s="259"/>
      <c r="V225" s="259"/>
      <c r="W225" s="259"/>
      <c r="X225" s="259"/>
      <c r="Y225" s="259"/>
      <c r="Z225" s="259"/>
      <c r="AA225" s="260">
        <v>50476</v>
      </c>
      <c r="AB225" s="260"/>
      <c r="AC225" s="260"/>
      <c r="AD225" s="260"/>
      <c r="AE225" s="260"/>
      <c r="AF225" s="260"/>
      <c r="AG225" s="260"/>
      <c r="AH225" s="260"/>
      <c r="AI225" s="260"/>
      <c r="AJ225" s="259">
        <v>1</v>
      </c>
      <c r="AK225" s="259"/>
      <c r="AL225" s="259"/>
      <c r="AM225" s="259"/>
      <c r="AN225" s="259"/>
      <c r="AO225" s="259"/>
      <c r="AP225" s="259"/>
    </row>
    <row r="226" spans="2:44" s="180" customFormat="1" ht="14.1" customHeight="1" x14ac:dyDescent="0.15"/>
    <row r="227" spans="2:44" s="180" customFormat="1" ht="15.3" customHeight="1" x14ac:dyDescent="0.15">
      <c r="B227" s="218" t="s">
        <v>1713</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row>
    <row r="228" spans="2:44" s="180" customFormat="1" ht="5.55" customHeight="1" x14ac:dyDescent="0.15"/>
    <row r="229" spans="2:44" s="180" customFormat="1" ht="10.65" customHeight="1" x14ac:dyDescent="0.15">
      <c r="B229" s="265"/>
      <c r="C229" s="265"/>
      <c r="D229" s="214" t="s">
        <v>1653</v>
      </c>
      <c r="E229" s="214"/>
      <c r="F229" s="214"/>
      <c r="G229" s="214"/>
      <c r="H229" s="214"/>
      <c r="I229" s="214"/>
      <c r="J229" s="214"/>
      <c r="K229" s="214"/>
      <c r="L229" s="214"/>
      <c r="M229" s="214"/>
      <c r="N229" s="214"/>
      <c r="O229" s="214" t="s">
        <v>1651</v>
      </c>
      <c r="P229" s="214"/>
      <c r="Q229" s="214"/>
      <c r="R229" s="214"/>
      <c r="S229" s="214"/>
      <c r="T229" s="214"/>
      <c r="U229" s="214"/>
      <c r="V229" s="214"/>
      <c r="W229" s="214"/>
      <c r="X229" s="214"/>
      <c r="Y229" s="214" t="s">
        <v>1652</v>
      </c>
      <c r="Z229" s="214"/>
      <c r="AA229" s="214"/>
      <c r="AB229" s="214"/>
      <c r="AC229" s="214"/>
      <c r="AD229" s="214"/>
      <c r="AE229" s="214"/>
      <c r="AF229" s="214"/>
      <c r="AG229" s="214"/>
      <c r="AH229" s="214" t="s">
        <v>1651</v>
      </c>
      <c r="AI229" s="214"/>
      <c r="AJ229" s="214"/>
      <c r="AK229" s="214"/>
      <c r="AL229" s="214"/>
      <c r="AM229" s="214"/>
      <c r="AN229" s="214"/>
      <c r="AO229" s="214"/>
    </row>
    <row r="230" spans="2:44" s="180" customFormat="1" ht="9.75" customHeight="1" x14ac:dyDescent="0.15">
      <c r="B230" s="233" t="s">
        <v>1712</v>
      </c>
      <c r="C230" s="233"/>
      <c r="D230" s="263">
        <v>3452872869.06002</v>
      </c>
      <c r="E230" s="263"/>
      <c r="F230" s="263"/>
      <c r="G230" s="263"/>
      <c r="H230" s="263"/>
      <c r="I230" s="263"/>
      <c r="J230" s="263"/>
      <c r="K230" s="263"/>
      <c r="L230" s="263"/>
      <c r="M230" s="263"/>
      <c r="N230" s="263"/>
      <c r="O230" s="235">
        <v>0.964784288051455</v>
      </c>
      <c r="P230" s="235"/>
      <c r="Q230" s="235"/>
      <c r="R230" s="235"/>
      <c r="S230" s="235"/>
      <c r="T230" s="235"/>
      <c r="U230" s="235"/>
      <c r="V230" s="235"/>
      <c r="W230" s="235"/>
      <c r="X230" s="235"/>
      <c r="Y230" s="237">
        <v>48988</v>
      </c>
      <c r="Z230" s="237"/>
      <c r="AA230" s="237"/>
      <c r="AB230" s="237"/>
      <c r="AC230" s="237"/>
      <c r="AD230" s="237"/>
      <c r="AE230" s="237"/>
      <c r="AF230" s="237"/>
      <c r="AG230" s="237"/>
      <c r="AH230" s="235">
        <v>0.97052064347412603</v>
      </c>
      <c r="AI230" s="235"/>
      <c r="AJ230" s="235"/>
      <c r="AK230" s="235"/>
      <c r="AL230" s="235"/>
      <c r="AM230" s="235"/>
      <c r="AN230" s="235"/>
      <c r="AO230" s="235"/>
    </row>
    <row r="231" spans="2:44" s="180" customFormat="1" ht="9.75" customHeight="1" x14ac:dyDescent="0.15">
      <c r="B231" s="233" t="s">
        <v>1711</v>
      </c>
      <c r="C231" s="233"/>
      <c r="D231" s="263">
        <v>93075587</v>
      </c>
      <c r="E231" s="263"/>
      <c r="F231" s="263"/>
      <c r="G231" s="263"/>
      <c r="H231" s="263"/>
      <c r="I231" s="263"/>
      <c r="J231" s="263"/>
      <c r="K231" s="263"/>
      <c r="L231" s="263"/>
      <c r="M231" s="263"/>
      <c r="N231" s="263"/>
      <c r="O231" s="235">
        <v>2.6006710163995101E-2</v>
      </c>
      <c r="P231" s="235"/>
      <c r="Q231" s="235"/>
      <c r="R231" s="235"/>
      <c r="S231" s="235"/>
      <c r="T231" s="235"/>
      <c r="U231" s="235"/>
      <c r="V231" s="235"/>
      <c r="W231" s="235"/>
      <c r="X231" s="235"/>
      <c r="Y231" s="237">
        <v>636</v>
      </c>
      <c r="Z231" s="237"/>
      <c r="AA231" s="237"/>
      <c r="AB231" s="237"/>
      <c r="AC231" s="237"/>
      <c r="AD231" s="237"/>
      <c r="AE231" s="237"/>
      <c r="AF231" s="237"/>
      <c r="AG231" s="237"/>
      <c r="AH231" s="235">
        <v>1.26000475473492E-2</v>
      </c>
      <c r="AI231" s="235"/>
      <c r="AJ231" s="235"/>
      <c r="AK231" s="235"/>
      <c r="AL231" s="235"/>
      <c r="AM231" s="235"/>
      <c r="AN231" s="235"/>
      <c r="AO231" s="235"/>
    </row>
    <row r="232" spans="2:44" s="180" customFormat="1" ht="9.75" customHeight="1" x14ac:dyDescent="0.15">
      <c r="B232" s="233" t="s">
        <v>1710</v>
      </c>
      <c r="C232" s="233"/>
      <c r="D232" s="263">
        <v>32958157.390000001</v>
      </c>
      <c r="E232" s="263"/>
      <c r="F232" s="263"/>
      <c r="G232" s="263"/>
      <c r="H232" s="263"/>
      <c r="I232" s="263"/>
      <c r="J232" s="263"/>
      <c r="K232" s="263"/>
      <c r="L232" s="263"/>
      <c r="M232" s="263"/>
      <c r="N232" s="263"/>
      <c r="O232" s="235">
        <v>9.2090017845502699E-3</v>
      </c>
      <c r="P232" s="235"/>
      <c r="Q232" s="235"/>
      <c r="R232" s="235"/>
      <c r="S232" s="235"/>
      <c r="T232" s="235"/>
      <c r="U232" s="235"/>
      <c r="V232" s="235"/>
      <c r="W232" s="235"/>
      <c r="X232" s="235"/>
      <c r="Y232" s="237">
        <v>852</v>
      </c>
      <c r="Z232" s="237"/>
      <c r="AA232" s="237"/>
      <c r="AB232" s="237"/>
      <c r="AC232" s="237"/>
      <c r="AD232" s="237"/>
      <c r="AE232" s="237"/>
      <c r="AF232" s="237"/>
      <c r="AG232" s="237"/>
      <c r="AH232" s="235">
        <v>1.68793089785244E-2</v>
      </c>
      <c r="AI232" s="235"/>
      <c r="AJ232" s="235"/>
      <c r="AK232" s="235"/>
      <c r="AL232" s="235"/>
      <c r="AM232" s="235"/>
      <c r="AN232" s="235"/>
      <c r="AO232" s="235"/>
    </row>
    <row r="233" spans="2:44" s="180" customFormat="1" ht="9.75" customHeight="1" x14ac:dyDescent="0.15">
      <c r="B233" s="265"/>
      <c r="C233" s="265"/>
      <c r="D233" s="261">
        <v>3578906613.4500198</v>
      </c>
      <c r="E233" s="261"/>
      <c r="F233" s="261"/>
      <c r="G233" s="261"/>
      <c r="H233" s="261"/>
      <c r="I233" s="261"/>
      <c r="J233" s="261"/>
      <c r="K233" s="261"/>
      <c r="L233" s="261"/>
      <c r="M233" s="261"/>
      <c r="N233" s="261"/>
      <c r="O233" s="259">
        <v>1</v>
      </c>
      <c r="P233" s="259"/>
      <c r="Q233" s="259"/>
      <c r="R233" s="259"/>
      <c r="S233" s="259"/>
      <c r="T233" s="259"/>
      <c r="U233" s="259"/>
      <c r="V233" s="259"/>
      <c r="W233" s="259"/>
      <c r="X233" s="259"/>
      <c r="Y233" s="260">
        <v>50476</v>
      </c>
      <c r="Z233" s="260"/>
      <c r="AA233" s="260"/>
      <c r="AB233" s="260"/>
      <c r="AC233" s="260"/>
      <c r="AD233" s="260"/>
      <c r="AE233" s="260"/>
      <c r="AF233" s="260"/>
      <c r="AG233" s="260"/>
      <c r="AH233" s="259">
        <v>1</v>
      </c>
      <c r="AI233" s="259"/>
      <c r="AJ233" s="259"/>
      <c r="AK233" s="259"/>
      <c r="AL233" s="259"/>
      <c r="AM233" s="259"/>
      <c r="AN233" s="259"/>
      <c r="AO233" s="259"/>
    </row>
    <row r="234" spans="2:44" s="180" customFormat="1" ht="7.2" customHeight="1" x14ac:dyDescent="0.15"/>
    <row r="235" spans="2:44" s="180" customFormat="1" ht="15.3" customHeight="1" x14ac:dyDescent="0.15">
      <c r="B235" s="218" t="s">
        <v>1709</v>
      </c>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row>
    <row r="236" spans="2:44" s="180" customFormat="1" ht="6.3" customHeight="1" x14ac:dyDescent="0.15"/>
    <row r="237" spans="2:44" s="180" customFormat="1" ht="10.199999999999999" customHeight="1" x14ac:dyDescent="0.15">
      <c r="B237" s="270"/>
      <c r="C237" s="214" t="s">
        <v>1653</v>
      </c>
      <c r="D237" s="214"/>
      <c r="E237" s="214"/>
      <c r="F237" s="214"/>
      <c r="G237" s="214"/>
      <c r="H237" s="214"/>
      <c r="I237" s="214"/>
      <c r="J237" s="214"/>
      <c r="K237" s="214"/>
      <c r="L237" s="214"/>
      <c r="M237" s="214"/>
      <c r="N237" s="214" t="s">
        <v>1651</v>
      </c>
      <c r="O237" s="214"/>
      <c r="P237" s="214"/>
      <c r="Q237" s="214"/>
      <c r="R237" s="214"/>
      <c r="S237" s="214"/>
      <c r="T237" s="214"/>
      <c r="U237" s="214"/>
      <c r="V237" s="214"/>
      <c r="W237" s="214"/>
      <c r="X237" s="214" t="s">
        <v>1652</v>
      </c>
      <c r="Y237" s="214"/>
      <c r="Z237" s="214"/>
      <c r="AA237" s="214"/>
      <c r="AB237" s="214"/>
      <c r="AC237" s="214"/>
      <c r="AD237" s="214"/>
      <c r="AE237" s="214"/>
      <c r="AF237" s="214"/>
      <c r="AG237" s="214" t="s">
        <v>1651</v>
      </c>
      <c r="AH237" s="214"/>
      <c r="AI237" s="214"/>
      <c r="AJ237" s="214"/>
      <c r="AK237" s="214"/>
      <c r="AL237" s="214"/>
      <c r="AM237" s="214"/>
      <c r="AN237" s="214"/>
      <c r="AO237" s="214"/>
    </row>
    <row r="238" spans="2:44" s="180" customFormat="1" ht="8.85" customHeight="1" x14ac:dyDescent="0.15">
      <c r="B238" s="206" t="s">
        <v>1707</v>
      </c>
      <c r="C238" s="263">
        <v>145130708.88999999</v>
      </c>
      <c r="D238" s="263"/>
      <c r="E238" s="263"/>
      <c r="F238" s="263"/>
      <c r="G238" s="263"/>
      <c r="H238" s="263"/>
      <c r="I238" s="263"/>
      <c r="J238" s="263"/>
      <c r="K238" s="263"/>
      <c r="L238" s="263"/>
      <c r="M238" s="263"/>
      <c r="N238" s="235">
        <v>4.05516892630223E-2</v>
      </c>
      <c r="O238" s="235"/>
      <c r="P238" s="235"/>
      <c r="Q238" s="235"/>
      <c r="R238" s="235"/>
      <c r="S238" s="235"/>
      <c r="T238" s="235"/>
      <c r="U238" s="235"/>
      <c r="V238" s="235"/>
      <c r="W238" s="235"/>
      <c r="X238" s="237">
        <v>9160</v>
      </c>
      <c r="Y238" s="237"/>
      <c r="Z238" s="237"/>
      <c r="AA238" s="237"/>
      <c r="AB238" s="237"/>
      <c r="AC238" s="237"/>
      <c r="AD238" s="237"/>
      <c r="AE238" s="237"/>
      <c r="AF238" s="237"/>
      <c r="AG238" s="235">
        <v>0.18147238291465301</v>
      </c>
      <c r="AH238" s="235"/>
      <c r="AI238" s="235"/>
      <c r="AJ238" s="235"/>
      <c r="AK238" s="235"/>
      <c r="AL238" s="235"/>
      <c r="AM238" s="235"/>
      <c r="AN238" s="235"/>
      <c r="AO238" s="235"/>
    </row>
    <row r="239" spans="2:44" s="180" customFormat="1" ht="8.85" customHeight="1" x14ac:dyDescent="0.15">
      <c r="B239" s="206" t="s">
        <v>1706</v>
      </c>
      <c r="C239" s="263">
        <v>271225601.11000001</v>
      </c>
      <c r="D239" s="263"/>
      <c r="E239" s="263"/>
      <c r="F239" s="263"/>
      <c r="G239" s="263"/>
      <c r="H239" s="263"/>
      <c r="I239" s="263"/>
      <c r="J239" s="263"/>
      <c r="K239" s="263"/>
      <c r="L239" s="263"/>
      <c r="M239" s="263"/>
      <c r="N239" s="235">
        <v>7.5784486829217304E-2</v>
      </c>
      <c r="O239" s="235"/>
      <c r="P239" s="235"/>
      <c r="Q239" s="235"/>
      <c r="R239" s="235"/>
      <c r="S239" s="235"/>
      <c r="T239" s="235"/>
      <c r="U239" s="235"/>
      <c r="V239" s="235"/>
      <c r="W239" s="235"/>
      <c r="X239" s="237">
        <v>6590</v>
      </c>
      <c r="Y239" s="237"/>
      <c r="Z239" s="237"/>
      <c r="AA239" s="237"/>
      <c r="AB239" s="237"/>
      <c r="AC239" s="237"/>
      <c r="AD239" s="237"/>
      <c r="AE239" s="237"/>
      <c r="AF239" s="237"/>
      <c r="AG239" s="235">
        <v>0.13055709644187299</v>
      </c>
      <c r="AH239" s="235"/>
      <c r="AI239" s="235"/>
      <c r="AJ239" s="235"/>
      <c r="AK239" s="235"/>
      <c r="AL239" s="235"/>
      <c r="AM239" s="235"/>
      <c r="AN239" s="235"/>
      <c r="AO239" s="235"/>
    </row>
    <row r="240" spans="2:44" s="180" customFormat="1" ht="8.85" customHeight="1" x14ac:dyDescent="0.15">
      <c r="B240" s="206" t="s">
        <v>1705</v>
      </c>
      <c r="C240" s="263">
        <v>384097174.33999997</v>
      </c>
      <c r="D240" s="263"/>
      <c r="E240" s="263"/>
      <c r="F240" s="263"/>
      <c r="G240" s="263"/>
      <c r="H240" s="263"/>
      <c r="I240" s="263"/>
      <c r="J240" s="263"/>
      <c r="K240" s="263"/>
      <c r="L240" s="263"/>
      <c r="M240" s="263"/>
      <c r="N240" s="235">
        <v>0.107322491426994</v>
      </c>
      <c r="O240" s="235"/>
      <c r="P240" s="235"/>
      <c r="Q240" s="235"/>
      <c r="R240" s="235"/>
      <c r="S240" s="235"/>
      <c r="T240" s="235"/>
      <c r="U240" s="235"/>
      <c r="V240" s="235"/>
      <c r="W240" s="235"/>
      <c r="X240" s="237">
        <v>6511</v>
      </c>
      <c r="Y240" s="237"/>
      <c r="Z240" s="237"/>
      <c r="AA240" s="237"/>
      <c r="AB240" s="237"/>
      <c r="AC240" s="237"/>
      <c r="AD240" s="237"/>
      <c r="AE240" s="237"/>
      <c r="AF240" s="237"/>
      <c r="AG240" s="235">
        <v>0.12899199619621199</v>
      </c>
      <c r="AH240" s="235"/>
      <c r="AI240" s="235"/>
      <c r="AJ240" s="235"/>
      <c r="AK240" s="235"/>
      <c r="AL240" s="235"/>
      <c r="AM240" s="235"/>
      <c r="AN240" s="235"/>
      <c r="AO240" s="235"/>
    </row>
    <row r="241" spans="2:44" s="180" customFormat="1" ht="8.85" customHeight="1" x14ac:dyDescent="0.15">
      <c r="B241" s="206" t="s">
        <v>1704</v>
      </c>
      <c r="C241" s="263">
        <v>474413388.63999999</v>
      </c>
      <c r="D241" s="263"/>
      <c r="E241" s="263"/>
      <c r="F241" s="263"/>
      <c r="G241" s="263"/>
      <c r="H241" s="263"/>
      <c r="I241" s="263"/>
      <c r="J241" s="263"/>
      <c r="K241" s="263"/>
      <c r="L241" s="263"/>
      <c r="M241" s="263"/>
      <c r="N241" s="235">
        <v>0.13255819161558799</v>
      </c>
      <c r="O241" s="235"/>
      <c r="P241" s="235"/>
      <c r="Q241" s="235"/>
      <c r="R241" s="235"/>
      <c r="S241" s="235"/>
      <c r="T241" s="235"/>
      <c r="U241" s="235"/>
      <c r="V241" s="235"/>
      <c r="W241" s="235"/>
      <c r="X241" s="237">
        <v>6627</v>
      </c>
      <c r="Y241" s="237"/>
      <c r="Z241" s="237"/>
      <c r="AA241" s="237"/>
      <c r="AB241" s="237"/>
      <c r="AC241" s="237"/>
      <c r="AD241" s="237"/>
      <c r="AE241" s="237"/>
      <c r="AF241" s="237"/>
      <c r="AG241" s="235">
        <v>0.13129011807591701</v>
      </c>
      <c r="AH241" s="235"/>
      <c r="AI241" s="235"/>
      <c r="AJ241" s="235"/>
      <c r="AK241" s="235"/>
      <c r="AL241" s="235"/>
      <c r="AM241" s="235"/>
      <c r="AN241" s="235"/>
      <c r="AO241" s="235"/>
    </row>
    <row r="242" spans="2:44" s="180" customFormat="1" ht="8.85" customHeight="1" x14ac:dyDescent="0.15">
      <c r="B242" s="206" t="s">
        <v>1703</v>
      </c>
      <c r="C242" s="263">
        <v>560791621.16999996</v>
      </c>
      <c r="D242" s="263"/>
      <c r="E242" s="263"/>
      <c r="F242" s="263"/>
      <c r="G242" s="263"/>
      <c r="H242" s="263"/>
      <c r="I242" s="263"/>
      <c r="J242" s="263"/>
      <c r="K242" s="263"/>
      <c r="L242" s="263"/>
      <c r="M242" s="263"/>
      <c r="N242" s="235">
        <v>0.15669356083851799</v>
      </c>
      <c r="O242" s="235"/>
      <c r="P242" s="235"/>
      <c r="Q242" s="235"/>
      <c r="R242" s="235"/>
      <c r="S242" s="235"/>
      <c r="T242" s="235"/>
      <c r="U242" s="235"/>
      <c r="V242" s="235"/>
      <c r="W242" s="235"/>
      <c r="X242" s="237">
        <v>6499</v>
      </c>
      <c r="Y242" s="237"/>
      <c r="Z242" s="237"/>
      <c r="AA242" s="237"/>
      <c r="AB242" s="237"/>
      <c r="AC242" s="237"/>
      <c r="AD242" s="237"/>
      <c r="AE242" s="237"/>
      <c r="AF242" s="237"/>
      <c r="AG242" s="235">
        <v>0.12875425945003599</v>
      </c>
      <c r="AH242" s="235"/>
      <c r="AI242" s="235"/>
      <c r="AJ242" s="235"/>
      <c r="AK242" s="235"/>
      <c r="AL242" s="235"/>
      <c r="AM242" s="235"/>
      <c r="AN242" s="235"/>
      <c r="AO242" s="235"/>
    </row>
    <row r="243" spans="2:44" s="180" customFormat="1" ht="8.85" customHeight="1" x14ac:dyDescent="0.15">
      <c r="B243" s="206" t="s">
        <v>1702</v>
      </c>
      <c r="C243" s="263">
        <v>518078563.25999999</v>
      </c>
      <c r="D243" s="263"/>
      <c r="E243" s="263"/>
      <c r="F243" s="263"/>
      <c r="G243" s="263"/>
      <c r="H243" s="263"/>
      <c r="I243" s="263"/>
      <c r="J243" s="263"/>
      <c r="K243" s="263"/>
      <c r="L243" s="263"/>
      <c r="M243" s="263"/>
      <c r="N243" s="235">
        <v>0.14475889404685599</v>
      </c>
      <c r="O243" s="235"/>
      <c r="P243" s="235"/>
      <c r="Q243" s="235"/>
      <c r="R243" s="235"/>
      <c r="S243" s="235"/>
      <c r="T243" s="235"/>
      <c r="U243" s="235"/>
      <c r="V243" s="235"/>
      <c r="W243" s="235"/>
      <c r="X243" s="237">
        <v>5299</v>
      </c>
      <c r="Y243" s="237"/>
      <c r="Z243" s="237"/>
      <c r="AA243" s="237"/>
      <c r="AB243" s="237"/>
      <c r="AC243" s="237"/>
      <c r="AD243" s="237"/>
      <c r="AE243" s="237"/>
      <c r="AF243" s="237"/>
      <c r="AG243" s="235">
        <v>0.104980584832396</v>
      </c>
      <c r="AH243" s="235"/>
      <c r="AI243" s="235"/>
      <c r="AJ243" s="235"/>
      <c r="AK243" s="235"/>
      <c r="AL243" s="235"/>
      <c r="AM243" s="235"/>
      <c r="AN243" s="235"/>
      <c r="AO243" s="235"/>
    </row>
    <row r="244" spans="2:44" s="180" customFormat="1" ht="8.85" customHeight="1" x14ac:dyDescent="0.15">
      <c r="B244" s="206" t="s">
        <v>1701</v>
      </c>
      <c r="C244" s="263">
        <v>497059398.86999899</v>
      </c>
      <c r="D244" s="263"/>
      <c r="E244" s="263"/>
      <c r="F244" s="263"/>
      <c r="G244" s="263"/>
      <c r="H244" s="263"/>
      <c r="I244" s="263"/>
      <c r="J244" s="263"/>
      <c r="K244" s="263"/>
      <c r="L244" s="263"/>
      <c r="M244" s="263"/>
      <c r="N244" s="235">
        <v>0.138885825352912</v>
      </c>
      <c r="O244" s="235"/>
      <c r="P244" s="235"/>
      <c r="Q244" s="235"/>
      <c r="R244" s="235"/>
      <c r="S244" s="235"/>
      <c r="T244" s="235"/>
      <c r="U244" s="235"/>
      <c r="V244" s="235"/>
      <c r="W244" s="235"/>
      <c r="X244" s="237">
        <v>4537</v>
      </c>
      <c r="Y244" s="237"/>
      <c r="Z244" s="237"/>
      <c r="AA244" s="237"/>
      <c r="AB244" s="237"/>
      <c r="AC244" s="237"/>
      <c r="AD244" s="237"/>
      <c r="AE244" s="237"/>
      <c r="AF244" s="237"/>
      <c r="AG244" s="235">
        <v>8.9884301450194201E-2</v>
      </c>
      <c r="AH244" s="235"/>
      <c r="AI244" s="235"/>
      <c r="AJ244" s="235"/>
      <c r="AK244" s="235"/>
      <c r="AL244" s="235"/>
      <c r="AM244" s="235"/>
      <c r="AN244" s="235"/>
      <c r="AO244" s="235"/>
    </row>
    <row r="245" spans="2:44" s="180" customFormat="1" ht="8.85" customHeight="1" x14ac:dyDescent="0.15">
      <c r="B245" s="206" t="s">
        <v>1700</v>
      </c>
      <c r="C245" s="263">
        <v>386993483.44</v>
      </c>
      <c r="D245" s="263"/>
      <c r="E245" s="263"/>
      <c r="F245" s="263"/>
      <c r="G245" s="263"/>
      <c r="H245" s="263"/>
      <c r="I245" s="263"/>
      <c r="J245" s="263"/>
      <c r="K245" s="263"/>
      <c r="L245" s="263"/>
      <c r="M245" s="263"/>
      <c r="N245" s="235">
        <v>0.108131763479278</v>
      </c>
      <c r="O245" s="235"/>
      <c r="P245" s="235"/>
      <c r="Q245" s="235"/>
      <c r="R245" s="235"/>
      <c r="S245" s="235"/>
      <c r="T245" s="235"/>
      <c r="U245" s="235"/>
      <c r="V245" s="235"/>
      <c r="W245" s="235"/>
      <c r="X245" s="237">
        <v>3031</v>
      </c>
      <c r="Y245" s="237"/>
      <c r="Z245" s="237"/>
      <c r="AA245" s="237"/>
      <c r="AB245" s="237"/>
      <c r="AC245" s="237"/>
      <c r="AD245" s="237"/>
      <c r="AE245" s="237"/>
      <c r="AF245" s="237"/>
      <c r="AG245" s="235">
        <v>6.0048339805055903E-2</v>
      </c>
      <c r="AH245" s="235"/>
      <c r="AI245" s="235"/>
      <c r="AJ245" s="235"/>
      <c r="AK245" s="235"/>
      <c r="AL245" s="235"/>
      <c r="AM245" s="235"/>
      <c r="AN245" s="235"/>
      <c r="AO245" s="235"/>
    </row>
    <row r="246" spans="2:44" s="180" customFormat="1" ht="8.85" customHeight="1" x14ac:dyDescent="0.15">
      <c r="B246" s="206" t="s">
        <v>1699</v>
      </c>
      <c r="C246" s="263">
        <v>242072121.84999901</v>
      </c>
      <c r="D246" s="263"/>
      <c r="E246" s="263"/>
      <c r="F246" s="263"/>
      <c r="G246" s="263"/>
      <c r="H246" s="263"/>
      <c r="I246" s="263"/>
      <c r="J246" s="263"/>
      <c r="K246" s="263"/>
      <c r="L246" s="263"/>
      <c r="M246" s="263"/>
      <c r="N246" s="235">
        <v>6.7638568980889505E-2</v>
      </c>
      <c r="O246" s="235"/>
      <c r="P246" s="235"/>
      <c r="Q246" s="235"/>
      <c r="R246" s="235"/>
      <c r="S246" s="235"/>
      <c r="T246" s="235"/>
      <c r="U246" s="235"/>
      <c r="V246" s="235"/>
      <c r="W246" s="235"/>
      <c r="X246" s="237">
        <v>1582</v>
      </c>
      <c r="Y246" s="237"/>
      <c r="Z246" s="237"/>
      <c r="AA246" s="237"/>
      <c r="AB246" s="237"/>
      <c r="AC246" s="237"/>
      <c r="AD246" s="237"/>
      <c r="AE246" s="237"/>
      <c r="AF246" s="237"/>
      <c r="AG246" s="235">
        <v>3.1341627704255498E-2</v>
      </c>
      <c r="AH246" s="235"/>
      <c r="AI246" s="235"/>
      <c r="AJ246" s="235"/>
      <c r="AK246" s="235"/>
      <c r="AL246" s="235"/>
      <c r="AM246" s="235"/>
      <c r="AN246" s="235"/>
      <c r="AO246" s="235"/>
    </row>
    <row r="247" spans="2:44" s="180" customFormat="1" ht="8.85" customHeight="1" x14ac:dyDescent="0.15">
      <c r="B247" s="206" t="s">
        <v>1698</v>
      </c>
      <c r="C247" s="263">
        <v>78445103.219999999</v>
      </c>
      <c r="D247" s="263"/>
      <c r="E247" s="263"/>
      <c r="F247" s="263"/>
      <c r="G247" s="263"/>
      <c r="H247" s="263"/>
      <c r="I247" s="263"/>
      <c r="J247" s="263"/>
      <c r="K247" s="263"/>
      <c r="L247" s="263"/>
      <c r="M247" s="263"/>
      <c r="N247" s="235">
        <v>2.19187343210334E-2</v>
      </c>
      <c r="O247" s="235"/>
      <c r="P247" s="235"/>
      <c r="Q247" s="235"/>
      <c r="R247" s="235"/>
      <c r="S247" s="235"/>
      <c r="T247" s="235"/>
      <c r="U247" s="235"/>
      <c r="V247" s="235"/>
      <c r="W247" s="235"/>
      <c r="X247" s="237">
        <v>444</v>
      </c>
      <c r="Y247" s="237"/>
      <c r="Z247" s="237"/>
      <c r="AA247" s="237"/>
      <c r="AB247" s="237"/>
      <c r="AC247" s="237"/>
      <c r="AD247" s="237"/>
      <c r="AE247" s="237"/>
      <c r="AF247" s="237"/>
      <c r="AG247" s="235">
        <v>8.7962596085268303E-3</v>
      </c>
      <c r="AH247" s="235"/>
      <c r="AI247" s="235"/>
      <c r="AJ247" s="235"/>
      <c r="AK247" s="235"/>
      <c r="AL247" s="235"/>
      <c r="AM247" s="235"/>
      <c r="AN247" s="235"/>
      <c r="AO247" s="235"/>
    </row>
    <row r="248" spans="2:44" s="180" customFormat="1" ht="8.85" customHeight="1" x14ac:dyDescent="0.15">
      <c r="B248" s="206" t="s">
        <v>1697</v>
      </c>
      <c r="C248" s="263">
        <v>3645673.36</v>
      </c>
      <c r="D248" s="263"/>
      <c r="E248" s="263"/>
      <c r="F248" s="263"/>
      <c r="G248" s="263"/>
      <c r="H248" s="263"/>
      <c r="I248" s="263"/>
      <c r="J248" s="263"/>
      <c r="K248" s="263"/>
      <c r="L248" s="263"/>
      <c r="M248" s="263"/>
      <c r="N248" s="235">
        <v>1.0186556269166399E-3</v>
      </c>
      <c r="O248" s="235"/>
      <c r="P248" s="235"/>
      <c r="Q248" s="235"/>
      <c r="R248" s="235"/>
      <c r="S248" s="235"/>
      <c r="T248" s="235"/>
      <c r="U248" s="235"/>
      <c r="V248" s="235"/>
      <c r="W248" s="235"/>
      <c r="X248" s="237">
        <v>35</v>
      </c>
      <c r="Y248" s="237"/>
      <c r="Z248" s="237"/>
      <c r="AA248" s="237"/>
      <c r="AB248" s="237"/>
      <c r="AC248" s="237"/>
      <c r="AD248" s="237"/>
      <c r="AE248" s="237"/>
      <c r="AF248" s="237"/>
      <c r="AG248" s="235">
        <v>6.9339884301450197E-4</v>
      </c>
      <c r="AH248" s="235"/>
      <c r="AI248" s="235"/>
      <c r="AJ248" s="235"/>
      <c r="AK248" s="235"/>
      <c r="AL248" s="235"/>
      <c r="AM248" s="235"/>
      <c r="AN248" s="235"/>
      <c r="AO248" s="235"/>
    </row>
    <row r="249" spans="2:44" s="180" customFormat="1" ht="8.85" customHeight="1" x14ac:dyDescent="0.15">
      <c r="B249" s="206" t="s">
        <v>1696</v>
      </c>
      <c r="C249" s="263">
        <v>4813131.79</v>
      </c>
      <c r="D249" s="263"/>
      <c r="E249" s="263"/>
      <c r="F249" s="263"/>
      <c r="G249" s="263"/>
      <c r="H249" s="263"/>
      <c r="I249" s="263"/>
      <c r="J249" s="263"/>
      <c r="K249" s="263"/>
      <c r="L249" s="263"/>
      <c r="M249" s="263"/>
      <c r="N249" s="235">
        <v>1.3448609617003201E-3</v>
      </c>
      <c r="O249" s="235"/>
      <c r="P249" s="235"/>
      <c r="Q249" s="235"/>
      <c r="R249" s="235"/>
      <c r="S249" s="235"/>
      <c r="T249" s="235"/>
      <c r="U249" s="235"/>
      <c r="V249" s="235"/>
      <c r="W249" s="235"/>
      <c r="X249" s="237">
        <v>42</v>
      </c>
      <c r="Y249" s="237"/>
      <c r="Z249" s="237"/>
      <c r="AA249" s="237"/>
      <c r="AB249" s="237"/>
      <c r="AC249" s="237"/>
      <c r="AD249" s="237"/>
      <c r="AE249" s="237"/>
      <c r="AF249" s="237"/>
      <c r="AG249" s="235">
        <v>8.32078611617402E-4</v>
      </c>
      <c r="AH249" s="235"/>
      <c r="AI249" s="235"/>
      <c r="AJ249" s="235"/>
      <c r="AK249" s="235"/>
      <c r="AL249" s="235"/>
      <c r="AM249" s="235"/>
      <c r="AN249" s="235"/>
      <c r="AO249" s="235"/>
    </row>
    <row r="250" spans="2:44" s="180" customFormat="1" ht="8.85" customHeight="1" x14ac:dyDescent="0.15">
      <c r="B250" s="206" t="s">
        <v>1695</v>
      </c>
      <c r="C250" s="263">
        <v>12140643.51</v>
      </c>
      <c r="D250" s="263"/>
      <c r="E250" s="263"/>
      <c r="F250" s="263"/>
      <c r="G250" s="263"/>
      <c r="H250" s="263"/>
      <c r="I250" s="263"/>
      <c r="J250" s="263"/>
      <c r="K250" s="263"/>
      <c r="L250" s="263"/>
      <c r="M250" s="263"/>
      <c r="N250" s="235">
        <v>3.3922772570745101E-3</v>
      </c>
      <c r="O250" s="235"/>
      <c r="P250" s="235"/>
      <c r="Q250" s="235"/>
      <c r="R250" s="235"/>
      <c r="S250" s="235"/>
      <c r="T250" s="235"/>
      <c r="U250" s="235"/>
      <c r="V250" s="235"/>
      <c r="W250" s="235"/>
      <c r="X250" s="237">
        <v>119</v>
      </c>
      <c r="Y250" s="237"/>
      <c r="Z250" s="237"/>
      <c r="AA250" s="237"/>
      <c r="AB250" s="237"/>
      <c r="AC250" s="237"/>
      <c r="AD250" s="237"/>
      <c r="AE250" s="237"/>
      <c r="AF250" s="237"/>
      <c r="AG250" s="235">
        <v>2.3575560662493101E-3</v>
      </c>
      <c r="AH250" s="235"/>
      <c r="AI250" s="235"/>
      <c r="AJ250" s="235"/>
      <c r="AK250" s="235"/>
      <c r="AL250" s="235"/>
      <c r="AM250" s="235"/>
      <c r="AN250" s="235"/>
      <c r="AO250" s="235"/>
    </row>
    <row r="251" spans="2:44" s="180" customFormat="1" ht="10.199999999999999" customHeight="1" x14ac:dyDescent="0.15">
      <c r="B251" s="269"/>
      <c r="C251" s="261">
        <v>3578906613.4499998</v>
      </c>
      <c r="D251" s="261"/>
      <c r="E251" s="261"/>
      <c r="F251" s="261"/>
      <c r="G251" s="261"/>
      <c r="H251" s="261"/>
      <c r="I251" s="261"/>
      <c r="J251" s="261"/>
      <c r="K251" s="261"/>
      <c r="L251" s="261"/>
      <c r="M251" s="261"/>
      <c r="N251" s="259">
        <v>1</v>
      </c>
      <c r="O251" s="259"/>
      <c r="P251" s="259"/>
      <c r="Q251" s="259"/>
      <c r="R251" s="259"/>
      <c r="S251" s="259"/>
      <c r="T251" s="259"/>
      <c r="U251" s="259"/>
      <c r="V251" s="259"/>
      <c r="W251" s="259"/>
      <c r="X251" s="260">
        <v>50476</v>
      </c>
      <c r="Y251" s="260"/>
      <c r="Z251" s="260"/>
      <c r="AA251" s="260"/>
      <c r="AB251" s="260"/>
      <c r="AC251" s="260"/>
      <c r="AD251" s="260"/>
      <c r="AE251" s="260"/>
      <c r="AF251" s="260"/>
      <c r="AG251" s="259">
        <v>1</v>
      </c>
      <c r="AH251" s="259"/>
      <c r="AI251" s="259"/>
      <c r="AJ251" s="259"/>
      <c r="AK251" s="259"/>
      <c r="AL251" s="259"/>
      <c r="AM251" s="259"/>
      <c r="AN251" s="259"/>
      <c r="AO251" s="259"/>
    </row>
    <row r="252" spans="2:44" s="180" customFormat="1" ht="7.2" customHeight="1" x14ac:dyDescent="0.15"/>
    <row r="253" spans="2:44" s="180" customFormat="1" ht="15.3" customHeight="1" x14ac:dyDescent="0.15">
      <c r="B253" s="218" t="s">
        <v>1708</v>
      </c>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row>
    <row r="254" spans="2:44" s="180" customFormat="1" ht="6.3" customHeight="1" x14ac:dyDescent="0.15"/>
    <row r="255" spans="2:44" s="180" customFormat="1" ht="10.199999999999999" customHeight="1" x14ac:dyDescent="0.15">
      <c r="B255" s="270"/>
      <c r="C255" s="214" t="s">
        <v>1653</v>
      </c>
      <c r="D255" s="214"/>
      <c r="E255" s="214"/>
      <c r="F255" s="214"/>
      <c r="G255" s="214"/>
      <c r="H255" s="214"/>
      <c r="I255" s="214"/>
      <c r="J255" s="214"/>
      <c r="K255" s="214"/>
      <c r="L255" s="214"/>
      <c r="M255" s="214"/>
      <c r="N255" s="214" t="s">
        <v>1651</v>
      </c>
      <c r="O255" s="214"/>
      <c r="P255" s="214"/>
      <c r="Q255" s="214"/>
      <c r="R255" s="214"/>
      <c r="S255" s="214"/>
      <c r="T255" s="214"/>
      <c r="U255" s="214"/>
      <c r="V255" s="214"/>
      <c r="W255" s="214"/>
      <c r="X255" s="214" t="s">
        <v>1652</v>
      </c>
      <c r="Y255" s="214"/>
      <c r="Z255" s="214"/>
      <c r="AA255" s="214"/>
      <c r="AB255" s="214"/>
      <c r="AC255" s="214"/>
      <c r="AD255" s="214"/>
      <c r="AE255" s="214"/>
      <c r="AF255" s="214"/>
      <c r="AG255" s="214" t="s">
        <v>1651</v>
      </c>
      <c r="AH255" s="214"/>
      <c r="AI255" s="214"/>
      <c r="AJ255" s="214"/>
      <c r="AK255" s="214"/>
      <c r="AL255" s="214"/>
      <c r="AM255" s="214"/>
      <c r="AN255" s="214"/>
      <c r="AO255" s="214"/>
    </row>
    <row r="256" spans="2:44" s="180" customFormat="1" ht="8.85" customHeight="1" x14ac:dyDescent="0.15">
      <c r="B256" s="206" t="s">
        <v>1707</v>
      </c>
      <c r="C256" s="263">
        <v>73676875.650000006</v>
      </c>
      <c r="D256" s="263"/>
      <c r="E256" s="263"/>
      <c r="F256" s="263"/>
      <c r="G256" s="263"/>
      <c r="H256" s="263"/>
      <c r="I256" s="263"/>
      <c r="J256" s="263"/>
      <c r="K256" s="263"/>
      <c r="L256" s="263"/>
      <c r="M256" s="263"/>
      <c r="N256" s="235">
        <v>2.0586420269563002E-2</v>
      </c>
      <c r="O256" s="235"/>
      <c r="P256" s="235"/>
      <c r="Q256" s="235"/>
      <c r="R256" s="235"/>
      <c r="S256" s="235"/>
      <c r="T256" s="235"/>
      <c r="U256" s="235"/>
      <c r="V256" s="235"/>
      <c r="W256" s="235"/>
      <c r="X256" s="237">
        <v>6287</v>
      </c>
      <c r="Y256" s="237"/>
      <c r="Z256" s="237"/>
      <c r="AA256" s="237"/>
      <c r="AB256" s="237"/>
      <c r="AC256" s="237"/>
      <c r="AD256" s="237"/>
      <c r="AE256" s="237"/>
      <c r="AF256" s="237"/>
      <c r="AG256" s="235">
        <v>0.124554243600919</v>
      </c>
      <c r="AH256" s="235"/>
      <c r="AI256" s="235"/>
      <c r="AJ256" s="235"/>
      <c r="AK256" s="235"/>
      <c r="AL256" s="235"/>
      <c r="AM256" s="235"/>
      <c r="AN256" s="235"/>
      <c r="AO256" s="235"/>
    </row>
    <row r="257" spans="2:44" s="180" customFormat="1" ht="8.85" customHeight="1" x14ac:dyDescent="0.15">
      <c r="B257" s="206" t="s">
        <v>1706</v>
      </c>
      <c r="C257" s="263">
        <v>162533234.05000001</v>
      </c>
      <c r="D257" s="263"/>
      <c r="E257" s="263"/>
      <c r="F257" s="263"/>
      <c r="G257" s="263"/>
      <c r="H257" s="263"/>
      <c r="I257" s="263"/>
      <c r="J257" s="263"/>
      <c r="K257" s="263"/>
      <c r="L257" s="263"/>
      <c r="M257" s="263"/>
      <c r="N257" s="235">
        <v>4.5414214899930298E-2</v>
      </c>
      <c r="O257" s="235"/>
      <c r="P257" s="235"/>
      <c r="Q257" s="235"/>
      <c r="R257" s="235"/>
      <c r="S257" s="235"/>
      <c r="T257" s="235"/>
      <c r="U257" s="235"/>
      <c r="V257" s="235"/>
      <c r="W257" s="235"/>
      <c r="X257" s="237">
        <v>5134</v>
      </c>
      <c r="Y257" s="237"/>
      <c r="Z257" s="237"/>
      <c r="AA257" s="237"/>
      <c r="AB257" s="237"/>
      <c r="AC257" s="237"/>
      <c r="AD257" s="237"/>
      <c r="AE257" s="237"/>
      <c r="AF257" s="237"/>
      <c r="AG257" s="235">
        <v>0.10171170457247</v>
      </c>
      <c r="AH257" s="235"/>
      <c r="AI257" s="235"/>
      <c r="AJ257" s="235"/>
      <c r="AK257" s="235"/>
      <c r="AL257" s="235"/>
      <c r="AM257" s="235"/>
      <c r="AN257" s="235"/>
      <c r="AO257" s="235"/>
    </row>
    <row r="258" spans="2:44" s="180" customFormat="1" ht="8.85" customHeight="1" x14ac:dyDescent="0.15">
      <c r="B258" s="206" t="s">
        <v>1705</v>
      </c>
      <c r="C258" s="263">
        <v>257180058.28999999</v>
      </c>
      <c r="D258" s="263"/>
      <c r="E258" s="263"/>
      <c r="F258" s="263"/>
      <c r="G258" s="263"/>
      <c r="H258" s="263"/>
      <c r="I258" s="263"/>
      <c r="J258" s="263"/>
      <c r="K258" s="263"/>
      <c r="L258" s="263"/>
      <c r="M258" s="263"/>
      <c r="N258" s="235">
        <v>7.1859952233311597E-2</v>
      </c>
      <c r="O258" s="235"/>
      <c r="P258" s="235"/>
      <c r="Q258" s="235"/>
      <c r="R258" s="235"/>
      <c r="S258" s="235"/>
      <c r="T258" s="235"/>
      <c r="U258" s="235"/>
      <c r="V258" s="235"/>
      <c r="W258" s="235"/>
      <c r="X258" s="237">
        <v>5340</v>
      </c>
      <c r="Y258" s="237"/>
      <c r="Z258" s="237"/>
      <c r="AA258" s="237"/>
      <c r="AB258" s="237"/>
      <c r="AC258" s="237"/>
      <c r="AD258" s="237"/>
      <c r="AE258" s="237"/>
      <c r="AF258" s="237"/>
      <c r="AG258" s="235">
        <v>0.105792852048498</v>
      </c>
      <c r="AH258" s="235"/>
      <c r="AI258" s="235"/>
      <c r="AJ258" s="235"/>
      <c r="AK258" s="235"/>
      <c r="AL258" s="235"/>
      <c r="AM258" s="235"/>
      <c r="AN258" s="235"/>
      <c r="AO258" s="235"/>
    </row>
    <row r="259" spans="2:44" s="180" customFormat="1" ht="8.85" customHeight="1" x14ac:dyDescent="0.15">
      <c r="B259" s="206" t="s">
        <v>1704</v>
      </c>
      <c r="C259" s="263">
        <v>358746257.69999999</v>
      </c>
      <c r="D259" s="263"/>
      <c r="E259" s="263"/>
      <c r="F259" s="263"/>
      <c r="G259" s="263"/>
      <c r="H259" s="263"/>
      <c r="I259" s="263"/>
      <c r="J259" s="263"/>
      <c r="K259" s="263"/>
      <c r="L259" s="263"/>
      <c r="M259" s="263"/>
      <c r="N259" s="235">
        <v>0.10023906640977601</v>
      </c>
      <c r="O259" s="235"/>
      <c r="P259" s="235"/>
      <c r="Q259" s="235"/>
      <c r="R259" s="235"/>
      <c r="S259" s="235"/>
      <c r="T259" s="235"/>
      <c r="U259" s="235"/>
      <c r="V259" s="235"/>
      <c r="W259" s="235"/>
      <c r="X259" s="237">
        <v>5834</v>
      </c>
      <c r="Y259" s="237"/>
      <c r="Z259" s="237"/>
      <c r="AA259" s="237"/>
      <c r="AB259" s="237"/>
      <c r="AC259" s="237"/>
      <c r="AD259" s="237"/>
      <c r="AE259" s="237"/>
      <c r="AF259" s="237"/>
      <c r="AG259" s="235">
        <v>0.11557968143276</v>
      </c>
      <c r="AH259" s="235"/>
      <c r="AI259" s="235"/>
      <c r="AJ259" s="235"/>
      <c r="AK259" s="235"/>
      <c r="AL259" s="235"/>
      <c r="AM259" s="235"/>
      <c r="AN259" s="235"/>
      <c r="AO259" s="235"/>
    </row>
    <row r="260" spans="2:44" s="180" customFormat="1" ht="8.85" customHeight="1" x14ac:dyDescent="0.15">
      <c r="B260" s="206" t="s">
        <v>1703</v>
      </c>
      <c r="C260" s="263">
        <v>464290286.94999897</v>
      </c>
      <c r="D260" s="263"/>
      <c r="E260" s="263"/>
      <c r="F260" s="263"/>
      <c r="G260" s="263"/>
      <c r="H260" s="263"/>
      <c r="I260" s="263"/>
      <c r="J260" s="263"/>
      <c r="K260" s="263"/>
      <c r="L260" s="263"/>
      <c r="M260" s="263"/>
      <c r="N260" s="235">
        <v>0.12972964569825199</v>
      </c>
      <c r="O260" s="235"/>
      <c r="P260" s="235"/>
      <c r="Q260" s="235"/>
      <c r="R260" s="235"/>
      <c r="S260" s="235"/>
      <c r="T260" s="235"/>
      <c r="U260" s="235"/>
      <c r="V260" s="235"/>
      <c r="W260" s="235"/>
      <c r="X260" s="237">
        <v>6176</v>
      </c>
      <c r="Y260" s="237"/>
      <c r="Z260" s="237"/>
      <c r="AA260" s="237"/>
      <c r="AB260" s="237"/>
      <c r="AC260" s="237"/>
      <c r="AD260" s="237"/>
      <c r="AE260" s="237"/>
      <c r="AF260" s="237"/>
      <c r="AG260" s="235">
        <v>0.12235517869878799</v>
      </c>
      <c r="AH260" s="235"/>
      <c r="AI260" s="235"/>
      <c r="AJ260" s="235"/>
      <c r="AK260" s="235"/>
      <c r="AL260" s="235"/>
      <c r="AM260" s="235"/>
      <c r="AN260" s="235"/>
      <c r="AO260" s="235"/>
    </row>
    <row r="261" spans="2:44" s="180" customFormat="1" ht="8.85" customHeight="1" x14ac:dyDescent="0.15">
      <c r="B261" s="206" t="s">
        <v>1702</v>
      </c>
      <c r="C261" s="263">
        <v>494382170.10000002</v>
      </c>
      <c r="D261" s="263"/>
      <c r="E261" s="263"/>
      <c r="F261" s="263"/>
      <c r="G261" s="263"/>
      <c r="H261" s="263"/>
      <c r="I261" s="263"/>
      <c r="J261" s="263"/>
      <c r="K261" s="263"/>
      <c r="L261" s="263"/>
      <c r="M261" s="263"/>
      <c r="N261" s="235">
        <v>0.13813776761931901</v>
      </c>
      <c r="O261" s="235"/>
      <c r="P261" s="235"/>
      <c r="Q261" s="235"/>
      <c r="R261" s="235"/>
      <c r="S261" s="235"/>
      <c r="T261" s="235"/>
      <c r="U261" s="235"/>
      <c r="V261" s="235"/>
      <c r="W261" s="235"/>
      <c r="X261" s="237">
        <v>5883</v>
      </c>
      <c r="Y261" s="237"/>
      <c r="Z261" s="237"/>
      <c r="AA261" s="237"/>
      <c r="AB261" s="237"/>
      <c r="AC261" s="237"/>
      <c r="AD261" s="237"/>
      <c r="AE261" s="237"/>
      <c r="AF261" s="237"/>
      <c r="AG261" s="235">
        <v>0.11655043981297999</v>
      </c>
      <c r="AH261" s="235"/>
      <c r="AI261" s="235"/>
      <c r="AJ261" s="235"/>
      <c r="AK261" s="235"/>
      <c r="AL261" s="235"/>
      <c r="AM261" s="235"/>
      <c r="AN261" s="235"/>
      <c r="AO261" s="235"/>
    </row>
    <row r="262" spans="2:44" s="180" customFormat="1" ht="8.85" customHeight="1" x14ac:dyDescent="0.15">
      <c r="B262" s="206" t="s">
        <v>1701</v>
      </c>
      <c r="C262" s="263">
        <v>576733058.669999</v>
      </c>
      <c r="D262" s="263"/>
      <c r="E262" s="263"/>
      <c r="F262" s="263"/>
      <c r="G262" s="263"/>
      <c r="H262" s="263"/>
      <c r="I262" s="263"/>
      <c r="J262" s="263"/>
      <c r="K262" s="263"/>
      <c r="L262" s="263"/>
      <c r="M262" s="263"/>
      <c r="N262" s="235">
        <v>0.16114783674504399</v>
      </c>
      <c r="O262" s="235"/>
      <c r="P262" s="235"/>
      <c r="Q262" s="235"/>
      <c r="R262" s="235"/>
      <c r="S262" s="235"/>
      <c r="T262" s="235"/>
      <c r="U262" s="235"/>
      <c r="V262" s="235"/>
      <c r="W262" s="235"/>
      <c r="X262" s="237">
        <v>6085</v>
      </c>
      <c r="Y262" s="237"/>
      <c r="Z262" s="237"/>
      <c r="AA262" s="237"/>
      <c r="AB262" s="237"/>
      <c r="AC262" s="237"/>
      <c r="AD262" s="237"/>
      <c r="AE262" s="237"/>
      <c r="AF262" s="237"/>
      <c r="AG262" s="235">
        <v>0.12055234170695001</v>
      </c>
      <c r="AH262" s="235"/>
      <c r="AI262" s="235"/>
      <c r="AJ262" s="235"/>
      <c r="AK262" s="235"/>
      <c r="AL262" s="235"/>
      <c r="AM262" s="235"/>
      <c r="AN262" s="235"/>
      <c r="AO262" s="235"/>
    </row>
    <row r="263" spans="2:44" s="180" customFormat="1" ht="8.85" customHeight="1" x14ac:dyDescent="0.15">
      <c r="B263" s="206" t="s">
        <v>1700</v>
      </c>
      <c r="C263" s="263">
        <v>608231038.83000004</v>
      </c>
      <c r="D263" s="263"/>
      <c r="E263" s="263"/>
      <c r="F263" s="263"/>
      <c r="G263" s="263"/>
      <c r="H263" s="263"/>
      <c r="I263" s="263"/>
      <c r="J263" s="263"/>
      <c r="K263" s="263"/>
      <c r="L263" s="263"/>
      <c r="M263" s="263"/>
      <c r="N263" s="235">
        <v>0.16994884318696299</v>
      </c>
      <c r="O263" s="235"/>
      <c r="P263" s="235"/>
      <c r="Q263" s="235"/>
      <c r="R263" s="235"/>
      <c r="S263" s="235"/>
      <c r="T263" s="235"/>
      <c r="U263" s="235"/>
      <c r="V263" s="235"/>
      <c r="W263" s="235"/>
      <c r="X263" s="237">
        <v>5456</v>
      </c>
      <c r="Y263" s="237"/>
      <c r="Z263" s="237"/>
      <c r="AA263" s="237"/>
      <c r="AB263" s="237"/>
      <c r="AC263" s="237"/>
      <c r="AD263" s="237"/>
      <c r="AE263" s="237"/>
      <c r="AF263" s="237"/>
      <c r="AG263" s="235">
        <v>0.10809097392820401</v>
      </c>
      <c r="AH263" s="235"/>
      <c r="AI263" s="235"/>
      <c r="AJ263" s="235"/>
      <c r="AK263" s="235"/>
      <c r="AL263" s="235"/>
      <c r="AM263" s="235"/>
      <c r="AN263" s="235"/>
      <c r="AO263" s="235"/>
    </row>
    <row r="264" spans="2:44" s="180" customFormat="1" ht="8.85" customHeight="1" x14ac:dyDescent="0.15">
      <c r="B264" s="206" t="s">
        <v>1699</v>
      </c>
      <c r="C264" s="263">
        <v>429306815.69000101</v>
      </c>
      <c r="D264" s="263"/>
      <c r="E264" s="263"/>
      <c r="F264" s="263"/>
      <c r="G264" s="263"/>
      <c r="H264" s="263"/>
      <c r="I264" s="263"/>
      <c r="J264" s="263"/>
      <c r="K264" s="263"/>
      <c r="L264" s="263"/>
      <c r="M264" s="263"/>
      <c r="N264" s="235">
        <v>0.119954740947028</v>
      </c>
      <c r="O264" s="235"/>
      <c r="P264" s="235"/>
      <c r="Q264" s="235"/>
      <c r="R264" s="235"/>
      <c r="S264" s="235"/>
      <c r="T264" s="235"/>
      <c r="U264" s="235"/>
      <c r="V264" s="235"/>
      <c r="W264" s="235"/>
      <c r="X264" s="237">
        <v>3153</v>
      </c>
      <c r="Y264" s="237"/>
      <c r="Z264" s="237"/>
      <c r="AA264" s="237"/>
      <c r="AB264" s="237"/>
      <c r="AC264" s="237"/>
      <c r="AD264" s="237"/>
      <c r="AE264" s="237"/>
      <c r="AF264" s="237"/>
      <c r="AG264" s="235">
        <v>6.2465330057849301E-2</v>
      </c>
      <c r="AH264" s="235"/>
      <c r="AI264" s="235"/>
      <c r="AJ264" s="235"/>
      <c r="AK264" s="235"/>
      <c r="AL264" s="235"/>
      <c r="AM264" s="235"/>
      <c r="AN264" s="235"/>
      <c r="AO264" s="235"/>
    </row>
    <row r="265" spans="2:44" s="180" customFormat="1" ht="8.85" customHeight="1" x14ac:dyDescent="0.15">
      <c r="B265" s="206" t="s">
        <v>1698</v>
      </c>
      <c r="C265" s="263">
        <v>114567947.06999999</v>
      </c>
      <c r="D265" s="263"/>
      <c r="E265" s="263"/>
      <c r="F265" s="263"/>
      <c r="G265" s="263"/>
      <c r="H265" s="263"/>
      <c r="I265" s="263"/>
      <c r="J265" s="263"/>
      <c r="K265" s="263"/>
      <c r="L265" s="263"/>
      <c r="M265" s="263"/>
      <c r="N265" s="235">
        <v>3.2011996803559699E-2</v>
      </c>
      <c r="O265" s="235"/>
      <c r="P265" s="235"/>
      <c r="Q265" s="235"/>
      <c r="R265" s="235"/>
      <c r="S265" s="235"/>
      <c r="T265" s="235"/>
      <c r="U265" s="235"/>
      <c r="V265" s="235"/>
      <c r="W265" s="235"/>
      <c r="X265" s="237">
        <v>779</v>
      </c>
      <c r="Y265" s="237"/>
      <c r="Z265" s="237"/>
      <c r="AA265" s="237"/>
      <c r="AB265" s="237"/>
      <c r="AC265" s="237"/>
      <c r="AD265" s="237"/>
      <c r="AE265" s="237"/>
      <c r="AF265" s="237"/>
      <c r="AG265" s="235">
        <v>1.54330771059513E-2</v>
      </c>
      <c r="AH265" s="235"/>
      <c r="AI265" s="235"/>
      <c r="AJ265" s="235"/>
      <c r="AK265" s="235"/>
      <c r="AL265" s="235"/>
      <c r="AM265" s="235"/>
      <c r="AN265" s="235"/>
      <c r="AO265" s="235"/>
    </row>
    <row r="266" spans="2:44" s="180" customFormat="1" ht="8.85" customHeight="1" x14ac:dyDescent="0.15">
      <c r="B266" s="206" t="s">
        <v>1697</v>
      </c>
      <c r="C266" s="263">
        <v>14149843.369999999</v>
      </c>
      <c r="D266" s="263"/>
      <c r="E266" s="263"/>
      <c r="F266" s="263"/>
      <c r="G266" s="263"/>
      <c r="H266" s="263"/>
      <c r="I266" s="263"/>
      <c r="J266" s="263"/>
      <c r="K266" s="263"/>
      <c r="L266" s="263"/>
      <c r="M266" s="263"/>
      <c r="N266" s="235">
        <v>3.95367772850597E-3</v>
      </c>
      <c r="O266" s="235"/>
      <c r="P266" s="235"/>
      <c r="Q266" s="235"/>
      <c r="R266" s="235"/>
      <c r="S266" s="235"/>
      <c r="T266" s="235"/>
      <c r="U266" s="235"/>
      <c r="V266" s="235"/>
      <c r="W266" s="235"/>
      <c r="X266" s="237">
        <v>127</v>
      </c>
      <c r="Y266" s="237"/>
      <c r="Z266" s="237"/>
      <c r="AA266" s="237"/>
      <c r="AB266" s="237"/>
      <c r="AC266" s="237"/>
      <c r="AD266" s="237"/>
      <c r="AE266" s="237"/>
      <c r="AF266" s="237"/>
      <c r="AG266" s="235">
        <v>2.51604723036691E-3</v>
      </c>
      <c r="AH266" s="235"/>
      <c r="AI266" s="235"/>
      <c r="AJ266" s="235"/>
      <c r="AK266" s="235"/>
      <c r="AL266" s="235"/>
      <c r="AM266" s="235"/>
      <c r="AN266" s="235"/>
      <c r="AO266" s="235"/>
    </row>
    <row r="267" spans="2:44" s="180" customFormat="1" ht="8.85" customHeight="1" x14ac:dyDescent="0.15">
      <c r="B267" s="206" t="s">
        <v>1696</v>
      </c>
      <c r="C267" s="263">
        <v>4045478.72</v>
      </c>
      <c r="D267" s="263"/>
      <c r="E267" s="263"/>
      <c r="F267" s="263"/>
      <c r="G267" s="263"/>
      <c r="H267" s="263"/>
      <c r="I267" s="263"/>
      <c r="J267" s="263"/>
      <c r="K267" s="263"/>
      <c r="L267" s="263"/>
      <c r="M267" s="263"/>
      <c r="N267" s="235">
        <v>1.1303672201997601E-3</v>
      </c>
      <c r="O267" s="235"/>
      <c r="P267" s="235"/>
      <c r="Q267" s="235"/>
      <c r="R267" s="235"/>
      <c r="S267" s="235"/>
      <c r="T267" s="235"/>
      <c r="U267" s="235"/>
      <c r="V267" s="235"/>
      <c r="W267" s="235"/>
      <c r="X267" s="237">
        <v>41</v>
      </c>
      <c r="Y267" s="237"/>
      <c r="Z267" s="237"/>
      <c r="AA267" s="237"/>
      <c r="AB267" s="237"/>
      <c r="AC267" s="237"/>
      <c r="AD267" s="237"/>
      <c r="AE267" s="237"/>
      <c r="AF267" s="237"/>
      <c r="AG267" s="235">
        <v>8.1226721610270201E-4</v>
      </c>
      <c r="AH267" s="235"/>
      <c r="AI267" s="235"/>
      <c r="AJ267" s="235"/>
      <c r="AK267" s="235"/>
      <c r="AL267" s="235"/>
      <c r="AM267" s="235"/>
      <c r="AN267" s="235"/>
      <c r="AO267" s="235"/>
    </row>
    <row r="268" spans="2:44" s="180" customFormat="1" ht="8.85" customHeight="1" x14ac:dyDescent="0.15">
      <c r="B268" s="206" t="s">
        <v>1695</v>
      </c>
      <c r="C268" s="263">
        <v>21063548.359999999</v>
      </c>
      <c r="D268" s="263"/>
      <c r="E268" s="263"/>
      <c r="F268" s="263"/>
      <c r="G268" s="263"/>
      <c r="H268" s="263"/>
      <c r="I268" s="263"/>
      <c r="J268" s="263"/>
      <c r="K268" s="263"/>
      <c r="L268" s="263"/>
      <c r="M268" s="263"/>
      <c r="N268" s="235">
        <v>5.8854702385472803E-3</v>
      </c>
      <c r="O268" s="235"/>
      <c r="P268" s="235"/>
      <c r="Q268" s="235"/>
      <c r="R268" s="235"/>
      <c r="S268" s="235"/>
      <c r="T268" s="235"/>
      <c r="U268" s="235"/>
      <c r="V268" s="235"/>
      <c r="W268" s="235"/>
      <c r="X268" s="237">
        <v>181</v>
      </c>
      <c r="Y268" s="237"/>
      <c r="Z268" s="237"/>
      <c r="AA268" s="237"/>
      <c r="AB268" s="237"/>
      <c r="AC268" s="237"/>
      <c r="AD268" s="237"/>
      <c r="AE268" s="237"/>
      <c r="AF268" s="237"/>
      <c r="AG268" s="235">
        <v>3.5858625881607098E-3</v>
      </c>
      <c r="AH268" s="235"/>
      <c r="AI268" s="235"/>
      <c r="AJ268" s="235"/>
      <c r="AK268" s="235"/>
      <c r="AL268" s="235"/>
      <c r="AM268" s="235"/>
      <c r="AN268" s="235"/>
      <c r="AO268" s="235"/>
    </row>
    <row r="269" spans="2:44" s="180" customFormat="1" ht="10.199999999999999" customHeight="1" x14ac:dyDescent="0.15">
      <c r="B269" s="269"/>
      <c r="C269" s="261">
        <v>3578906613.4499998</v>
      </c>
      <c r="D269" s="261"/>
      <c r="E269" s="261"/>
      <c r="F269" s="261"/>
      <c r="G269" s="261"/>
      <c r="H269" s="261"/>
      <c r="I269" s="261"/>
      <c r="J269" s="261"/>
      <c r="K269" s="261"/>
      <c r="L269" s="261"/>
      <c r="M269" s="261"/>
      <c r="N269" s="259">
        <v>1</v>
      </c>
      <c r="O269" s="259"/>
      <c r="P269" s="259"/>
      <c r="Q269" s="259"/>
      <c r="R269" s="259"/>
      <c r="S269" s="259"/>
      <c r="T269" s="259"/>
      <c r="U269" s="259"/>
      <c r="V269" s="259"/>
      <c r="W269" s="259"/>
      <c r="X269" s="260">
        <v>50476</v>
      </c>
      <c r="Y269" s="260"/>
      <c r="Z269" s="260"/>
      <c r="AA269" s="260"/>
      <c r="AB269" s="260"/>
      <c r="AC269" s="260"/>
      <c r="AD269" s="260"/>
      <c r="AE269" s="260"/>
      <c r="AF269" s="260"/>
      <c r="AG269" s="259">
        <v>1</v>
      </c>
      <c r="AH269" s="259"/>
      <c r="AI269" s="259"/>
      <c r="AJ269" s="259"/>
      <c r="AK269" s="259"/>
      <c r="AL269" s="259"/>
      <c r="AM269" s="259"/>
      <c r="AN269" s="259"/>
      <c r="AO269" s="259"/>
    </row>
    <row r="270" spans="2:44" s="180" customFormat="1" ht="7.2" customHeight="1" x14ac:dyDescent="0.15"/>
    <row r="271" spans="2:44" s="180" customFormat="1" ht="15.3" customHeight="1" x14ac:dyDescent="0.15">
      <c r="B271" s="218" t="s">
        <v>1694</v>
      </c>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row>
    <row r="272" spans="2:44" s="180" customFormat="1" ht="6.3" customHeight="1" x14ac:dyDescent="0.15"/>
    <row r="273" spans="2:42" s="180" customFormat="1" ht="10.65" customHeight="1" x14ac:dyDescent="0.15">
      <c r="B273" s="265"/>
      <c r="C273" s="265"/>
      <c r="D273" s="214" t="s">
        <v>1653</v>
      </c>
      <c r="E273" s="214"/>
      <c r="F273" s="214"/>
      <c r="G273" s="214"/>
      <c r="H273" s="214"/>
      <c r="I273" s="214"/>
      <c r="J273" s="214"/>
      <c r="K273" s="214"/>
      <c r="L273" s="214"/>
      <c r="M273" s="214"/>
      <c r="N273" s="214"/>
      <c r="O273" s="214" t="s">
        <v>1651</v>
      </c>
      <c r="P273" s="214"/>
      <c r="Q273" s="214"/>
      <c r="R273" s="214"/>
      <c r="S273" s="214"/>
      <c r="T273" s="214"/>
      <c r="U273" s="214"/>
      <c r="V273" s="214"/>
      <c r="W273" s="214"/>
      <c r="X273" s="214"/>
      <c r="Y273" s="214" t="s">
        <v>1652</v>
      </c>
      <c r="Z273" s="214"/>
      <c r="AA273" s="214"/>
      <c r="AB273" s="214"/>
      <c r="AC273" s="214"/>
      <c r="AD273" s="214"/>
      <c r="AE273" s="214"/>
      <c r="AF273" s="214"/>
      <c r="AG273" s="214"/>
      <c r="AH273" s="214" t="s">
        <v>1651</v>
      </c>
      <c r="AI273" s="214"/>
      <c r="AJ273" s="214"/>
      <c r="AK273" s="214"/>
      <c r="AL273" s="214"/>
      <c r="AM273" s="214"/>
      <c r="AN273" s="214"/>
      <c r="AO273" s="214"/>
      <c r="AP273" s="268"/>
    </row>
    <row r="274" spans="2:42" s="180" customFormat="1" ht="8.85" customHeight="1" x14ac:dyDescent="0.15">
      <c r="B274" s="233" t="s">
        <v>1693</v>
      </c>
      <c r="C274" s="233"/>
      <c r="D274" s="263">
        <v>35895488.880000003</v>
      </c>
      <c r="E274" s="263"/>
      <c r="F274" s="263"/>
      <c r="G274" s="263"/>
      <c r="H274" s="263"/>
      <c r="I274" s="263"/>
      <c r="J274" s="263"/>
      <c r="K274" s="263"/>
      <c r="L274" s="263"/>
      <c r="M274" s="263"/>
      <c r="N274" s="263"/>
      <c r="O274" s="235">
        <v>1.0029736105742501E-2</v>
      </c>
      <c r="P274" s="235"/>
      <c r="Q274" s="235"/>
      <c r="R274" s="235"/>
      <c r="S274" s="235"/>
      <c r="T274" s="235"/>
      <c r="U274" s="235"/>
      <c r="V274" s="235"/>
      <c r="W274" s="235"/>
      <c r="X274" s="235"/>
      <c r="Y274" s="237">
        <v>4466</v>
      </c>
      <c r="Z274" s="237"/>
      <c r="AA274" s="237"/>
      <c r="AB274" s="237"/>
      <c r="AC274" s="237"/>
      <c r="AD274" s="237"/>
      <c r="AE274" s="237"/>
      <c r="AF274" s="237"/>
      <c r="AG274" s="237"/>
      <c r="AH274" s="235">
        <v>8.8477692368650496E-2</v>
      </c>
      <c r="AI274" s="235"/>
      <c r="AJ274" s="235"/>
      <c r="AK274" s="235"/>
      <c r="AL274" s="235"/>
      <c r="AM274" s="235"/>
      <c r="AN274" s="235"/>
      <c r="AO274" s="235"/>
      <c r="AP274" s="267">
        <v>1</v>
      </c>
    </row>
    <row r="275" spans="2:42" s="180" customFormat="1" ht="8.85" customHeight="1" x14ac:dyDescent="0.15">
      <c r="B275" s="233" t="s">
        <v>1692</v>
      </c>
      <c r="C275" s="233"/>
      <c r="D275" s="263">
        <v>99129190.420000002</v>
      </c>
      <c r="E275" s="263"/>
      <c r="F275" s="263"/>
      <c r="G275" s="263"/>
      <c r="H275" s="263"/>
      <c r="I275" s="263"/>
      <c r="J275" s="263"/>
      <c r="K275" s="263"/>
      <c r="L275" s="263"/>
      <c r="M275" s="263"/>
      <c r="N275" s="263"/>
      <c r="O275" s="235">
        <v>2.76981774398526E-2</v>
      </c>
      <c r="P275" s="235"/>
      <c r="Q275" s="235"/>
      <c r="R275" s="235"/>
      <c r="S275" s="235"/>
      <c r="T275" s="235"/>
      <c r="U275" s="235"/>
      <c r="V275" s="235"/>
      <c r="W275" s="235"/>
      <c r="X275" s="235"/>
      <c r="Y275" s="237">
        <v>4278</v>
      </c>
      <c r="Z275" s="237"/>
      <c r="AA275" s="237"/>
      <c r="AB275" s="237"/>
      <c r="AC275" s="237"/>
      <c r="AD275" s="237"/>
      <c r="AE275" s="237"/>
      <c r="AF275" s="237"/>
      <c r="AG275" s="237"/>
      <c r="AH275" s="235">
        <v>8.4753150011886796E-2</v>
      </c>
      <c r="AI275" s="235"/>
      <c r="AJ275" s="235"/>
      <c r="AK275" s="235"/>
      <c r="AL275" s="235"/>
      <c r="AM275" s="235"/>
      <c r="AN275" s="235"/>
      <c r="AO275" s="235"/>
      <c r="AP275" s="267">
        <v>2</v>
      </c>
    </row>
    <row r="276" spans="2:42" s="180" customFormat="1" ht="8.85" customHeight="1" x14ac:dyDescent="0.15">
      <c r="B276" s="233" t="s">
        <v>1691</v>
      </c>
      <c r="C276" s="233"/>
      <c r="D276" s="263">
        <v>215943797.96000001</v>
      </c>
      <c r="E276" s="263"/>
      <c r="F276" s="263"/>
      <c r="G276" s="263"/>
      <c r="H276" s="263"/>
      <c r="I276" s="263"/>
      <c r="J276" s="263"/>
      <c r="K276" s="263"/>
      <c r="L276" s="263"/>
      <c r="M276" s="263"/>
      <c r="N276" s="263"/>
      <c r="O276" s="235">
        <v>6.0337924758487697E-2</v>
      </c>
      <c r="P276" s="235"/>
      <c r="Q276" s="235"/>
      <c r="R276" s="235"/>
      <c r="S276" s="235"/>
      <c r="T276" s="235"/>
      <c r="U276" s="235"/>
      <c r="V276" s="235"/>
      <c r="W276" s="235"/>
      <c r="X276" s="235"/>
      <c r="Y276" s="237">
        <v>4922</v>
      </c>
      <c r="Z276" s="237"/>
      <c r="AA276" s="237"/>
      <c r="AB276" s="237"/>
      <c r="AC276" s="237"/>
      <c r="AD276" s="237"/>
      <c r="AE276" s="237"/>
      <c r="AF276" s="237"/>
      <c r="AG276" s="237"/>
      <c r="AH276" s="235">
        <v>9.7511688723353696E-2</v>
      </c>
      <c r="AI276" s="235"/>
      <c r="AJ276" s="235"/>
      <c r="AK276" s="235"/>
      <c r="AL276" s="235"/>
      <c r="AM276" s="235"/>
      <c r="AN276" s="235"/>
      <c r="AO276" s="235"/>
      <c r="AP276" s="267">
        <v>3</v>
      </c>
    </row>
    <row r="277" spans="2:42" s="180" customFormat="1" ht="8.85" customHeight="1" x14ac:dyDescent="0.15">
      <c r="B277" s="233" t="s">
        <v>1690</v>
      </c>
      <c r="C277" s="233"/>
      <c r="D277" s="263">
        <v>402446194.07999998</v>
      </c>
      <c r="E277" s="263"/>
      <c r="F277" s="263"/>
      <c r="G277" s="263"/>
      <c r="H277" s="263"/>
      <c r="I277" s="263"/>
      <c r="J277" s="263"/>
      <c r="K277" s="263"/>
      <c r="L277" s="263"/>
      <c r="M277" s="263"/>
      <c r="N277" s="263"/>
      <c r="O277" s="235">
        <v>0.112449481796355</v>
      </c>
      <c r="P277" s="235"/>
      <c r="Q277" s="235"/>
      <c r="R277" s="235"/>
      <c r="S277" s="235"/>
      <c r="T277" s="235"/>
      <c r="U277" s="235"/>
      <c r="V277" s="235"/>
      <c r="W277" s="235"/>
      <c r="X277" s="235"/>
      <c r="Y277" s="237">
        <v>5941</v>
      </c>
      <c r="Z277" s="237"/>
      <c r="AA277" s="237"/>
      <c r="AB277" s="237"/>
      <c r="AC277" s="237"/>
      <c r="AD277" s="237"/>
      <c r="AE277" s="237"/>
      <c r="AF277" s="237"/>
      <c r="AG277" s="237"/>
      <c r="AH277" s="235">
        <v>0.117699500752833</v>
      </c>
      <c r="AI277" s="235"/>
      <c r="AJ277" s="235"/>
      <c r="AK277" s="235"/>
      <c r="AL277" s="235"/>
      <c r="AM277" s="235"/>
      <c r="AN277" s="235"/>
      <c r="AO277" s="235"/>
      <c r="AP277" s="267">
        <v>4</v>
      </c>
    </row>
    <row r="278" spans="2:42" s="180" customFormat="1" ht="8.85" customHeight="1" x14ac:dyDescent="0.15">
      <c r="B278" s="233" t="s">
        <v>1689</v>
      </c>
      <c r="C278" s="233"/>
      <c r="D278" s="263">
        <v>540671837.08000004</v>
      </c>
      <c r="E278" s="263"/>
      <c r="F278" s="263"/>
      <c r="G278" s="263"/>
      <c r="H278" s="263"/>
      <c r="I278" s="263"/>
      <c r="J278" s="263"/>
      <c r="K278" s="263"/>
      <c r="L278" s="263"/>
      <c r="M278" s="263"/>
      <c r="N278" s="263"/>
      <c r="O278" s="235">
        <v>0.15107179244300001</v>
      </c>
      <c r="P278" s="235"/>
      <c r="Q278" s="235"/>
      <c r="R278" s="235"/>
      <c r="S278" s="235"/>
      <c r="T278" s="235"/>
      <c r="U278" s="235"/>
      <c r="V278" s="235"/>
      <c r="W278" s="235"/>
      <c r="X278" s="235"/>
      <c r="Y278" s="237">
        <v>5783</v>
      </c>
      <c r="Z278" s="237"/>
      <c r="AA278" s="237"/>
      <c r="AB278" s="237"/>
      <c r="AC278" s="237"/>
      <c r="AD278" s="237"/>
      <c r="AE278" s="237"/>
      <c r="AF278" s="237"/>
      <c r="AG278" s="237"/>
      <c r="AH278" s="235">
        <v>0.11456930026150999</v>
      </c>
      <c r="AI278" s="235"/>
      <c r="AJ278" s="235"/>
      <c r="AK278" s="235"/>
      <c r="AL278" s="235"/>
      <c r="AM278" s="235"/>
      <c r="AN278" s="235"/>
      <c r="AO278" s="235"/>
      <c r="AP278" s="267">
        <v>5</v>
      </c>
    </row>
    <row r="279" spans="2:42" s="180" customFormat="1" ht="8.85" customHeight="1" x14ac:dyDescent="0.15">
      <c r="B279" s="233" t="s">
        <v>1688</v>
      </c>
      <c r="C279" s="233"/>
      <c r="D279" s="263">
        <v>141070992.47</v>
      </c>
      <c r="E279" s="263"/>
      <c r="F279" s="263"/>
      <c r="G279" s="263"/>
      <c r="H279" s="263"/>
      <c r="I279" s="263"/>
      <c r="J279" s="263"/>
      <c r="K279" s="263"/>
      <c r="L279" s="263"/>
      <c r="M279" s="263"/>
      <c r="N279" s="263"/>
      <c r="O279" s="235">
        <v>3.94173438166385E-2</v>
      </c>
      <c r="P279" s="235"/>
      <c r="Q279" s="235"/>
      <c r="R279" s="235"/>
      <c r="S279" s="235"/>
      <c r="T279" s="235"/>
      <c r="U279" s="235"/>
      <c r="V279" s="235"/>
      <c r="W279" s="235"/>
      <c r="X279" s="235"/>
      <c r="Y279" s="237">
        <v>2521</v>
      </c>
      <c r="Z279" s="237"/>
      <c r="AA279" s="237"/>
      <c r="AB279" s="237"/>
      <c r="AC279" s="237"/>
      <c r="AD279" s="237"/>
      <c r="AE279" s="237"/>
      <c r="AF279" s="237"/>
      <c r="AG279" s="237"/>
      <c r="AH279" s="235">
        <v>4.9944528092558803E-2</v>
      </c>
      <c r="AI279" s="235"/>
      <c r="AJ279" s="235"/>
      <c r="AK279" s="235"/>
      <c r="AL279" s="235"/>
      <c r="AM279" s="235"/>
      <c r="AN279" s="235"/>
      <c r="AO279" s="235"/>
      <c r="AP279" s="267">
        <v>6</v>
      </c>
    </row>
    <row r="280" spans="2:42" s="180" customFormat="1" ht="8.85" customHeight="1" x14ac:dyDescent="0.15">
      <c r="B280" s="233" t="s">
        <v>1687</v>
      </c>
      <c r="C280" s="233"/>
      <c r="D280" s="263">
        <v>161188909.99000001</v>
      </c>
      <c r="E280" s="263"/>
      <c r="F280" s="263"/>
      <c r="G280" s="263"/>
      <c r="H280" s="263"/>
      <c r="I280" s="263"/>
      <c r="J280" s="263"/>
      <c r="K280" s="263"/>
      <c r="L280" s="263"/>
      <c r="M280" s="263"/>
      <c r="N280" s="263"/>
      <c r="O280" s="235">
        <v>4.5038590664598803E-2</v>
      </c>
      <c r="P280" s="235"/>
      <c r="Q280" s="235"/>
      <c r="R280" s="235"/>
      <c r="S280" s="235"/>
      <c r="T280" s="235"/>
      <c r="U280" s="235"/>
      <c r="V280" s="235"/>
      <c r="W280" s="235"/>
      <c r="X280" s="235"/>
      <c r="Y280" s="237">
        <v>2643</v>
      </c>
      <c r="Z280" s="237"/>
      <c r="AA280" s="237"/>
      <c r="AB280" s="237"/>
      <c r="AC280" s="237"/>
      <c r="AD280" s="237"/>
      <c r="AE280" s="237"/>
      <c r="AF280" s="237"/>
      <c r="AG280" s="237"/>
      <c r="AH280" s="235">
        <v>5.2361518345352298E-2</v>
      </c>
      <c r="AI280" s="235"/>
      <c r="AJ280" s="235"/>
      <c r="AK280" s="235"/>
      <c r="AL280" s="235"/>
      <c r="AM280" s="235"/>
      <c r="AN280" s="235"/>
      <c r="AO280" s="235"/>
      <c r="AP280" s="267">
        <v>7</v>
      </c>
    </row>
    <row r="281" spans="2:42" s="180" customFormat="1" ht="8.85" customHeight="1" x14ac:dyDescent="0.15">
      <c r="B281" s="233" t="s">
        <v>1686</v>
      </c>
      <c r="C281" s="233"/>
      <c r="D281" s="263">
        <v>184109464.41</v>
      </c>
      <c r="E281" s="263"/>
      <c r="F281" s="263"/>
      <c r="G281" s="263"/>
      <c r="H281" s="263"/>
      <c r="I281" s="263"/>
      <c r="J281" s="263"/>
      <c r="K281" s="263"/>
      <c r="L281" s="263"/>
      <c r="M281" s="263"/>
      <c r="N281" s="263"/>
      <c r="O281" s="235">
        <v>5.1442936152089697E-2</v>
      </c>
      <c r="P281" s="235"/>
      <c r="Q281" s="235"/>
      <c r="R281" s="235"/>
      <c r="S281" s="235"/>
      <c r="T281" s="235"/>
      <c r="U281" s="235"/>
      <c r="V281" s="235"/>
      <c r="W281" s="235"/>
      <c r="X281" s="235"/>
      <c r="Y281" s="237">
        <v>2614</v>
      </c>
      <c r="Z281" s="237"/>
      <c r="AA281" s="237"/>
      <c r="AB281" s="237"/>
      <c r="AC281" s="237"/>
      <c r="AD281" s="237"/>
      <c r="AE281" s="237"/>
      <c r="AF281" s="237"/>
      <c r="AG281" s="237"/>
      <c r="AH281" s="235">
        <v>5.1786987875425898E-2</v>
      </c>
      <c r="AI281" s="235"/>
      <c r="AJ281" s="235"/>
      <c r="AK281" s="235"/>
      <c r="AL281" s="235"/>
      <c r="AM281" s="235"/>
      <c r="AN281" s="235"/>
      <c r="AO281" s="235"/>
      <c r="AP281" s="267">
        <v>8</v>
      </c>
    </row>
    <row r="282" spans="2:42" s="180" customFormat="1" ht="8.85" customHeight="1" x14ac:dyDescent="0.15">
      <c r="B282" s="233" t="s">
        <v>1685</v>
      </c>
      <c r="C282" s="233"/>
      <c r="D282" s="263">
        <v>280262893.60000002</v>
      </c>
      <c r="E282" s="263"/>
      <c r="F282" s="263"/>
      <c r="G282" s="263"/>
      <c r="H282" s="263"/>
      <c r="I282" s="263"/>
      <c r="J282" s="263"/>
      <c r="K282" s="263"/>
      <c r="L282" s="263"/>
      <c r="M282" s="263"/>
      <c r="N282" s="263"/>
      <c r="O282" s="235">
        <v>7.8309641427003293E-2</v>
      </c>
      <c r="P282" s="235"/>
      <c r="Q282" s="235"/>
      <c r="R282" s="235"/>
      <c r="S282" s="235"/>
      <c r="T282" s="235"/>
      <c r="U282" s="235"/>
      <c r="V282" s="235"/>
      <c r="W282" s="235"/>
      <c r="X282" s="235"/>
      <c r="Y282" s="237">
        <v>3093</v>
      </c>
      <c r="Z282" s="237"/>
      <c r="AA282" s="237"/>
      <c r="AB282" s="237"/>
      <c r="AC282" s="237"/>
      <c r="AD282" s="237"/>
      <c r="AE282" s="237"/>
      <c r="AF282" s="237"/>
      <c r="AG282" s="237"/>
      <c r="AH282" s="235">
        <v>6.1276646326967298E-2</v>
      </c>
      <c r="AI282" s="235"/>
      <c r="AJ282" s="235"/>
      <c r="AK282" s="235"/>
      <c r="AL282" s="235"/>
      <c r="AM282" s="235"/>
      <c r="AN282" s="235"/>
      <c r="AO282" s="235"/>
      <c r="AP282" s="267">
        <v>9</v>
      </c>
    </row>
    <row r="283" spans="2:42" s="180" customFormat="1" ht="8.85" customHeight="1" x14ac:dyDescent="0.15">
      <c r="B283" s="233" t="s">
        <v>1684</v>
      </c>
      <c r="C283" s="233"/>
      <c r="D283" s="263">
        <v>308089471.83999997</v>
      </c>
      <c r="E283" s="263"/>
      <c r="F283" s="263"/>
      <c r="G283" s="263"/>
      <c r="H283" s="263"/>
      <c r="I283" s="263"/>
      <c r="J283" s="263"/>
      <c r="K283" s="263"/>
      <c r="L283" s="263"/>
      <c r="M283" s="263"/>
      <c r="N283" s="263"/>
      <c r="O283" s="235">
        <v>8.60848032977891E-2</v>
      </c>
      <c r="P283" s="235"/>
      <c r="Q283" s="235"/>
      <c r="R283" s="235"/>
      <c r="S283" s="235"/>
      <c r="T283" s="235"/>
      <c r="U283" s="235"/>
      <c r="V283" s="235"/>
      <c r="W283" s="235"/>
      <c r="X283" s="235"/>
      <c r="Y283" s="237">
        <v>2924</v>
      </c>
      <c r="Z283" s="237"/>
      <c r="AA283" s="237"/>
      <c r="AB283" s="237"/>
      <c r="AC283" s="237"/>
      <c r="AD283" s="237"/>
      <c r="AE283" s="237"/>
      <c r="AF283" s="237"/>
      <c r="AG283" s="237"/>
      <c r="AH283" s="235">
        <v>5.7928520484983002E-2</v>
      </c>
      <c r="AI283" s="235"/>
      <c r="AJ283" s="235"/>
      <c r="AK283" s="235"/>
      <c r="AL283" s="235"/>
      <c r="AM283" s="235"/>
      <c r="AN283" s="235"/>
      <c r="AO283" s="235"/>
      <c r="AP283" s="267">
        <v>10</v>
      </c>
    </row>
    <row r="284" spans="2:42" s="180" customFormat="1" ht="8.85" customHeight="1" x14ac:dyDescent="0.15">
      <c r="B284" s="233" t="s">
        <v>1683</v>
      </c>
      <c r="C284" s="233"/>
      <c r="D284" s="263">
        <v>557287796.54000103</v>
      </c>
      <c r="E284" s="263"/>
      <c r="F284" s="263"/>
      <c r="G284" s="263"/>
      <c r="H284" s="263"/>
      <c r="I284" s="263"/>
      <c r="J284" s="263"/>
      <c r="K284" s="263"/>
      <c r="L284" s="263"/>
      <c r="M284" s="263"/>
      <c r="N284" s="263"/>
      <c r="O284" s="235">
        <v>0.155714539866908</v>
      </c>
      <c r="P284" s="235"/>
      <c r="Q284" s="235"/>
      <c r="R284" s="235"/>
      <c r="S284" s="235"/>
      <c r="T284" s="235"/>
      <c r="U284" s="235"/>
      <c r="V284" s="235"/>
      <c r="W284" s="235"/>
      <c r="X284" s="235"/>
      <c r="Y284" s="237">
        <v>6075</v>
      </c>
      <c r="Z284" s="237"/>
      <c r="AA284" s="237"/>
      <c r="AB284" s="237"/>
      <c r="AC284" s="237"/>
      <c r="AD284" s="237"/>
      <c r="AE284" s="237"/>
      <c r="AF284" s="237"/>
      <c r="AG284" s="237"/>
      <c r="AH284" s="235">
        <v>0.120354227751803</v>
      </c>
      <c r="AI284" s="235"/>
      <c r="AJ284" s="235"/>
      <c r="AK284" s="235"/>
      <c r="AL284" s="235"/>
      <c r="AM284" s="235"/>
      <c r="AN284" s="235"/>
      <c r="AO284" s="235"/>
      <c r="AP284" s="267">
        <v>11</v>
      </c>
    </row>
    <row r="285" spans="2:42" s="180" customFormat="1" ht="8.85" customHeight="1" x14ac:dyDescent="0.15">
      <c r="B285" s="233" t="s">
        <v>1682</v>
      </c>
      <c r="C285" s="233"/>
      <c r="D285" s="263">
        <v>260156368.90000001</v>
      </c>
      <c r="E285" s="263"/>
      <c r="F285" s="263"/>
      <c r="G285" s="263"/>
      <c r="H285" s="263"/>
      <c r="I285" s="263"/>
      <c r="J285" s="263"/>
      <c r="K285" s="263"/>
      <c r="L285" s="263"/>
      <c r="M285" s="263"/>
      <c r="N285" s="263"/>
      <c r="O285" s="235">
        <v>7.2691577903233898E-2</v>
      </c>
      <c r="P285" s="235"/>
      <c r="Q285" s="235"/>
      <c r="R285" s="235"/>
      <c r="S285" s="235"/>
      <c r="T285" s="235"/>
      <c r="U285" s="235"/>
      <c r="V285" s="235"/>
      <c r="W285" s="235"/>
      <c r="X285" s="235"/>
      <c r="Y285" s="237">
        <v>2324</v>
      </c>
      <c r="Z285" s="237"/>
      <c r="AA285" s="237"/>
      <c r="AB285" s="237"/>
      <c r="AC285" s="237"/>
      <c r="AD285" s="237"/>
      <c r="AE285" s="237"/>
      <c r="AF285" s="237"/>
      <c r="AG285" s="237"/>
      <c r="AH285" s="235">
        <v>4.6041683176162897E-2</v>
      </c>
      <c r="AI285" s="235"/>
      <c r="AJ285" s="235"/>
      <c r="AK285" s="235"/>
      <c r="AL285" s="235"/>
      <c r="AM285" s="235"/>
      <c r="AN285" s="235"/>
      <c r="AO285" s="235"/>
      <c r="AP285" s="267">
        <v>12</v>
      </c>
    </row>
    <row r="286" spans="2:42" s="180" customFormat="1" ht="8.85" customHeight="1" x14ac:dyDescent="0.15">
      <c r="B286" s="233" t="s">
        <v>1681</v>
      </c>
      <c r="C286" s="233"/>
      <c r="D286" s="263">
        <v>107980426.34999999</v>
      </c>
      <c r="E286" s="263"/>
      <c r="F286" s="263"/>
      <c r="G286" s="263"/>
      <c r="H286" s="263"/>
      <c r="I286" s="263"/>
      <c r="J286" s="263"/>
      <c r="K286" s="263"/>
      <c r="L286" s="263"/>
      <c r="M286" s="263"/>
      <c r="N286" s="263"/>
      <c r="O286" s="235">
        <v>3.0171345053876399E-2</v>
      </c>
      <c r="P286" s="235"/>
      <c r="Q286" s="235"/>
      <c r="R286" s="235"/>
      <c r="S286" s="235"/>
      <c r="T286" s="235"/>
      <c r="U286" s="235"/>
      <c r="V286" s="235"/>
      <c r="W286" s="235"/>
      <c r="X286" s="235"/>
      <c r="Y286" s="237">
        <v>934</v>
      </c>
      <c r="Z286" s="237"/>
      <c r="AA286" s="237"/>
      <c r="AB286" s="237"/>
      <c r="AC286" s="237"/>
      <c r="AD286" s="237"/>
      <c r="AE286" s="237"/>
      <c r="AF286" s="237"/>
      <c r="AG286" s="237"/>
      <c r="AH286" s="235">
        <v>1.85038434107299E-2</v>
      </c>
      <c r="AI286" s="235"/>
      <c r="AJ286" s="235"/>
      <c r="AK286" s="235"/>
      <c r="AL286" s="235"/>
      <c r="AM286" s="235"/>
      <c r="AN286" s="235"/>
      <c r="AO286" s="235"/>
      <c r="AP286" s="267">
        <v>13</v>
      </c>
    </row>
    <row r="287" spans="2:42" s="180" customFormat="1" ht="8.85" customHeight="1" x14ac:dyDescent="0.15">
      <c r="B287" s="233" t="s">
        <v>1680</v>
      </c>
      <c r="C287" s="233"/>
      <c r="D287" s="263">
        <v>284673780.93000001</v>
      </c>
      <c r="E287" s="263"/>
      <c r="F287" s="263"/>
      <c r="G287" s="263"/>
      <c r="H287" s="263"/>
      <c r="I287" s="263"/>
      <c r="J287" s="263"/>
      <c r="K287" s="263"/>
      <c r="L287" s="263"/>
      <c r="M287" s="263"/>
      <c r="N287" s="263"/>
      <c r="O287" s="235">
        <v>7.9542109274424302E-2</v>
      </c>
      <c r="P287" s="235"/>
      <c r="Q287" s="235"/>
      <c r="R287" s="235"/>
      <c r="S287" s="235"/>
      <c r="T287" s="235"/>
      <c r="U287" s="235"/>
      <c r="V287" s="235"/>
      <c r="W287" s="235"/>
      <c r="X287" s="235"/>
      <c r="Y287" s="237">
        <v>1958</v>
      </c>
      <c r="Z287" s="237"/>
      <c r="AA287" s="237"/>
      <c r="AB287" s="237"/>
      <c r="AC287" s="237"/>
      <c r="AD287" s="237"/>
      <c r="AE287" s="237"/>
      <c r="AF287" s="237"/>
      <c r="AG287" s="237"/>
      <c r="AH287" s="235">
        <v>3.8790712417782702E-2</v>
      </c>
      <c r="AI287" s="235"/>
      <c r="AJ287" s="235"/>
      <c r="AK287" s="235"/>
      <c r="AL287" s="235"/>
      <c r="AM287" s="235"/>
      <c r="AN287" s="235"/>
      <c r="AO287" s="235"/>
      <c r="AP287" s="267">
        <v>14</v>
      </c>
    </row>
    <row r="288" spans="2:42" s="180" customFormat="1" ht="8.85" customHeight="1" x14ac:dyDescent="0.15">
      <c r="B288" s="265"/>
      <c r="C288" s="265"/>
      <c r="D288" s="261">
        <v>3578906613.4499998</v>
      </c>
      <c r="E288" s="261"/>
      <c r="F288" s="261"/>
      <c r="G288" s="261"/>
      <c r="H288" s="261"/>
      <c r="I288" s="261"/>
      <c r="J288" s="261"/>
      <c r="K288" s="261"/>
      <c r="L288" s="261"/>
      <c r="M288" s="261"/>
      <c r="N288" s="261"/>
      <c r="O288" s="259">
        <v>1</v>
      </c>
      <c r="P288" s="259"/>
      <c r="Q288" s="259"/>
      <c r="R288" s="259"/>
      <c r="S288" s="259"/>
      <c r="T288" s="259"/>
      <c r="U288" s="259"/>
      <c r="V288" s="259"/>
      <c r="W288" s="259"/>
      <c r="X288" s="259"/>
      <c r="Y288" s="260">
        <v>50476</v>
      </c>
      <c r="Z288" s="260"/>
      <c r="AA288" s="260"/>
      <c r="AB288" s="260"/>
      <c r="AC288" s="260"/>
      <c r="AD288" s="260"/>
      <c r="AE288" s="260"/>
      <c r="AF288" s="260"/>
      <c r="AG288" s="260"/>
      <c r="AH288" s="259">
        <v>1</v>
      </c>
      <c r="AI288" s="259"/>
      <c r="AJ288" s="259"/>
      <c r="AK288" s="259"/>
      <c r="AL288" s="259"/>
      <c r="AM288" s="259"/>
      <c r="AN288" s="259"/>
      <c r="AO288" s="259"/>
      <c r="AP288" s="266"/>
    </row>
    <row r="289" spans="2:44" s="180" customFormat="1" ht="7.2" customHeight="1" x14ac:dyDescent="0.15"/>
    <row r="290" spans="2:44" s="180" customFormat="1" ht="15.3" customHeight="1" x14ac:dyDescent="0.15">
      <c r="B290" s="218" t="s">
        <v>1679</v>
      </c>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row>
    <row r="291" spans="2:44" s="180" customFormat="1" ht="6.3" customHeight="1" x14ac:dyDescent="0.15"/>
    <row r="292" spans="2:44" s="180" customFormat="1" ht="8.5500000000000007" customHeight="1" x14ac:dyDescent="0.15">
      <c r="B292" s="214" t="s">
        <v>1667</v>
      </c>
      <c r="C292" s="214"/>
      <c r="D292" s="214" t="s">
        <v>1653</v>
      </c>
      <c r="E292" s="214"/>
      <c r="F292" s="214"/>
      <c r="G292" s="214"/>
      <c r="H292" s="214"/>
      <c r="I292" s="214"/>
      <c r="J292" s="214"/>
      <c r="K292" s="214"/>
      <c r="L292" s="214"/>
      <c r="M292" s="214"/>
      <c r="N292" s="214"/>
      <c r="O292" s="214" t="s">
        <v>1651</v>
      </c>
      <c r="P292" s="214"/>
      <c r="Q292" s="214"/>
      <c r="R292" s="214"/>
      <c r="S292" s="214"/>
      <c r="T292" s="214"/>
      <c r="U292" s="214"/>
      <c r="V292" s="214"/>
      <c r="W292" s="214"/>
      <c r="X292" s="214"/>
      <c r="Y292" s="214" t="s">
        <v>1652</v>
      </c>
      <c r="Z292" s="214"/>
      <c r="AA292" s="214"/>
      <c r="AB292" s="214"/>
      <c r="AC292" s="214"/>
      <c r="AD292" s="214"/>
      <c r="AE292" s="214"/>
      <c r="AF292" s="214"/>
      <c r="AG292" s="214"/>
      <c r="AH292" s="214" t="s">
        <v>1651</v>
      </c>
      <c r="AI292" s="214"/>
      <c r="AJ292" s="214"/>
      <c r="AK292" s="214"/>
      <c r="AL292" s="214"/>
      <c r="AM292" s="214"/>
      <c r="AN292" s="214"/>
      <c r="AO292" s="214"/>
    </row>
    <row r="293" spans="2:44" s="180" customFormat="1" ht="8.5500000000000007" customHeight="1" x14ac:dyDescent="0.15">
      <c r="B293" s="233" t="s">
        <v>1665</v>
      </c>
      <c r="C293" s="233"/>
      <c r="D293" s="263">
        <v>78297775.3499998</v>
      </c>
      <c r="E293" s="263"/>
      <c r="F293" s="263"/>
      <c r="G293" s="263"/>
      <c r="H293" s="263"/>
      <c r="I293" s="263"/>
      <c r="J293" s="263"/>
      <c r="K293" s="263"/>
      <c r="L293" s="263"/>
      <c r="M293" s="263"/>
      <c r="N293" s="263"/>
      <c r="O293" s="235">
        <v>2.18775687121163E-2</v>
      </c>
      <c r="P293" s="235"/>
      <c r="Q293" s="235"/>
      <c r="R293" s="235"/>
      <c r="S293" s="235"/>
      <c r="T293" s="235"/>
      <c r="U293" s="235"/>
      <c r="V293" s="235"/>
      <c r="W293" s="235"/>
      <c r="X293" s="235"/>
      <c r="Y293" s="237">
        <v>5971</v>
      </c>
      <c r="Z293" s="237"/>
      <c r="AA293" s="237"/>
      <c r="AB293" s="237"/>
      <c r="AC293" s="237"/>
      <c r="AD293" s="237"/>
      <c r="AE293" s="237"/>
      <c r="AF293" s="237"/>
      <c r="AG293" s="237"/>
      <c r="AH293" s="235">
        <v>0.118293842618274</v>
      </c>
      <c r="AI293" s="235"/>
      <c r="AJ293" s="235"/>
      <c r="AK293" s="235"/>
      <c r="AL293" s="235"/>
      <c r="AM293" s="235"/>
      <c r="AN293" s="235"/>
      <c r="AO293" s="235"/>
    </row>
    <row r="294" spans="2:44" s="180" customFormat="1" ht="8.5500000000000007" customHeight="1" x14ac:dyDescent="0.15">
      <c r="B294" s="233" t="s">
        <v>1664</v>
      </c>
      <c r="C294" s="233"/>
      <c r="D294" s="263">
        <v>110562409.26000001</v>
      </c>
      <c r="E294" s="263"/>
      <c r="F294" s="263"/>
      <c r="G294" s="263"/>
      <c r="H294" s="263"/>
      <c r="I294" s="263"/>
      <c r="J294" s="263"/>
      <c r="K294" s="263"/>
      <c r="L294" s="263"/>
      <c r="M294" s="263"/>
      <c r="N294" s="263"/>
      <c r="O294" s="235">
        <v>3.08927896705916E-2</v>
      </c>
      <c r="P294" s="235"/>
      <c r="Q294" s="235"/>
      <c r="R294" s="235"/>
      <c r="S294" s="235"/>
      <c r="T294" s="235"/>
      <c r="U294" s="235"/>
      <c r="V294" s="235"/>
      <c r="W294" s="235"/>
      <c r="X294" s="235"/>
      <c r="Y294" s="237">
        <v>4436</v>
      </c>
      <c r="Z294" s="237"/>
      <c r="AA294" s="237"/>
      <c r="AB294" s="237"/>
      <c r="AC294" s="237"/>
      <c r="AD294" s="237"/>
      <c r="AE294" s="237"/>
      <c r="AF294" s="237"/>
      <c r="AG294" s="237"/>
      <c r="AH294" s="235">
        <v>8.7883350503209404E-2</v>
      </c>
      <c r="AI294" s="235"/>
      <c r="AJ294" s="235"/>
      <c r="AK294" s="235"/>
      <c r="AL294" s="235"/>
      <c r="AM294" s="235"/>
      <c r="AN294" s="235"/>
      <c r="AO294" s="235"/>
    </row>
    <row r="295" spans="2:44" s="180" customFormat="1" ht="8.5500000000000007" customHeight="1" x14ac:dyDescent="0.15">
      <c r="B295" s="233" t="s">
        <v>1663</v>
      </c>
      <c r="C295" s="233"/>
      <c r="D295" s="263">
        <v>163897080.52000001</v>
      </c>
      <c r="E295" s="263"/>
      <c r="F295" s="263"/>
      <c r="G295" s="263"/>
      <c r="H295" s="263"/>
      <c r="I295" s="263"/>
      <c r="J295" s="263"/>
      <c r="K295" s="263"/>
      <c r="L295" s="263"/>
      <c r="M295" s="263"/>
      <c r="N295" s="263"/>
      <c r="O295" s="235">
        <v>4.5795293988407898E-2</v>
      </c>
      <c r="P295" s="235"/>
      <c r="Q295" s="235"/>
      <c r="R295" s="235"/>
      <c r="S295" s="235"/>
      <c r="T295" s="235"/>
      <c r="U295" s="235"/>
      <c r="V295" s="235"/>
      <c r="W295" s="235"/>
      <c r="X295" s="235"/>
      <c r="Y295" s="237">
        <v>4484</v>
      </c>
      <c r="Z295" s="237"/>
      <c r="AA295" s="237"/>
      <c r="AB295" s="237"/>
      <c r="AC295" s="237"/>
      <c r="AD295" s="237"/>
      <c r="AE295" s="237"/>
      <c r="AF295" s="237"/>
      <c r="AG295" s="237"/>
      <c r="AH295" s="235">
        <v>8.8834297487915104E-2</v>
      </c>
      <c r="AI295" s="235"/>
      <c r="AJ295" s="235"/>
      <c r="AK295" s="235"/>
      <c r="AL295" s="235"/>
      <c r="AM295" s="235"/>
      <c r="AN295" s="235"/>
      <c r="AO295" s="235"/>
    </row>
    <row r="296" spans="2:44" s="180" customFormat="1" ht="8.5500000000000007" customHeight="1" x14ac:dyDescent="0.15">
      <c r="B296" s="233" t="s">
        <v>1662</v>
      </c>
      <c r="C296" s="233"/>
      <c r="D296" s="263">
        <v>204900422.94999999</v>
      </c>
      <c r="E296" s="263"/>
      <c r="F296" s="263"/>
      <c r="G296" s="263"/>
      <c r="H296" s="263"/>
      <c r="I296" s="263"/>
      <c r="J296" s="263"/>
      <c r="K296" s="263"/>
      <c r="L296" s="263"/>
      <c r="M296" s="263"/>
      <c r="N296" s="263"/>
      <c r="O296" s="235">
        <v>5.7252240720659701E-2</v>
      </c>
      <c r="P296" s="235"/>
      <c r="Q296" s="235"/>
      <c r="R296" s="235"/>
      <c r="S296" s="235"/>
      <c r="T296" s="235"/>
      <c r="U296" s="235"/>
      <c r="V296" s="235"/>
      <c r="W296" s="235"/>
      <c r="X296" s="235"/>
      <c r="Y296" s="237">
        <v>4117</v>
      </c>
      <c r="Z296" s="237"/>
      <c r="AA296" s="237"/>
      <c r="AB296" s="237"/>
      <c r="AC296" s="237"/>
      <c r="AD296" s="237"/>
      <c r="AE296" s="237"/>
      <c r="AF296" s="237"/>
      <c r="AG296" s="237"/>
      <c r="AH296" s="235">
        <v>8.1563515334020106E-2</v>
      </c>
      <c r="AI296" s="235"/>
      <c r="AJ296" s="235"/>
      <c r="AK296" s="235"/>
      <c r="AL296" s="235"/>
      <c r="AM296" s="235"/>
      <c r="AN296" s="235"/>
      <c r="AO296" s="235"/>
    </row>
    <row r="297" spans="2:44" s="180" customFormat="1" ht="8.5500000000000007" customHeight="1" x14ac:dyDescent="0.15">
      <c r="B297" s="233" t="s">
        <v>1661</v>
      </c>
      <c r="C297" s="233"/>
      <c r="D297" s="263">
        <v>205365586.72</v>
      </c>
      <c r="E297" s="263"/>
      <c r="F297" s="263"/>
      <c r="G297" s="263"/>
      <c r="H297" s="263"/>
      <c r="I297" s="263"/>
      <c r="J297" s="263"/>
      <c r="K297" s="263"/>
      <c r="L297" s="263"/>
      <c r="M297" s="263"/>
      <c r="N297" s="263"/>
      <c r="O297" s="235">
        <v>5.7382214430577498E-2</v>
      </c>
      <c r="P297" s="235"/>
      <c r="Q297" s="235"/>
      <c r="R297" s="235"/>
      <c r="S297" s="235"/>
      <c r="T297" s="235"/>
      <c r="U297" s="235"/>
      <c r="V297" s="235"/>
      <c r="W297" s="235"/>
      <c r="X297" s="235"/>
      <c r="Y297" s="237">
        <v>3467</v>
      </c>
      <c r="Z297" s="237"/>
      <c r="AA297" s="237"/>
      <c r="AB297" s="237"/>
      <c r="AC297" s="237"/>
      <c r="AD297" s="237"/>
      <c r="AE297" s="237"/>
      <c r="AF297" s="237"/>
      <c r="AG297" s="237"/>
      <c r="AH297" s="235">
        <v>6.8686108249465097E-2</v>
      </c>
      <c r="AI297" s="235"/>
      <c r="AJ297" s="235"/>
      <c r="AK297" s="235"/>
      <c r="AL297" s="235"/>
      <c r="AM297" s="235"/>
      <c r="AN297" s="235"/>
      <c r="AO297" s="235"/>
    </row>
    <row r="298" spans="2:44" s="180" customFormat="1" ht="8.5500000000000007" customHeight="1" x14ac:dyDescent="0.15">
      <c r="B298" s="233" t="s">
        <v>1660</v>
      </c>
      <c r="C298" s="233"/>
      <c r="D298" s="263">
        <v>296149664.60000002</v>
      </c>
      <c r="E298" s="263"/>
      <c r="F298" s="263"/>
      <c r="G298" s="263"/>
      <c r="H298" s="263"/>
      <c r="I298" s="263"/>
      <c r="J298" s="263"/>
      <c r="K298" s="263"/>
      <c r="L298" s="263"/>
      <c r="M298" s="263"/>
      <c r="N298" s="263"/>
      <c r="O298" s="235">
        <v>8.2748642696356095E-2</v>
      </c>
      <c r="P298" s="235"/>
      <c r="Q298" s="235"/>
      <c r="R298" s="235"/>
      <c r="S298" s="235"/>
      <c r="T298" s="235"/>
      <c r="U298" s="235"/>
      <c r="V298" s="235"/>
      <c r="W298" s="235"/>
      <c r="X298" s="235"/>
      <c r="Y298" s="237">
        <v>4394</v>
      </c>
      <c r="Z298" s="237"/>
      <c r="AA298" s="237"/>
      <c r="AB298" s="237"/>
      <c r="AC298" s="237"/>
      <c r="AD298" s="237"/>
      <c r="AE298" s="237"/>
      <c r="AF298" s="237"/>
      <c r="AG298" s="237"/>
      <c r="AH298" s="235">
        <v>8.7051271891592105E-2</v>
      </c>
      <c r="AI298" s="235"/>
      <c r="AJ298" s="235"/>
      <c r="AK298" s="235"/>
      <c r="AL298" s="235"/>
      <c r="AM298" s="235"/>
      <c r="AN298" s="235"/>
      <c r="AO298" s="235"/>
    </row>
    <row r="299" spans="2:44" s="180" customFormat="1" ht="8.5500000000000007" customHeight="1" x14ac:dyDescent="0.15">
      <c r="B299" s="233" t="s">
        <v>1658</v>
      </c>
      <c r="C299" s="233"/>
      <c r="D299" s="263">
        <v>337418794.13000101</v>
      </c>
      <c r="E299" s="263"/>
      <c r="F299" s="263"/>
      <c r="G299" s="263"/>
      <c r="H299" s="263"/>
      <c r="I299" s="263"/>
      <c r="J299" s="263"/>
      <c r="K299" s="263"/>
      <c r="L299" s="263"/>
      <c r="M299" s="263"/>
      <c r="N299" s="263"/>
      <c r="O299" s="235">
        <v>9.4279854316940595E-2</v>
      </c>
      <c r="P299" s="235"/>
      <c r="Q299" s="235"/>
      <c r="R299" s="235"/>
      <c r="S299" s="235"/>
      <c r="T299" s="235"/>
      <c r="U299" s="235"/>
      <c r="V299" s="235"/>
      <c r="W299" s="235"/>
      <c r="X299" s="235"/>
      <c r="Y299" s="237">
        <v>4252</v>
      </c>
      <c r="Z299" s="237"/>
      <c r="AA299" s="237"/>
      <c r="AB299" s="237"/>
      <c r="AC299" s="237"/>
      <c r="AD299" s="237"/>
      <c r="AE299" s="237"/>
      <c r="AF299" s="237"/>
      <c r="AG299" s="237"/>
      <c r="AH299" s="235">
        <v>8.4238053728504597E-2</v>
      </c>
      <c r="AI299" s="235"/>
      <c r="AJ299" s="235"/>
      <c r="AK299" s="235"/>
      <c r="AL299" s="235"/>
      <c r="AM299" s="235"/>
      <c r="AN299" s="235"/>
      <c r="AO299" s="235"/>
    </row>
    <row r="300" spans="2:44" s="180" customFormat="1" ht="8.5500000000000007" customHeight="1" x14ac:dyDescent="0.15">
      <c r="B300" s="233" t="s">
        <v>1659</v>
      </c>
      <c r="C300" s="233"/>
      <c r="D300" s="263">
        <v>305312173.02999997</v>
      </c>
      <c r="E300" s="263"/>
      <c r="F300" s="263"/>
      <c r="G300" s="263"/>
      <c r="H300" s="263"/>
      <c r="I300" s="263"/>
      <c r="J300" s="263"/>
      <c r="K300" s="263"/>
      <c r="L300" s="263"/>
      <c r="M300" s="263"/>
      <c r="N300" s="263"/>
      <c r="O300" s="235">
        <v>8.5308784499320695E-2</v>
      </c>
      <c r="P300" s="235"/>
      <c r="Q300" s="235"/>
      <c r="R300" s="235"/>
      <c r="S300" s="235"/>
      <c r="T300" s="235"/>
      <c r="U300" s="235"/>
      <c r="V300" s="235"/>
      <c r="W300" s="235"/>
      <c r="X300" s="235"/>
      <c r="Y300" s="237">
        <v>3535</v>
      </c>
      <c r="Z300" s="237"/>
      <c r="AA300" s="237"/>
      <c r="AB300" s="237"/>
      <c r="AC300" s="237"/>
      <c r="AD300" s="237"/>
      <c r="AE300" s="237"/>
      <c r="AF300" s="237"/>
      <c r="AG300" s="237"/>
      <c r="AH300" s="235">
        <v>7.0033283144464706E-2</v>
      </c>
      <c r="AI300" s="235"/>
      <c r="AJ300" s="235"/>
      <c r="AK300" s="235"/>
      <c r="AL300" s="235"/>
      <c r="AM300" s="235"/>
      <c r="AN300" s="235"/>
      <c r="AO300" s="235"/>
    </row>
    <row r="301" spans="2:44" s="180" customFormat="1" ht="8.5500000000000007" customHeight="1" x14ac:dyDescent="0.15">
      <c r="B301" s="233" t="s">
        <v>1678</v>
      </c>
      <c r="C301" s="233"/>
      <c r="D301" s="263">
        <v>504573099.75999999</v>
      </c>
      <c r="E301" s="263"/>
      <c r="F301" s="263"/>
      <c r="G301" s="263"/>
      <c r="H301" s="263"/>
      <c r="I301" s="263"/>
      <c r="J301" s="263"/>
      <c r="K301" s="263"/>
      <c r="L301" s="263"/>
      <c r="M301" s="263"/>
      <c r="N301" s="263"/>
      <c r="O301" s="235">
        <v>0.14098526568526501</v>
      </c>
      <c r="P301" s="235"/>
      <c r="Q301" s="235"/>
      <c r="R301" s="235"/>
      <c r="S301" s="235"/>
      <c r="T301" s="235"/>
      <c r="U301" s="235"/>
      <c r="V301" s="235"/>
      <c r="W301" s="235"/>
      <c r="X301" s="235"/>
      <c r="Y301" s="237">
        <v>5240</v>
      </c>
      <c r="Z301" s="237"/>
      <c r="AA301" s="237"/>
      <c r="AB301" s="237"/>
      <c r="AC301" s="237"/>
      <c r="AD301" s="237"/>
      <c r="AE301" s="237"/>
      <c r="AF301" s="237"/>
      <c r="AG301" s="237"/>
      <c r="AH301" s="235">
        <v>0.103811712497028</v>
      </c>
      <c r="AI301" s="235"/>
      <c r="AJ301" s="235"/>
      <c r="AK301" s="235"/>
      <c r="AL301" s="235"/>
      <c r="AM301" s="235"/>
      <c r="AN301" s="235"/>
      <c r="AO301" s="235"/>
    </row>
    <row r="302" spans="2:44" s="180" customFormat="1" ht="8.5500000000000007" customHeight="1" x14ac:dyDescent="0.15">
      <c r="B302" s="233" t="s">
        <v>1677</v>
      </c>
      <c r="C302" s="233"/>
      <c r="D302" s="263">
        <v>280600861.70999998</v>
      </c>
      <c r="E302" s="263"/>
      <c r="F302" s="263"/>
      <c r="G302" s="263"/>
      <c r="H302" s="263"/>
      <c r="I302" s="263"/>
      <c r="J302" s="263"/>
      <c r="K302" s="263"/>
      <c r="L302" s="263"/>
      <c r="M302" s="263"/>
      <c r="N302" s="263"/>
      <c r="O302" s="235">
        <v>7.8404074768384596E-2</v>
      </c>
      <c r="P302" s="235"/>
      <c r="Q302" s="235"/>
      <c r="R302" s="235"/>
      <c r="S302" s="235"/>
      <c r="T302" s="235"/>
      <c r="U302" s="235"/>
      <c r="V302" s="235"/>
      <c r="W302" s="235"/>
      <c r="X302" s="235"/>
      <c r="Y302" s="237">
        <v>2698</v>
      </c>
      <c r="Z302" s="237"/>
      <c r="AA302" s="237"/>
      <c r="AB302" s="237"/>
      <c r="AC302" s="237"/>
      <c r="AD302" s="237"/>
      <c r="AE302" s="237"/>
      <c r="AF302" s="237"/>
      <c r="AG302" s="237"/>
      <c r="AH302" s="235">
        <v>5.34511450986608E-2</v>
      </c>
      <c r="AI302" s="235"/>
      <c r="AJ302" s="235"/>
      <c r="AK302" s="235"/>
      <c r="AL302" s="235"/>
      <c r="AM302" s="235"/>
      <c r="AN302" s="235"/>
      <c r="AO302" s="235"/>
    </row>
    <row r="303" spans="2:44" s="180" customFormat="1" ht="8.5500000000000007" customHeight="1" x14ac:dyDescent="0.15">
      <c r="B303" s="233" t="s">
        <v>1676</v>
      </c>
      <c r="C303" s="233"/>
      <c r="D303" s="263">
        <v>326578826.26999998</v>
      </c>
      <c r="E303" s="263"/>
      <c r="F303" s="263"/>
      <c r="G303" s="263"/>
      <c r="H303" s="263"/>
      <c r="I303" s="263"/>
      <c r="J303" s="263"/>
      <c r="K303" s="263"/>
      <c r="L303" s="263"/>
      <c r="M303" s="263"/>
      <c r="N303" s="263"/>
      <c r="O303" s="235">
        <v>9.1251005277051503E-2</v>
      </c>
      <c r="P303" s="235"/>
      <c r="Q303" s="235"/>
      <c r="R303" s="235"/>
      <c r="S303" s="235"/>
      <c r="T303" s="235"/>
      <c r="U303" s="235"/>
      <c r="V303" s="235"/>
      <c r="W303" s="235"/>
      <c r="X303" s="235"/>
      <c r="Y303" s="237">
        <v>2846</v>
      </c>
      <c r="Z303" s="237"/>
      <c r="AA303" s="237"/>
      <c r="AB303" s="237"/>
      <c r="AC303" s="237"/>
      <c r="AD303" s="237"/>
      <c r="AE303" s="237"/>
      <c r="AF303" s="237"/>
      <c r="AG303" s="237"/>
      <c r="AH303" s="235">
        <v>5.6383231634836398E-2</v>
      </c>
      <c r="AI303" s="235"/>
      <c r="AJ303" s="235"/>
      <c r="AK303" s="235"/>
      <c r="AL303" s="235"/>
      <c r="AM303" s="235"/>
      <c r="AN303" s="235"/>
      <c r="AO303" s="235"/>
    </row>
    <row r="304" spans="2:44" s="180" customFormat="1" ht="8.5500000000000007" customHeight="1" x14ac:dyDescent="0.15">
      <c r="B304" s="233" t="s">
        <v>1675</v>
      </c>
      <c r="C304" s="233"/>
      <c r="D304" s="263">
        <v>444047109.109999</v>
      </c>
      <c r="E304" s="263"/>
      <c r="F304" s="263"/>
      <c r="G304" s="263"/>
      <c r="H304" s="263"/>
      <c r="I304" s="263"/>
      <c r="J304" s="263"/>
      <c r="K304" s="263"/>
      <c r="L304" s="263"/>
      <c r="M304" s="263"/>
      <c r="N304" s="263"/>
      <c r="O304" s="235">
        <v>0.124073399244678</v>
      </c>
      <c r="P304" s="235"/>
      <c r="Q304" s="235"/>
      <c r="R304" s="235"/>
      <c r="S304" s="235"/>
      <c r="T304" s="235"/>
      <c r="U304" s="235"/>
      <c r="V304" s="235"/>
      <c r="W304" s="235"/>
      <c r="X304" s="235"/>
      <c r="Y304" s="237">
        <v>3064</v>
      </c>
      <c r="Z304" s="237"/>
      <c r="AA304" s="237"/>
      <c r="AB304" s="237"/>
      <c r="AC304" s="237"/>
      <c r="AD304" s="237"/>
      <c r="AE304" s="237"/>
      <c r="AF304" s="237"/>
      <c r="AG304" s="237"/>
      <c r="AH304" s="235">
        <v>6.0702115857041002E-2</v>
      </c>
      <c r="AI304" s="235"/>
      <c r="AJ304" s="235"/>
      <c r="AK304" s="235"/>
      <c r="AL304" s="235"/>
      <c r="AM304" s="235"/>
      <c r="AN304" s="235"/>
      <c r="AO304" s="235"/>
    </row>
    <row r="305" spans="2:44" s="180" customFormat="1" ht="8.5500000000000007" customHeight="1" x14ac:dyDescent="0.15">
      <c r="B305" s="233" t="s">
        <v>1674</v>
      </c>
      <c r="C305" s="233"/>
      <c r="D305" s="263">
        <v>107027023.88</v>
      </c>
      <c r="E305" s="263"/>
      <c r="F305" s="263"/>
      <c r="G305" s="263"/>
      <c r="H305" s="263"/>
      <c r="I305" s="263"/>
      <c r="J305" s="263"/>
      <c r="K305" s="263"/>
      <c r="L305" s="263"/>
      <c r="M305" s="263"/>
      <c r="N305" s="263"/>
      <c r="O305" s="235">
        <v>2.99049501537085E-2</v>
      </c>
      <c r="P305" s="235"/>
      <c r="Q305" s="235"/>
      <c r="R305" s="235"/>
      <c r="S305" s="235"/>
      <c r="T305" s="235"/>
      <c r="U305" s="235"/>
      <c r="V305" s="235"/>
      <c r="W305" s="235"/>
      <c r="X305" s="235"/>
      <c r="Y305" s="237">
        <v>714</v>
      </c>
      <c r="Z305" s="237"/>
      <c r="AA305" s="237"/>
      <c r="AB305" s="237"/>
      <c r="AC305" s="237"/>
      <c r="AD305" s="237"/>
      <c r="AE305" s="237"/>
      <c r="AF305" s="237"/>
      <c r="AG305" s="237"/>
      <c r="AH305" s="235">
        <v>1.41453363974958E-2</v>
      </c>
      <c r="AI305" s="235"/>
      <c r="AJ305" s="235"/>
      <c r="AK305" s="235"/>
      <c r="AL305" s="235"/>
      <c r="AM305" s="235"/>
      <c r="AN305" s="235"/>
      <c r="AO305" s="235"/>
    </row>
    <row r="306" spans="2:44" s="180" customFormat="1" ht="8.5500000000000007" customHeight="1" x14ac:dyDescent="0.15">
      <c r="B306" s="233" t="s">
        <v>1673</v>
      </c>
      <c r="C306" s="233"/>
      <c r="D306" s="263">
        <v>168862377.5</v>
      </c>
      <c r="E306" s="263"/>
      <c r="F306" s="263"/>
      <c r="G306" s="263"/>
      <c r="H306" s="263"/>
      <c r="I306" s="263"/>
      <c r="J306" s="263"/>
      <c r="K306" s="263"/>
      <c r="L306" s="263"/>
      <c r="M306" s="263"/>
      <c r="N306" s="263"/>
      <c r="O306" s="235">
        <v>4.71826721785343E-2</v>
      </c>
      <c r="P306" s="235"/>
      <c r="Q306" s="235"/>
      <c r="R306" s="235"/>
      <c r="S306" s="235"/>
      <c r="T306" s="235"/>
      <c r="U306" s="235"/>
      <c r="V306" s="235"/>
      <c r="W306" s="235"/>
      <c r="X306" s="235"/>
      <c r="Y306" s="237">
        <v>980</v>
      </c>
      <c r="Z306" s="237"/>
      <c r="AA306" s="237"/>
      <c r="AB306" s="237"/>
      <c r="AC306" s="237"/>
      <c r="AD306" s="237"/>
      <c r="AE306" s="237"/>
      <c r="AF306" s="237"/>
      <c r="AG306" s="237"/>
      <c r="AH306" s="235">
        <v>1.9415167604406099E-2</v>
      </c>
      <c r="AI306" s="235"/>
      <c r="AJ306" s="235"/>
      <c r="AK306" s="235"/>
      <c r="AL306" s="235"/>
      <c r="AM306" s="235"/>
      <c r="AN306" s="235"/>
      <c r="AO306" s="235"/>
    </row>
    <row r="307" spans="2:44" s="180" customFormat="1" ht="8.5500000000000007" customHeight="1" x14ac:dyDescent="0.15">
      <c r="B307" s="233" t="s">
        <v>1672</v>
      </c>
      <c r="C307" s="233"/>
      <c r="D307" s="263">
        <v>13639950.640000001</v>
      </c>
      <c r="E307" s="263"/>
      <c r="F307" s="263"/>
      <c r="G307" s="263"/>
      <c r="H307" s="263"/>
      <c r="I307" s="263"/>
      <c r="J307" s="263"/>
      <c r="K307" s="263"/>
      <c r="L307" s="263"/>
      <c r="M307" s="263"/>
      <c r="N307" s="263"/>
      <c r="O307" s="235">
        <v>3.81120607862169E-3</v>
      </c>
      <c r="P307" s="235"/>
      <c r="Q307" s="235"/>
      <c r="R307" s="235"/>
      <c r="S307" s="235"/>
      <c r="T307" s="235"/>
      <c r="U307" s="235"/>
      <c r="V307" s="235"/>
      <c r="W307" s="235"/>
      <c r="X307" s="235"/>
      <c r="Y307" s="237">
        <v>82</v>
      </c>
      <c r="Z307" s="237"/>
      <c r="AA307" s="237"/>
      <c r="AB307" s="237"/>
      <c r="AC307" s="237"/>
      <c r="AD307" s="237"/>
      <c r="AE307" s="237"/>
      <c r="AF307" s="237"/>
      <c r="AG307" s="237"/>
      <c r="AH307" s="235">
        <v>1.6245344322053999E-3</v>
      </c>
      <c r="AI307" s="235"/>
      <c r="AJ307" s="235"/>
      <c r="AK307" s="235"/>
      <c r="AL307" s="235"/>
      <c r="AM307" s="235"/>
      <c r="AN307" s="235"/>
      <c r="AO307" s="235"/>
    </row>
    <row r="308" spans="2:44" s="180" customFormat="1" ht="8.5500000000000007" customHeight="1" x14ac:dyDescent="0.15">
      <c r="B308" s="233" t="s">
        <v>1671</v>
      </c>
      <c r="C308" s="233"/>
      <c r="D308" s="263">
        <v>24274199.02</v>
      </c>
      <c r="E308" s="263"/>
      <c r="F308" s="263"/>
      <c r="G308" s="263"/>
      <c r="H308" s="263"/>
      <c r="I308" s="263"/>
      <c r="J308" s="263"/>
      <c r="K308" s="263"/>
      <c r="L308" s="263"/>
      <c r="M308" s="263"/>
      <c r="N308" s="263"/>
      <c r="O308" s="235">
        <v>6.7825740210080898E-3</v>
      </c>
      <c r="P308" s="235"/>
      <c r="Q308" s="235"/>
      <c r="R308" s="235"/>
      <c r="S308" s="235"/>
      <c r="T308" s="235"/>
      <c r="U308" s="235"/>
      <c r="V308" s="235"/>
      <c r="W308" s="235"/>
      <c r="X308" s="235"/>
      <c r="Y308" s="237">
        <v>152</v>
      </c>
      <c r="Z308" s="237"/>
      <c r="AA308" s="237"/>
      <c r="AB308" s="237"/>
      <c r="AC308" s="237"/>
      <c r="AD308" s="237"/>
      <c r="AE308" s="237"/>
      <c r="AF308" s="237"/>
      <c r="AG308" s="237"/>
      <c r="AH308" s="235">
        <v>3.0113321182344099E-3</v>
      </c>
      <c r="AI308" s="235"/>
      <c r="AJ308" s="235"/>
      <c r="AK308" s="235"/>
      <c r="AL308" s="235"/>
      <c r="AM308" s="235"/>
      <c r="AN308" s="235"/>
      <c r="AO308" s="235"/>
    </row>
    <row r="309" spans="2:44" s="180" customFormat="1" ht="8.5500000000000007" customHeight="1" x14ac:dyDescent="0.15">
      <c r="B309" s="233" t="s">
        <v>1670</v>
      </c>
      <c r="C309" s="233"/>
      <c r="D309" s="263">
        <v>7218836.6200000001</v>
      </c>
      <c r="E309" s="263"/>
      <c r="F309" s="263"/>
      <c r="G309" s="263"/>
      <c r="H309" s="263"/>
      <c r="I309" s="263"/>
      <c r="J309" s="263"/>
      <c r="K309" s="263"/>
      <c r="L309" s="263"/>
      <c r="M309" s="263"/>
      <c r="N309" s="263"/>
      <c r="O309" s="235">
        <v>2.0170508481195501E-3</v>
      </c>
      <c r="P309" s="235"/>
      <c r="Q309" s="235"/>
      <c r="R309" s="235"/>
      <c r="S309" s="235"/>
      <c r="T309" s="235"/>
      <c r="U309" s="235"/>
      <c r="V309" s="235"/>
      <c r="W309" s="235"/>
      <c r="X309" s="235"/>
      <c r="Y309" s="237">
        <v>43</v>
      </c>
      <c r="Z309" s="237"/>
      <c r="AA309" s="237"/>
      <c r="AB309" s="237"/>
      <c r="AC309" s="237"/>
      <c r="AD309" s="237"/>
      <c r="AE309" s="237"/>
      <c r="AF309" s="237"/>
      <c r="AG309" s="237"/>
      <c r="AH309" s="235">
        <v>8.5189000713210199E-4</v>
      </c>
      <c r="AI309" s="235"/>
      <c r="AJ309" s="235"/>
      <c r="AK309" s="235"/>
      <c r="AL309" s="235"/>
      <c r="AM309" s="235"/>
      <c r="AN309" s="235"/>
      <c r="AO309" s="235"/>
    </row>
    <row r="310" spans="2:44" s="180" customFormat="1" ht="8.5500000000000007" customHeight="1" x14ac:dyDescent="0.15">
      <c r="B310" s="233" t="s">
        <v>1669</v>
      </c>
      <c r="C310" s="233"/>
      <c r="D310" s="263">
        <v>180422.38</v>
      </c>
      <c r="E310" s="263"/>
      <c r="F310" s="263"/>
      <c r="G310" s="263"/>
      <c r="H310" s="263"/>
      <c r="I310" s="263"/>
      <c r="J310" s="263"/>
      <c r="K310" s="263"/>
      <c r="L310" s="263"/>
      <c r="M310" s="263"/>
      <c r="N310" s="263"/>
      <c r="O310" s="235">
        <v>5.0412709658851999E-5</v>
      </c>
      <c r="P310" s="235"/>
      <c r="Q310" s="235"/>
      <c r="R310" s="235"/>
      <c r="S310" s="235"/>
      <c r="T310" s="235"/>
      <c r="U310" s="235"/>
      <c r="V310" s="235"/>
      <c r="W310" s="235"/>
      <c r="X310" s="235"/>
      <c r="Y310" s="237">
        <v>1</v>
      </c>
      <c r="Z310" s="237"/>
      <c r="AA310" s="237"/>
      <c r="AB310" s="237"/>
      <c r="AC310" s="237"/>
      <c r="AD310" s="237"/>
      <c r="AE310" s="237"/>
      <c r="AF310" s="237"/>
      <c r="AG310" s="237"/>
      <c r="AH310" s="235">
        <v>1.98113955147001E-5</v>
      </c>
      <c r="AI310" s="235"/>
      <c r="AJ310" s="235"/>
      <c r="AK310" s="235"/>
      <c r="AL310" s="235"/>
      <c r="AM310" s="235"/>
      <c r="AN310" s="235"/>
      <c r="AO310" s="235"/>
    </row>
    <row r="311" spans="2:44" s="180" customFormat="1" ht="7.65" customHeight="1" x14ac:dyDescent="0.15">
      <c r="B311" s="265"/>
      <c r="C311" s="265"/>
      <c r="D311" s="261">
        <v>3578906613.4499998</v>
      </c>
      <c r="E311" s="261"/>
      <c r="F311" s="261"/>
      <c r="G311" s="261"/>
      <c r="H311" s="261"/>
      <c r="I311" s="261"/>
      <c r="J311" s="261"/>
      <c r="K311" s="261"/>
      <c r="L311" s="261"/>
      <c r="M311" s="261"/>
      <c r="N311" s="261"/>
      <c r="O311" s="259">
        <v>1</v>
      </c>
      <c r="P311" s="259"/>
      <c r="Q311" s="259"/>
      <c r="R311" s="259"/>
      <c r="S311" s="259"/>
      <c r="T311" s="259"/>
      <c r="U311" s="259"/>
      <c r="V311" s="259"/>
      <c r="W311" s="259"/>
      <c r="X311" s="259"/>
      <c r="Y311" s="260">
        <v>50476</v>
      </c>
      <c r="Z311" s="260"/>
      <c r="AA311" s="260"/>
      <c r="AB311" s="260"/>
      <c r="AC311" s="260"/>
      <c r="AD311" s="260"/>
      <c r="AE311" s="260"/>
      <c r="AF311" s="260"/>
      <c r="AG311" s="260"/>
      <c r="AH311" s="259">
        <v>1</v>
      </c>
      <c r="AI311" s="259"/>
      <c r="AJ311" s="259"/>
      <c r="AK311" s="259"/>
      <c r="AL311" s="259"/>
      <c r="AM311" s="259"/>
      <c r="AN311" s="259"/>
      <c r="AO311" s="259"/>
    </row>
    <row r="312" spans="2:44" s="180" customFormat="1" ht="7.2" customHeight="1" x14ac:dyDescent="0.15"/>
    <row r="313" spans="2:44" s="180" customFormat="1" ht="15.3" customHeight="1" x14ac:dyDescent="0.15">
      <c r="B313" s="218" t="s">
        <v>1668</v>
      </c>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18"/>
      <c r="AM313" s="218"/>
      <c r="AN313" s="218"/>
      <c r="AO313" s="218"/>
      <c r="AP313" s="218"/>
      <c r="AQ313" s="218"/>
      <c r="AR313" s="218"/>
    </row>
    <row r="314" spans="2:44" s="180" customFormat="1" ht="6.3" customHeight="1" x14ac:dyDescent="0.15"/>
    <row r="315" spans="2:44" s="180" customFormat="1" ht="9.75" customHeight="1" x14ac:dyDescent="0.15">
      <c r="B315" s="214" t="s">
        <v>1667</v>
      </c>
      <c r="C315" s="214"/>
      <c r="D315" s="214" t="s">
        <v>1653</v>
      </c>
      <c r="E315" s="214"/>
      <c r="F315" s="214"/>
      <c r="G315" s="214"/>
      <c r="H315" s="214"/>
      <c r="I315" s="214"/>
      <c r="J315" s="214"/>
      <c r="K315" s="214"/>
      <c r="L315" s="214"/>
      <c r="M315" s="214"/>
      <c r="N315" s="214"/>
      <c r="O315" s="214" t="s">
        <v>1651</v>
      </c>
      <c r="P315" s="214"/>
      <c r="Q315" s="214"/>
      <c r="R315" s="214"/>
      <c r="S315" s="214"/>
      <c r="T315" s="214"/>
      <c r="U315" s="214"/>
      <c r="V315" s="214"/>
      <c r="W315" s="214"/>
      <c r="X315" s="214"/>
      <c r="Y315" s="214" t="s">
        <v>1652</v>
      </c>
      <c r="Z315" s="214"/>
      <c r="AA315" s="214"/>
      <c r="AB315" s="214"/>
      <c r="AC315" s="214"/>
      <c r="AD315" s="214"/>
      <c r="AE315" s="214"/>
      <c r="AF315" s="214"/>
      <c r="AG315" s="214"/>
      <c r="AH315" s="214" t="s">
        <v>1651</v>
      </c>
      <c r="AI315" s="214"/>
      <c r="AJ315" s="214"/>
      <c r="AK315" s="214"/>
      <c r="AL315" s="214"/>
      <c r="AM315" s="214"/>
      <c r="AN315" s="214"/>
      <c r="AO315" s="214"/>
      <c r="AP315" s="214"/>
    </row>
    <row r="316" spans="2:44" s="180" customFormat="1" ht="8.5500000000000007" customHeight="1" x14ac:dyDescent="0.15">
      <c r="B316" s="233" t="s">
        <v>1666</v>
      </c>
      <c r="C316" s="233"/>
      <c r="D316" s="263">
        <v>3306146488.2800298</v>
      </c>
      <c r="E316" s="263"/>
      <c r="F316" s="263"/>
      <c r="G316" s="263"/>
      <c r="H316" s="263"/>
      <c r="I316" s="263"/>
      <c r="J316" s="263"/>
      <c r="K316" s="263"/>
      <c r="L316" s="263"/>
      <c r="M316" s="263"/>
      <c r="N316" s="263"/>
      <c r="O316" s="235">
        <v>0.92378674421262397</v>
      </c>
      <c r="P316" s="235"/>
      <c r="Q316" s="235"/>
      <c r="R316" s="235"/>
      <c r="S316" s="235"/>
      <c r="T316" s="235"/>
      <c r="U316" s="235"/>
      <c r="V316" s="235"/>
      <c r="W316" s="235"/>
      <c r="X316" s="235"/>
      <c r="Y316" s="237">
        <v>47745</v>
      </c>
      <c r="Z316" s="237"/>
      <c r="AA316" s="237"/>
      <c r="AB316" s="237"/>
      <c r="AC316" s="237"/>
      <c r="AD316" s="237"/>
      <c r="AE316" s="237"/>
      <c r="AF316" s="237"/>
      <c r="AG316" s="237"/>
      <c r="AH316" s="235">
        <v>0.94589507884935398</v>
      </c>
      <c r="AI316" s="235"/>
      <c r="AJ316" s="235"/>
      <c r="AK316" s="235"/>
      <c r="AL316" s="235"/>
      <c r="AM316" s="235"/>
      <c r="AN316" s="235"/>
      <c r="AO316" s="235"/>
      <c r="AP316" s="235"/>
    </row>
    <row r="317" spans="2:44" s="180" customFormat="1" ht="8.5500000000000007" customHeight="1" x14ac:dyDescent="0.15">
      <c r="B317" s="233" t="s">
        <v>1665</v>
      </c>
      <c r="C317" s="233"/>
      <c r="D317" s="263">
        <v>102406053.17</v>
      </c>
      <c r="E317" s="263"/>
      <c r="F317" s="263"/>
      <c r="G317" s="263"/>
      <c r="H317" s="263"/>
      <c r="I317" s="263"/>
      <c r="J317" s="263"/>
      <c r="K317" s="263"/>
      <c r="L317" s="263"/>
      <c r="M317" s="263"/>
      <c r="N317" s="263"/>
      <c r="O317" s="235">
        <v>2.8613781869899501E-2</v>
      </c>
      <c r="P317" s="235"/>
      <c r="Q317" s="235"/>
      <c r="R317" s="235"/>
      <c r="S317" s="235"/>
      <c r="T317" s="235"/>
      <c r="U317" s="235"/>
      <c r="V317" s="235"/>
      <c r="W317" s="235"/>
      <c r="X317" s="235"/>
      <c r="Y317" s="237">
        <v>1219</v>
      </c>
      <c r="Z317" s="237"/>
      <c r="AA317" s="237"/>
      <c r="AB317" s="237"/>
      <c r="AC317" s="237"/>
      <c r="AD317" s="237"/>
      <c r="AE317" s="237"/>
      <c r="AF317" s="237"/>
      <c r="AG317" s="237"/>
      <c r="AH317" s="235">
        <v>2.41500911324194E-2</v>
      </c>
      <c r="AI317" s="235"/>
      <c r="AJ317" s="235"/>
      <c r="AK317" s="235"/>
      <c r="AL317" s="235"/>
      <c r="AM317" s="235"/>
      <c r="AN317" s="235"/>
      <c r="AO317" s="235"/>
      <c r="AP317" s="235"/>
    </row>
    <row r="318" spans="2:44" s="180" customFormat="1" ht="8.5500000000000007" customHeight="1" x14ac:dyDescent="0.15">
      <c r="B318" s="233" t="s">
        <v>1664</v>
      </c>
      <c r="C318" s="233"/>
      <c r="D318" s="263">
        <v>28593914.18</v>
      </c>
      <c r="E318" s="263"/>
      <c r="F318" s="263"/>
      <c r="G318" s="263"/>
      <c r="H318" s="263"/>
      <c r="I318" s="263"/>
      <c r="J318" s="263"/>
      <c r="K318" s="263"/>
      <c r="L318" s="263"/>
      <c r="M318" s="263"/>
      <c r="N318" s="263"/>
      <c r="O318" s="235">
        <v>7.9895670014244208E-3</v>
      </c>
      <c r="P318" s="235"/>
      <c r="Q318" s="235"/>
      <c r="R318" s="235"/>
      <c r="S318" s="235"/>
      <c r="T318" s="235"/>
      <c r="U318" s="235"/>
      <c r="V318" s="235"/>
      <c r="W318" s="235"/>
      <c r="X318" s="235"/>
      <c r="Y318" s="237">
        <v>306</v>
      </c>
      <c r="Z318" s="237"/>
      <c r="AA318" s="237"/>
      <c r="AB318" s="237"/>
      <c r="AC318" s="237"/>
      <c r="AD318" s="237"/>
      <c r="AE318" s="237"/>
      <c r="AF318" s="237"/>
      <c r="AG318" s="237"/>
      <c r="AH318" s="235">
        <v>6.0622870274982203E-3</v>
      </c>
      <c r="AI318" s="235"/>
      <c r="AJ318" s="235"/>
      <c r="AK318" s="235"/>
      <c r="AL318" s="235"/>
      <c r="AM318" s="235"/>
      <c r="AN318" s="235"/>
      <c r="AO318" s="235"/>
      <c r="AP318" s="235"/>
    </row>
    <row r="319" spans="2:44" s="180" customFormat="1" ht="8.5500000000000007" customHeight="1" x14ac:dyDescent="0.15">
      <c r="B319" s="233" t="s">
        <v>1663</v>
      </c>
      <c r="C319" s="233"/>
      <c r="D319" s="263">
        <v>38973700.600000001</v>
      </c>
      <c r="E319" s="263"/>
      <c r="F319" s="263"/>
      <c r="G319" s="263"/>
      <c r="H319" s="263"/>
      <c r="I319" s="263"/>
      <c r="J319" s="263"/>
      <c r="K319" s="263"/>
      <c r="L319" s="263"/>
      <c r="M319" s="263"/>
      <c r="N319" s="263"/>
      <c r="O319" s="235">
        <v>1.08898344688658E-2</v>
      </c>
      <c r="P319" s="235"/>
      <c r="Q319" s="235"/>
      <c r="R319" s="235"/>
      <c r="S319" s="235"/>
      <c r="T319" s="235"/>
      <c r="U319" s="235"/>
      <c r="V319" s="235"/>
      <c r="W319" s="235"/>
      <c r="X319" s="235"/>
      <c r="Y319" s="237">
        <v>404</v>
      </c>
      <c r="Z319" s="237"/>
      <c r="AA319" s="237"/>
      <c r="AB319" s="237"/>
      <c r="AC319" s="237"/>
      <c r="AD319" s="237"/>
      <c r="AE319" s="237"/>
      <c r="AF319" s="237"/>
      <c r="AG319" s="237"/>
      <c r="AH319" s="235">
        <v>8.0038037879388204E-3</v>
      </c>
      <c r="AI319" s="235"/>
      <c r="AJ319" s="235"/>
      <c r="AK319" s="235"/>
      <c r="AL319" s="235"/>
      <c r="AM319" s="235"/>
      <c r="AN319" s="235"/>
      <c r="AO319" s="235"/>
      <c r="AP319" s="235"/>
    </row>
    <row r="320" spans="2:44" s="180" customFormat="1" ht="8.5500000000000007" customHeight="1" x14ac:dyDescent="0.15">
      <c r="B320" s="233" t="s">
        <v>1662</v>
      </c>
      <c r="C320" s="233"/>
      <c r="D320" s="263">
        <v>59037746.090000004</v>
      </c>
      <c r="E320" s="263"/>
      <c r="F320" s="263"/>
      <c r="G320" s="263"/>
      <c r="H320" s="263"/>
      <c r="I320" s="263"/>
      <c r="J320" s="263"/>
      <c r="K320" s="263"/>
      <c r="L320" s="263"/>
      <c r="M320" s="263"/>
      <c r="N320" s="263"/>
      <c r="O320" s="235">
        <v>1.64960286664446E-2</v>
      </c>
      <c r="P320" s="235"/>
      <c r="Q320" s="235"/>
      <c r="R320" s="235"/>
      <c r="S320" s="235"/>
      <c r="T320" s="235"/>
      <c r="U320" s="235"/>
      <c r="V320" s="235"/>
      <c r="W320" s="235"/>
      <c r="X320" s="235"/>
      <c r="Y320" s="237">
        <v>368</v>
      </c>
      <c r="Z320" s="237"/>
      <c r="AA320" s="237"/>
      <c r="AB320" s="237"/>
      <c r="AC320" s="237"/>
      <c r="AD320" s="237"/>
      <c r="AE320" s="237"/>
      <c r="AF320" s="237"/>
      <c r="AG320" s="237"/>
      <c r="AH320" s="235">
        <v>7.29059354940962E-3</v>
      </c>
      <c r="AI320" s="235"/>
      <c r="AJ320" s="235"/>
      <c r="AK320" s="235"/>
      <c r="AL320" s="235"/>
      <c r="AM320" s="235"/>
      <c r="AN320" s="235"/>
      <c r="AO320" s="235"/>
      <c r="AP320" s="235"/>
    </row>
    <row r="321" spans="2:44" s="180" customFormat="1" ht="8.5500000000000007" customHeight="1" x14ac:dyDescent="0.15">
      <c r="B321" s="233" t="s">
        <v>1661</v>
      </c>
      <c r="C321" s="233"/>
      <c r="D321" s="263">
        <v>17500563.16</v>
      </c>
      <c r="E321" s="263"/>
      <c r="F321" s="263"/>
      <c r="G321" s="263"/>
      <c r="H321" s="263"/>
      <c r="I321" s="263"/>
      <c r="J321" s="263"/>
      <c r="K321" s="263"/>
      <c r="L321" s="263"/>
      <c r="M321" s="263"/>
      <c r="N321" s="263"/>
      <c r="O321" s="235">
        <v>4.8899189194348998E-3</v>
      </c>
      <c r="P321" s="235"/>
      <c r="Q321" s="235"/>
      <c r="R321" s="235"/>
      <c r="S321" s="235"/>
      <c r="T321" s="235"/>
      <c r="U321" s="235"/>
      <c r="V321" s="235"/>
      <c r="W321" s="235"/>
      <c r="X321" s="235"/>
      <c r="Y321" s="237">
        <v>205</v>
      </c>
      <c r="Z321" s="237"/>
      <c r="AA321" s="237"/>
      <c r="AB321" s="237"/>
      <c r="AC321" s="237"/>
      <c r="AD321" s="237"/>
      <c r="AE321" s="237"/>
      <c r="AF321" s="237"/>
      <c r="AG321" s="237"/>
      <c r="AH321" s="235">
        <v>4.0613360805135104E-3</v>
      </c>
      <c r="AI321" s="235"/>
      <c r="AJ321" s="235"/>
      <c r="AK321" s="235"/>
      <c r="AL321" s="235"/>
      <c r="AM321" s="235"/>
      <c r="AN321" s="235"/>
      <c r="AO321" s="235"/>
      <c r="AP321" s="235"/>
    </row>
    <row r="322" spans="2:44" s="180" customFormat="1" ht="8.5500000000000007" customHeight="1" x14ac:dyDescent="0.15">
      <c r="B322" s="233" t="s">
        <v>1660</v>
      </c>
      <c r="C322" s="233"/>
      <c r="D322" s="263">
        <v>20125563.920000002</v>
      </c>
      <c r="E322" s="263"/>
      <c r="F322" s="263"/>
      <c r="G322" s="263"/>
      <c r="H322" s="263"/>
      <c r="I322" s="263"/>
      <c r="J322" s="263"/>
      <c r="K322" s="263"/>
      <c r="L322" s="263"/>
      <c r="M322" s="263"/>
      <c r="N322" s="263"/>
      <c r="O322" s="235">
        <v>5.6233833664073099E-3</v>
      </c>
      <c r="P322" s="235"/>
      <c r="Q322" s="235"/>
      <c r="R322" s="235"/>
      <c r="S322" s="235"/>
      <c r="T322" s="235"/>
      <c r="U322" s="235"/>
      <c r="V322" s="235"/>
      <c r="W322" s="235"/>
      <c r="X322" s="235"/>
      <c r="Y322" s="237">
        <v>177</v>
      </c>
      <c r="Z322" s="237"/>
      <c r="AA322" s="237"/>
      <c r="AB322" s="237"/>
      <c r="AC322" s="237"/>
      <c r="AD322" s="237"/>
      <c r="AE322" s="237"/>
      <c r="AF322" s="237"/>
      <c r="AG322" s="237"/>
      <c r="AH322" s="235">
        <v>3.5066170061019098E-3</v>
      </c>
      <c r="AI322" s="235"/>
      <c r="AJ322" s="235"/>
      <c r="AK322" s="235"/>
      <c r="AL322" s="235"/>
      <c r="AM322" s="235"/>
      <c r="AN322" s="235"/>
      <c r="AO322" s="235"/>
      <c r="AP322" s="235"/>
    </row>
    <row r="323" spans="2:44" s="180" customFormat="1" ht="8.5500000000000007" customHeight="1" x14ac:dyDescent="0.15">
      <c r="B323" s="233" t="s">
        <v>1659</v>
      </c>
      <c r="C323" s="233"/>
      <c r="D323" s="263">
        <v>65436.5</v>
      </c>
      <c r="E323" s="263"/>
      <c r="F323" s="263"/>
      <c r="G323" s="263"/>
      <c r="H323" s="263"/>
      <c r="I323" s="263"/>
      <c r="J323" s="263"/>
      <c r="K323" s="263"/>
      <c r="L323" s="263"/>
      <c r="M323" s="263"/>
      <c r="N323" s="263"/>
      <c r="O323" s="235">
        <v>1.82839361480069E-5</v>
      </c>
      <c r="P323" s="235"/>
      <c r="Q323" s="235"/>
      <c r="R323" s="235"/>
      <c r="S323" s="235"/>
      <c r="T323" s="235"/>
      <c r="U323" s="235"/>
      <c r="V323" s="235"/>
      <c r="W323" s="235"/>
      <c r="X323" s="235"/>
      <c r="Y323" s="237">
        <v>1</v>
      </c>
      <c r="Z323" s="237"/>
      <c r="AA323" s="237"/>
      <c r="AB323" s="237"/>
      <c r="AC323" s="237"/>
      <c r="AD323" s="237"/>
      <c r="AE323" s="237"/>
      <c r="AF323" s="237"/>
      <c r="AG323" s="237"/>
      <c r="AH323" s="235">
        <v>1.98113955147001E-5</v>
      </c>
      <c r="AI323" s="235"/>
      <c r="AJ323" s="235"/>
      <c r="AK323" s="235"/>
      <c r="AL323" s="235"/>
      <c r="AM323" s="235"/>
      <c r="AN323" s="235"/>
      <c r="AO323" s="235"/>
      <c r="AP323" s="235"/>
    </row>
    <row r="324" spans="2:44" s="180" customFormat="1" ht="8.5500000000000007" customHeight="1" x14ac:dyDescent="0.15">
      <c r="B324" s="233" t="s">
        <v>1658</v>
      </c>
      <c r="C324" s="233"/>
      <c r="D324" s="263">
        <v>6057147.5499999998</v>
      </c>
      <c r="E324" s="263"/>
      <c r="F324" s="263"/>
      <c r="G324" s="263"/>
      <c r="H324" s="263"/>
      <c r="I324" s="263"/>
      <c r="J324" s="263"/>
      <c r="K324" s="263"/>
      <c r="L324" s="263"/>
      <c r="M324" s="263"/>
      <c r="N324" s="263"/>
      <c r="O324" s="235">
        <v>1.6924575587517099E-3</v>
      </c>
      <c r="P324" s="235"/>
      <c r="Q324" s="235"/>
      <c r="R324" s="235"/>
      <c r="S324" s="235"/>
      <c r="T324" s="235"/>
      <c r="U324" s="235"/>
      <c r="V324" s="235"/>
      <c r="W324" s="235"/>
      <c r="X324" s="235"/>
      <c r="Y324" s="237">
        <v>51</v>
      </c>
      <c r="Z324" s="237"/>
      <c r="AA324" s="237"/>
      <c r="AB324" s="237"/>
      <c r="AC324" s="237"/>
      <c r="AD324" s="237"/>
      <c r="AE324" s="237"/>
      <c r="AF324" s="237"/>
      <c r="AG324" s="237"/>
      <c r="AH324" s="235">
        <v>1.0103811712497001E-3</v>
      </c>
      <c r="AI324" s="235"/>
      <c r="AJ324" s="235"/>
      <c r="AK324" s="235"/>
      <c r="AL324" s="235"/>
      <c r="AM324" s="235"/>
      <c r="AN324" s="235"/>
      <c r="AO324" s="235"/>
      <c r="AP324" s="235"/>
    </row>
    <row r="325" spans="2:44" s="180" customFormat="1" ht="7.65" customHeight="1" x14ac:dyDescent="0.15">
      <c r="B325" s="265"/>
      <c r="C325" s="265"/>
      <c r="D325" s="261">
        <v>3578906613.4500299</v>
      </c>
      <c r="E325" s="261"/>
      <c r="F325" s="261"/>
      <c r="G325" s="261"/>
      <c r="H325" s="261"/>
      <c r="I325" s="261"/>
      <c r="J325" s="261"/>
      <c r="K325" s="261"/>
      <c r="L325" s="261"/>
      <c r="M325" s="261"/>
      <c r="N325" s="261"/>
      <c r="O325" s="259">
        <v>1</v>
      </c>
      <c r="P325" s="259"/>
      <c r="Q325" s="259"/>
      <c r="R325" s="259"/>
      <c r="S325" s="259"/>
      <c r="T325" s="259"/>
      <c r="U325" s="259"/>
      <c r="V325" s="259"/>
      <c r="W325" s="259"/>
      <c r="X325" s="259"/>
      <c r="Y325" s="260">
        <v>50476</v>
      </c>
      <c r="Z325" s="260"/>
      <c r="AA325" s="260"/>
      <c r="AB325" s="260"/>
      <c r="AC325" s="260"/>
      <c r="AD325" s="260"/>
      <c r="AE325" s="260"/>
      <c r="AF325" s="260"/>
      <c r="AG325" s="260"/>
      <c r="AH325" s="259">
        <v>1</v>
      </c>
      <c r="AI325" s="259"/>
      <c r="AJ325" s="259"/>
      <c r="AK325" s="259"/>
      <c r="AL325" s="259"/>
      <c r="AM325" s="259"/>
      <c r="AN325" s="259"/>
      <c r="AO325" s="259"/>
      <c r="AP325" s="259"/>
    </row>
    <row r="326" spans="2:44" s="180" customFormat="1" ht="9.3000000000000007" customHeight="1" x14ac:dyDescent="0.15"/>
    <row r="327" spans="2:44" s="180" customFormat="1" ht="15.3" customHeight="1" x14ac:dyDescent="0.15">
      <c r="B327" s="218" t="s">
        <v>1657</v>
      </c>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row>
    <row r="328" spans="2:44" s="180" customFormat="1" ht="7.2" customHeight="1" x14ac:dyDescent="0.15"/>
    <row r="329" spans="2:44" s="180" customFormat="1" ht="9.75" customHeight="1" x14ac:dyDescent="0.15">
      <c r="B329" s="214"/>
      <c r="C329" s="214"/>
      <c r="D329" s="214"/>
      <c r="E329" s="214" t="s">
        <v>1653</v>
      </c>
      <c r="F329" s="214"/>
      <c r="G329" s="214"/>
      <c r="H329" s="214"/>
      <c r="I329" s="214"/>
      <c r="J329" s="214"/>
      <c r="K329" s="214"/>
      <c r="L329" s="214"/>
      <c r="M329" s="214"/>
      <c r="N329" s="214"/>
      <c r="O329" s="214"/>
      <c r="P329" s="214" t="s">
        <v>1651</v>
      </c>
      <c r="Q329" s="214"/>
      <c r="R329" s="214"/>
      <c r="S329" s="214"/>
      <c r="T329" s="214"/>
      <c r="U329" s="214"/>
      <c r="V329" s="214"/>
      <c r="W329" s="214"/>
      <c r="X329" s="214"/>
      <c r="Y329" s="214"/>
      <c r="Z329" s="214" t="s">
        <v>1656</v>
      </c>
      <c r="AA329" s="214"/>
      <c r="AB329" s="214"/>
      <c r="AC329" s="214"/>
      <c r="AD329" s="214"/>
      <c r="AE329" s="214"/>
      <c r="AF329" s="214"/>
      <c r="AG329" s="214"/>
      <c r="AH329" s="214"/>
      <c r="AI329" s="214" t="s">
        <v>1651</v>
      </c>
      <c r="AJ329" s="214"/>
      <c r="AK329" s="214"/>
      <c r="AL329" s="214"/>
      <c r="AM329" s="214"/>
      <c r="AN329" s="214"/>
      <c r="AO329" s="214"/>
      <c r="AP329" s="214"/>
      <c r="AQ329" s="214"/>
    </row>
    <row r="330" spans="2:44" s="180" customFormat="1" ht="9.75" customHeight="1" x14ac:dyDescent="0.15">
      <c r="B330" s="233" t="s">
        <v>1655</v>
      </c>
      <c r="C330" s="233"/>
      <c r="D330" s="233"/>
      <c r="E330" s="263">
        <v>10305539909.440001</v>
      </c>
      <c r="F330" s="263"/>
      <c r="G330" s="263"/>
      <c r="H330" s="263"/>
      <c r="I330" s="263"/>
      <c r="J330" s="263"/>
      <c r="K330" s="263"/>
      <c r="L330" s="263"/>
      <c r="M330" s="263"/>
      <c r="N330" s="263"/>
      <c r="O330" s="263"/>
      <c r="P330" s="235">
        <v>0.81947840477501199</v>
      </c>
      <c r="Q330" s="235"/>
      <c r="R330" s="235"/>
      <c r="S330" s="235"/>
      <c r="T330" s="235"/>
      <c r="U330" s="235"/>
      <c r="V330" s="235"/>
      <c r="W330" s="235"/>
      <c r="X330" s="235"/>
      <c r="Y330" s="235"/>
      <c r="Z330" s="237">
        <v>25687</v>
      </c>
      <c r="AA330" s="237"/>
      <c r="AB330" s="237"/>
      <c r="AC330" s="237"/>
      <c r="AD330" s="237"/>
      <c r="AE330" s="237"/>
      <c r="AF330" s="237"/>
      <c r="AG330" s="237"/>
      <c r="AH330" s="237"/>
      <c r="AI330" s="235">
        <v>0.805639192071258</v>
      </c>
      <c r="AJ330" s="235"/>
      <c r="AK330" s="235"/>
      <c r="AL330" s="235"/>
      <c r="AM330" s="235"/>
      <c r="AN330" s="235"/>
      <c r="AO330" s="235"/>
      <c r="AP330" s="235"/>
      <c r="AQ330" s="235"/>
    </row>
    <row r="331" spans="2:44" s="180" customFormat="1" ht="9.75" customHeight="1" x14ac:dyDescent="0.15">
      <c r="B331" s="233" t="s">
        <v>1647</v>
      </c>
      <c r="C331" s="233"/>
      <c r="D331" s="233"/>
      <c r="E331" s="263">
        <v>2270191005.9700098</v>
      </c>
      <c r="F331" s="263"/>
      <c r="G331" s="263"/>
      <c r="H331" s="263"/>
      <c r="I331" s="263"/>
      <c r="J331" s="263"/>
      <c r="K331" s="263"/>
      <c r="L331" s="263"/>
      <c r="M331" s="263"/>
      <c r="N331" s="263"/>
      <c r="O331" s="263"/>
      <c r="P331" s="235">
        <v>0.18052159522498801</v>
      </c>
      <c r="Q331" s="235"/>
      <c r="R331" s="235"/>
      <c r="S331" s="235"/>
      <c r="T331" s="235"/>
      <c r="U331" s="235"/>
      <c r="V331" s="235"/>
      <c r="W331" s="235"/>
      <c r="X331" s="235"/>
      <c r="Y331" s="235"/>
      <c r="Z331" s="237">
        <v>6197</v>
      </c>
      <c r="AA331" s="237"/>
      <c r="AB331" s="237"/>
      <c r="AC331" s="237"/>
      <c r="AD331" s="237"/>
      <c r="AE331" s="237"/>
      <c r="AF331" s="237"/>
      <c r="AG331" s="237"/>
      <c r="AH331" s="237"/>
      <c r="AI331" s="235">
        <v>0.194360807928742</v>
      </c>
      <c r="AJ331" s="235"/>
      <c r="AK331" s="235"/>
      <c r="AL331" s="235"/>
      <c r="AM331" s="235"/>
      <c r="AN331" s="235"/>
      <c r="AO331" s="235"/>
      <c r="AP331" s="235"/>
      <c r="AQ331" s="235"/>
    </row>
    <row r="332" spans="2:44" s="180" customFormat="1" ht="7.65" customHeight="1" x14ac:dyDescent="0.15">
      <c r="B332" s="265"/>
      <c r="C332" s="265"/>
      <c r="D332" s="265"/>
      <c r="E332" s="261">
        <v>12575730915.41</v>
      </c>
      <c r="F332" s="261"/>
      <c r="G332" s="261"/>
      <c r="H332" s="261"/>
      <c r="I332" s="261"/>
      <c r="J332" s="261"/>
      <c r="K332" s="261"/>
      <c r="L332" s="261"/>
      <c r="M332" s="261"/>
      <c r="N332" s="261"/>
      <c r="O332" s="261"/>
      <c r="P332" s="259">
        <v>1</v>
      </c>
      <c r="Q332" s="259"/>
      <c r="R332" s="259"/>
      <c r="S332" s="259"/>
      <c r="T332" s="259"/>
      <c r="U332" s="259"/>
      <c r="V332" s="259"/>
      <c r="W332" s="259"/>
      <c r="X332" s="259"/>
      <c r="Y332" s="259"/>
      <c r="Z332" s="260">
        <v>31884</v>
      </c>
      <c r="AA332" s="260"/>
      <c r="AB332" s="260"/>
      <c r="AC332" s="260"/>
      <c r="AD332" s="260"/>
      <c r="AE332" s="260"/>
      <c r="AF332" s="260"/>
      <c r="AG332" s="260"/>
      <c r="AH332" s="260"/>
      <c r="AI332" s="259">
        <v>1</v>
      </c>
      <c r="AJ332" s="259"/>
      <c r="AK332" s="259"/>
      <c r="AL332" s="259"/>
      <c r="AM332" s="259"/>
      <c r="AN332" s="259"/>
      <c r="AO332" s="259"/>
      <c r="AP332" s="259"/>
      <c r="AQ332" s="259"/>
    </row>
    <row r="333" spans="2:44" s="180" customFormat="1" ht="7.2" customHeight="1" x14ac:dyDescent="0.15"/>
    <row r="334" spans="2:44" s="180" customFormat="1" ht="15.3" customHeight="1" x14ac:dyDescent="0.15">
      <c r="B334" s="218" t="s">
        <v>1654</v>
      </c>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18"/>
      <c r="AM334" s="218"/>
      <c r="AN334" s="218"/>
      <c r="AO334" s="218"/>
      <c r="AP334" s="218"/>
      <c r="AQ334" s="218"/>
      <c r="AR334" s="218"/>
    </row>
    <row r="335" spans="2:44" s="180" customFormat="1" ht="7.2" customHeight="1" x14ac:dyDescent="0.15"/>
    <row r="336" spans="2:44" s="180" customFormat="1" ht="11.85" customHeight="1" x14ac:dyDescent="0.15">
      <c r="B336" s="262"/>
      <c r="C336" s="262"/>
      <c r="D336" s="262"/>
      <c r="E336" s="214" t="s">
        <v>1653</v>
      </c>
      <c r="F336" s="214"/>
      <c r="G336" s="214"/>
      <c r="H336" s="214"/>
      <c r="I336" s="214"/>
      <c r="J336" s="214"/>
      <c r="K336" s="214"/>
      <c r="L336" s="214"/>
      <c r="M336" s="214"/>
      <c r="N336" s="214"/>
      <c r="O336" s="214"/>
      <c r="P336" s="214" t="s">
        <v>1651</v>
      </c>
      <c r="Q336" s="214"/>
      <c r="R336" s="214"/>
      <c r="S336" s="214"/>
      <c r="T336" s="214"/>
      <c r="U336" s="214"/>
      <c r="V336" s="214"/>
      <c r="W336" s="214"/>
      <c r="X336" s="214"/>
      <c r="Y336" s="214"/>
      <c r="Z336" s="214" t="s">
        <v>1652</v>
      </c>
      <c r="AA336" s="214"/>
      <c r="AB336" s="214"/>
      <c r="AC336" s="214"/>
      <c r="AD336" s="214"/>
      <c r="AE336" s="214"/>
      <c r="AF336" s="214"/>
      <c r="AG336" s="214"/>
      <c r="AH336" s="214"/>
      <c r="AI336" s="214" t="s">
        <v>1651</v>
      </c>
      <c r="AJ336" s="214"/>
      <c r="AK336" s="214"/>
      <c r="AL336" s="214"/>
      <c r="AM336" s="214"/>
      <c r="AN336" s="214"/>
      <c r="AO336" s="214"/>
      <c r="AP336" s="214"/>
      <c r="AQ336" s="214"/>
    </row>
    <row r="337" spans="2:43" s="180" customFormat="1" ht="9.75" customHeight="1" x14ac:dyDescent="0.15">
      <c r="B337" s="264" t="s">
        <v>1650</v>
      </c>
      <c r="C337" s="264"/>
      <c r="D337" s="264"/>
      <c r="E337" s="263">
        <v>3227112230.0000401</v>
      </c>
      <c r="F337" s="263"/>
      <c r="G337" s="263"/>
      <c r="H337" s="263"/>
      <c r="I337" s="263"/>
      <c r="J337" s="263"/>
      <c r="K337" s="263"/>
      <c r="L337" s="263"/>
      <c r="M337" s="263"/>
      <c r="N337" s="263"/>
      <c r="O337" s="263"/>
      <c r="P337" s="235">
        <v>0.90170339116200804</v>
      </c>
      <c r="Q337" s="235"/>
      <c r="R337" s="235"/>
      <c r="S337" s="235"/>
      <c r="T337" s="235"/>
      <c r="U337" s="235"/>
      <c r="V337" s="235"/>
      <c r="W337" s="235"/>
      <c r="X337" s="235"/>
      <c r="Y337" s="235"/>
      <c r="Z337" s="237">
        <v>46438</v>
      </c>
      <c r="AA337" s="237"/>
      <c r="AB337" s="237"/>
      <c r="AC337" s="237"/>
      <c r="AD337" s="237"/>
      <c r="AE337" s="237"/>
      <c r="AF337" s="237"/>
      <c r="AG337" s="237"/>
      <c r="AH337" s="237"/>
      <c r="AI337" s="235">
        <v>0.92000158491164097</v>
      </c>
      <c r="AJ337" s="235"/>
      <c r="AK337" s="235"/>
      <c r="AL337" s="235"/>
      <c r="AM337" s="235"/>
      <c r="AN337" s="235"/>
      <c r="AO337" s="235"/>
      <c r="AP337" s="235"/>
      <c r="AQ337" s="235"/>
    </row>
    <row r="338" spans="2:43" s="180" customFormat="1" ht="9.75" customHeight="1" x14ac:dyDescent="0.15">
      <c r="B338" s="264" t="s">
        <v>1649</v>
      </c>
      <c r="C338" s="264"/>
      <c r="D338" s="264"/>
      <c r="E338" s="263">
        <v>351754208.46000099</v>
      </c>
      <c r="F338" s="263"/>
      <c r="G338" s="263"/>
      <c r="H338" s="263"/>
      <c r="I338" s="263"/>
      <c r="J338" s="263"/>
      <c r="K338" s="263"/>
      <c r="L338" s="263"/>
      <c r="M338" s="263"/>
      <c r="N338" s="263"/>
      <c r="O338" s="263"/>
      <c r="P338" s="235">
        <v>9.8285383345309493E-2</v>
      </c>
      <c r="Q338" s="235"/>
      <c r="R338" s="235"/>
      <c r="S338" s="235"/>
      <c r="T338" s="235"/>
      <c r="U338" s="235"/>
      <c r="V338" s="235"/>
      <c r="W338" s="235"/>
      <c r="X338" s="235"/>
      <c r="Y338" s="235"/>
      <c r="Z338" s="237">
        <v>3877</v>
      </c>
      <c r="AA338" s="237"/>
      <c r="AB338" s="237"/>
      <c r="AC338" s="237"/>
      <c r="AD338" s="237"/>
      <c r="AE338" s="237"/>
      <c r="AF338" s="237"/>
      <c r="AG338" s="237"/>
      <c r="AH338" s="237"/>
      <c r="AI338" s="235">
        <v>7.6808780410492106E-2</v>
      </c>
      <c r="AJ338" s="235"/>
      <c r="AK338" s="235"/>
      <c r="AL338" s="235"/>
      <c r="AM338" s="235"/>
      <c r="AN338" s="235"/>
      <c r="AO338" s="235"/>
      <c r="AP338" s="235"/>
      <c r="AQ338" s="235"/>
    </row>
    <row r="339" spans="2:43" s="180" customFormat="1" ht="9.75" customHeight="1" x14ac:dyDescent="0.15">
      <c r="B339" s="264" t="s">
        <v>1648</v>
      </c>
      <c r="C339" s="264"/>
      <c r="D339" s="264"/>
      <c r="E339" s="263">
        <v>40174.99</v>
      </c>
      <c r="F339" s="263"/>
      <c r="G339" s="263"/>
      <c r="H339" s="263"/>
      <c r="I339" s="263"/>
      <c r="J339" s="263"/>
      <c r="K339" s="263"/>
      <c r="L339" s="263"/>
      <c r="M339" s="263"/>
      <c r="N339" s="263"/>
      <c r="O339" s="263"/>
      <c r="P339" s="235">
        <v>1.1225492682322801E-5</v>
      </c>
      <c r="Q339" s="235"/>
      <c r="R339" s="235"/>
      <c r="S339" s="235"/>
      <c r="T339" s="235"/>
      <c r="U339" s="235"/>
      <c r="V339" s="235"/>
      <c r="W339" s="235"/>
      <c r="X339" s="235"/>
      <c r="Y339" s="235"/>
      <c r="Z339" s="237">
        <v>3</v>
      </c>
      <c r="AA339" s="237"/>
      <c r="AB339" s="237"/>
      <c r="AC339" s="237"/>
      <c r="AD339" s="237"/>
      <c r="AE339" s="237"/>
      <c r="AF339" s="237"/>
      <c r="AG339" s="237"/>
      <c r="AH339" s="237"/>
      <c r="AI339" s="235">
        <v>5.9434186544100202E-5</v>
      </c>
      <c r="AJ339" s="235"/>
      <c r="AK339" s="235"/>
      <c r="AL339" s="235"/>
      <c r="AM339" s="235"/>
      <c r="AN339" s="235"/>
      <c r="AO339" s="235"/>
      <c r="AP339" s="235"/>
      <c r="AQ339" s="235"/>
    </row>
    <row r="340" spans="2:43" s="180" customFormat="1" ht="9.75" customHeight="1" x14ac:dyDescent="0.15">
      <c r="B340" s="264" t="s">
        <v>1647</v>
      </c>
      <c r="C340" s="264"/>
      <c r="D340" s="264"/>
      <c r="E340" s="263">
        <v>0</v>
      </c>
      <c r="F340" s="263"/>
      <c r="G340" s="263"/>
      <c r="H340" s="263"/>
      <c r="I340" s="263"/>
      <c r="J340" s="263"/>
      <c r="K340" s="263"/>
      <c r="L340" s="263"/>
      <c r="M340" s="263"/>
      <c r="N340" s="263"/>
      <c r="O340" s="263"/>
      <c r="P340" s="235">
        <v>0</v>
      </c>
      <c r="Q340" s="235"/>
      <c r="R340" s="235"/>
      <c r="S340" s="235"/>
      <c r="T340" s="235"/>
      <c r="U340" s="235"/>
      <c r="V340" s="235"/>
      <c r="W340" s="235"/>
      <c r="X340" s="235"/>
      <c r="Y340" s="235"/>
      <c r="Z340" s="237">
        <v>158</v>
      </c>
      <c r="AA340" s="237"/>
      <c r="AB340" s="237"/>
      <c r="AC340" s="237"/>
      <c r="AD340" s="237"/>
      <c r="AE340" s="237"/>
      <c r="AF340" s="237"/>
      <c r="AG340" s="237"/>
      <c r="AH340" s="237"/>
      <c r="AI340" s="235">
        <v>3.1302004913226099E-3</v>
      </c>
      <c r="AJ340" s="235"/>
      <c r="AK340" s="235"/>
      <c r="AL340" s="235"/>
      <c r="AM340" s="235"/>
      <c r="AN340" s="235"/>
      <c r="AO340" s="235"/>
      <c r="AP340" s="235"/>
      <c r="AQ340" s="235"/>
    </row>
    <row r="341" spans="2:43" s="180" customFormat="1" ht="10.65" customHeight="1" x14ac:dyDescent="0.15">
      <c r="B341" s="262"/>
      <c r="C341" s="262"/>
      <c r="D341" s="262"/>
      <c r="E341" s="261">
        <v>3578906613.4500399</v>
      </c>
      <c r="F341" s="261"/>
      <c r="G341" s="261"/>
      <c r="H341" s="261"/>
      <c r="I341" s="261"/>
      <c r="J341" s="261"/>
      <c r="K341" s="261"/>
      <c r="L341" s="261"/>
      <c r="M341" s="261"/>
      <c r="N341" s="261"/>
      <c r="O341" s="261"/>
      <c r="P341" s="259">
        <v>1</v>
      </c>
      <c r="Q341" s="259"/>
      <c r="R341" s="259"/>
      <c r="S341" s="259"/>
      <c r="T341" s="259"/>
      <c r="U341" s="259"/>
      <c r="V341" s="259"/>
      <c r="W341" s="259"/>
      <c r="X341" s="259"/>
      <c r="Y341" s="259"/>
      <c r="Z341" s="260">
        <v>50476</v>
      </c>
      <c r="AA341" s="260"/>
      <c r="AB341" s="260"/>
      <c r="AC341" s="260"/>
      <c r="AD341" s="260"/>
      <c r="AE341" s="260"/>
      <c r="AF341" s="260"/>
      <c r="AG341" s="260"/>
      <c r="AH341" s="260"/>
      <c r="AI341" s="259">
        <v>1</v>
      </c>
      <c r="AJ341" s="259"/>
      <c r="AK341" s="259"/>
      <c r="AL341" s="259"/>
      <c r="AM341" s="259"/>
      <c r="AN341" s="259"/>
      <c r="AO341" s="259"/>
      <c r="AP341" s="259"/>
      <c r="AQ341" s="259"/>
    </row>
    <row r="342" spans="2:43" s="180" customFormat="1" ht="22.95" customHeight="1" x14ac:dyDescent="0.15"/>
  </sheetData>
  <mergeCells count="1369">
    <mergeCell ref="AB218:AJ218"/>
    <mergeCell ref="AB219:AJ219"/>
    <mergeCell ref="AB212:AJ212"/>
    <mergeCell ref="AB213:AJ213"/>
    <mergeCell ref="AB214:AJ214"/>
    <mergeCell ref="AB215:AJ215"/>
    <mergeCell ref="AB216:AJ216"/>
    <mergeCell ref="AB217:AJ217"/>
    <mergeCell ref="AB206:AJ206"/>
    <mergeCell ref="AB207:AJ207"/>
    <mergeCell ref="AB208:AJ208"/>
    <mergeCell ref="AB209:AJ209"/>
    <mergeCell ref="AB210:AJ210"/>
    <mergeCell ref="AB211:AJ211"/>
    <mergeCell ref="T179:AC179"/>
    <mergeCell ref="T180:AC180"/>
    <mergeCell ref="T181:AC181"/>
    <mergeCell ref="AA223:AI223"/>
    <mergeCell ref="AA224:AI224"/>
    <mergeCell ref="AA225:AI225"/>
    <mergeCell ref="AB202:AJ202"/>
    <mergeCell ref="AB203:AJ203"/>
    <mergeCell ref="AB204:AJ204"/>
    <mergeCell ref="AB205:AJ205"/>
    <mergeCell ref="AD187:AL187"/>
    <mergeCell ref="AD188:AL188"/>
    <mergeCell ref="AD189:AL189"/>
    <mergeCell ref="AD190:AL190"/>
    <mergeCell ref="T173:AC173"/>
    <mergeCell ref="T174:AC174"/>
    <mergeCell ref="T175:AC175"/>
    <mergeCell ref="T176:AC176"/>
    <mergeCell ref="T177:AC177"/>
    <mergeCell ref="T178:AC178"/>
    <mergeCell ref="AC198:AJ198"/>
    <mergeCell ref="AD173:AL173"/>
    <mergeCell ref="AD174:AL174"/>
    <mergeCell ref="AD175:AL175"/>
    <mergeCell ref="AD176:AL176"/>
    <mergeCell ref="AD177:AL177"/>
    <mergeCell ref="AD178:AL178"/>
    <mergeCell ref="AD179:AL179"/>
    <mergeCell ref="AD180:AL180"/>
    <mergeCell ref="AD181:AL181"/>
    <mergeCell ref="AE145:AH145"/>
    <mergeCell ref="AE146:AH146"/>
    <mergeCell ref="AE147:AH147"/>
    <mergeCell ref="AE148:AH148"/>
    <mergeCell ref="AE149:AH149"/>
    <mergeCell ref="AC194:AJ194"/>
    <mergeCell ref="AD182:AL182"/>
    <mergeCell ref="AD183:AL183"/>
    <mergeCell ref="AD184:AL184"/>
    <mergeCell ref="AD185:AL185"/>
    <mergeCell ref="AE168:AI168"/>
    <mergeCell ref="AE169:AI169"/>
    <mergeCell ref="AE133:AH133"/>
    <mergeCell ref="AE134:AH134"/>
    <mergeCell ref="AE135:AH135"/>
    <mergeCell ref="AE136:AH136"/>
    <mergeCell ref="AE137:AH137"/>
    <mergeCell ref="AE138:AH138"/>
    <mergeCell ref="AE139:AH139"/>
    <mergeCell ref="AE140:AH140"/>
    <mergeCell ref="AE159:AH159"/>
    <mergeCell ref="AE163:AI163"/>
    <mergeCell ref="AE164:AI164"/>
    <mergeCell ref="AE165:AI165"/>
    <mergeCell ref="AE166:AI166"/>
    <mergeCell ref="AE167:AI167"/>
    <mergeCell ref="AE153:AH153"/>
    <mergeCell ref="AE154:AH154"/>
    <mergeCell ref="AE155:AH155"/>
    <mergeCell ref="AE156:AH156"/>
    <mergeCell ref="AE157:AH157"/>
    <mergeCell ref="AE158:AH158"/>
    <mergeCell ref="AF114:AJ114"/>
    <mergeCell ref="AF115:AJ115"/>
    <mergeCell ref="AF116:AJ116"/>
    <mergeCell ref="AE150:AH150"/>
    <mergeCell ref="AE151:AH151"/>
    <mergeCell ref="AE152:AH152"/>
    <mergeCell ref="AE141:AH141"/>
    <mergeCell ref="AE142:AH142"/>
    <mergeCell ref="AE143:AH143"/>
    <mergeCell ref="AE144:AH144"/>
    <mergeCell ref="AF108:AJ108"/>
    <mergeCell ref="AF109:AJ109"/>
    <mergeCell ref="AF110:AJ110"/>
    <mergeCell ref="AF111:AJ111"/>
    <mergeCell ref="AF112:AJ112"/>
    <mergeCell ref="AF113:AJ113"/>
    <mergeCell ref="AF33:AM33"/>
    <mergeCell ref="AF34:AM34"/>
    <mergeCell ref="AF100:AJ100"/>
    <mergeCell ref="AF101:AJ101"/>
    <mergeCell ref="AF102:AJ102"/>
    <mergeCell ref="AF103:AJ103"/>
    <mergeCell ref="AF24:AN24"/>
    <mergeCell ref="AF25:AN25"/>
    <mergeCell ref="AF26:AN26"/>
    <mergeCell ref="AF30:AM30"/>
    <mergeCell ref="AF31:AM31"/>
    <mergeCell ref="AF32:AM32"/>
    <mergeCell ref="AF18:AN18"/>
    <mergeCell ref="AF19:AN19"/>
    <mergeCell ref="AF20:AN20"/>
    <mergeCell ref="AF21:AN21"/>
    <mergeCell ref="AF22:AN22"/>
    <mergeCell ref="AF23:AN23"/>
    <mergeCell ref="AF125:AJ125"/>
    <mergeCell ref="AF126:AJ126"/>
    <mergeCell ref="AF127:AJ127"/>
    <mergeCell ref="AF128:AJ128"/>
    <mergeCell ref="AF129:AJ129"/>
    <mergeCell ref="AF13:AN13"/>
    <mergeCell ref="AF14:AN14"/>
    <mergeCell ref="AF15:AN15"/>
    <mergeCell ref="AF16:AN16"/>
    <mergeCell ref="AF17:AN17"/>
    <mergeCell ref="AF119:AJ119"/>
    <mergeCell ref="AF120:AJ120"/>
    <mergeCell ref="AF121:AJ121"/>
    <mergeCell ref="AF122:AJ122"/>
    <mergeCell ref="AF123:AJ123"/>
    <mergeCell ref="AF124:AJ124"/>
    <mergeCell ref="AF48:AM48"/>
    <mergeCell ref="AF49:AM49"/>
    <mergeCell ref="AF50:AM50"/>
    <mergeCell ref="AF51:AM51"/>
    <mergeCell ref="AF117:AJ117"/>
    <mergeCell ref="AF118:AJ118"/>
    <mergeCell ref="AF104:AJ104"/>
    <mergeCell ref="AF105:AJ105"/>
    <mergeCell ref="AF106:AJ106"/>
    <mergeCell ref="AF107:AJ107"/>
    <mergeCell ref="AF42:AM42"/>
    <mergeCell ref="AF43:AM43"/>
    <mergeCell ref="AF44:AM44"/>
    <mergeCell ref="AF45:AM45"/>
    <mergeCell ref="AF46:AM46"/>
    <mergeCell ref="AF47:AM47"/>
    <mergeCell ref="AF69:AJ69"/>
    <mergeCell ref="AF70:AJ70"/>
    <mergeCell ref="AF71:AJ71"/>
    <mergeCell ref="AF35:AM35"/>
    <mergeCell ref="AF36:AM36"/>
    <mergeCell ref="AF37:AM37"/>
    <mergeCell ref="AF38:AM38"/>
    <mergeCell ref="AF39:AM39"/>
    <mergeCell ref="AF40:AM40"/>
    <mergeCell ref="AF41:AM41"/>
    <mergeCell ref="AF63:AJ63"/>
    <mergeCell ref="AF64:AJ64"/>
    <mergeCell ref="AF65:AJ65"/>
    <mergeCell ref="AF66:AJ66"/>
    <mergeCell ref="AF67:AJ67"/>
    <mergeCell ref="AF68:AJ68"/>
    <mergeCell ref="AF87:AJ87"/>
    <mergeCell ref="AF88:AJ88"/>
    <mergeCell ref="AF52:AM52"/>
    <mergeCell ref="AF53:AM53"/>
    <mergeCell ref="AF54:AM54"/>
    <mergeCell ref="AF55:AM55"/>
    <mergeCell ref="AF56:AM56"/>
    <mergeCell ref="AF60:AJ60"/>
    <mergeCell ref="AF61:AJ61"/>
    <mergeCell ref="AF62:AJ62"/>
    <mergeCell ref="AF81:AJ81"/>
    <mergeCell ref="AF82:AJ82"/>
    <mergeCell ref="AF83:AJ83"/>
    <mergeCell ref="AF84:AJ84"/>
    <mergeCell ref="AF85:AJ85"/>
    <mergeCell ref="AF86:AJ86"/>
    <mergeCell ref="AK114:AO114"/>
    <mergeCell ref="AF72:AJ72"/>
    <mergeCell ref="AF73:AJ73"/>
    <mergeCell ref="AF74:AJ74"/>
    <mergeCell ref="AF75:AJ75"/>
    <mergeCell ref="AF76:AJ76"/>
    <mergeCell ref="AF77:AJ77"/>
    <mergeCell ref="AF78:AJ78"/>
    <mergeCell ref="AF79:AJ79"/>
    <mergeCell ref="AF80:AJ80"/>
    <mergeCell ref="AK108:AO108"/>
    <mergeCell ref="AK109:AO109"/>
    <mergeCell ref="AK110:AO110"/>
    <mergeCell ref="AK111:AO111"/>
    <mergeCell ref="AK112:AO112"/>
    <mergeCell ref="AK113:AO113"/>
    <mergeCell ref="AG240:AO240"/>
    <mergeCell ref="AG241:AO241"/>
    <mergeCell ref="AG242:AO242"/>
    <mergeCell ref="AG243:AO243"/>
    <mergeCell ref="AG244:AO244"/>
    <mergeCell ref="AG245:AO245"/>
    <mergeCell ref="AF97:AJ97"/>
    <mergeCell ref="AF98:AJ98"/>
    <mergeCell ref="AF99:AJ99"/>
    <mergeCell ref="AG237:AO237"/>
    <mergeCell ref="AG238:AO238"/>
    <mergeCell ref="AG239:AO239"/>
    <mergeCell ref="AK100:AO100"/>
    <mergeCell ref="AK101:AO101"/>
    <mergeCell ref="AK102:AO102"/>
    <mergeCell ref="AK103:AO103"/>
    <mergeCell ref="AG261:AO261"/>
    <mergeCell ref="AG262:AO262"/>
    <mergeCell ref="AG263:AO263"/>
    <mergeCell ref="AG264:AO264"/>
    <mergeCell ref="AG265:AO265"/>
    <mergeCell ref="AF89:AJ89"/>
    <mergeCell ref="AF90:AJ90"/>
    <mergeCell ref="AF91:AJ91"/>
    <mergeCell ref="AF92:AJ92"/>
    <mergeCell ref="AF96:AJ96"/>
    <mergeCell ref="AG255:AO255"/>
    <mergeCell ref="AG256:AO256"/>
    <mergeCell ref="AG257:AO257"/>
    <mergeCell ref="AG258:AO258"/>
    <mergeCell ref="AG259:AO259"/>
    <mergeCell ref="AG260:AO260"/>
    <mergeCell ref="AG246:AO246"/>
    <mergeCell ref="AG247:AO247"/>
    <mergeCell ref="AG248:AO248"/>
    <mergeCell ref="AG249:AO249"/>
    <mergeCell ref="AG250:AO250"/>
    <mergeCell ref="AG251:AO251"/>
    <mergeCell ref="AH279:AO279"/>
    <mergeCell ref="AH280:AO280"/>
    <mergeCell ref="Y275:AG275"/>
    <mergeCell ref="Y276:AG276"/>
    <mergeCell ref="Y277:AG277"/>
    <mergeCell ref="Y278:AG278"/>
    <mergeCell ref="Y279:AG279"/>
    <mergeCell ref="AH273:AO273"/>
    <mergeCell ref="AH274:AO274"/>
    <mergeCell ref="AH275:AO275"/>
    <mergeCell ref="AH276:AO276"/>
    <mergeCell ref="AH277:AO277"/>
    <mergeCell ref="AH278:AO278"/>
    <mergeCell ref="AH300:AO300"/>
    <mergeCell ref="AG266:AO266"/>
    <mergeCell ref="AG267:AO267"/>
    <mergeCell ref="AG268:AO268"/>
    <mergeCell ref="AG269:AO269"/>
    <mergeCell ref="AH229:AO229"/>
    <mergeCell ref="AH230:AO230"/>
    <mergeCell ref="AH231:AO231"/>
    <mergeCell ref="AH232:AO232"/>
    <mergeCell ref="AH233:AO233"/>
    <mergeCell ref="AH294:AO294"/>
    <mergeCell ref="AH295:AO295"/>
    <mergeCell ref="AH296:AO296"/>
    <mergeCell ref="AH297:AO297"/>
    <mergeCell ref="AH298:AO298"/>
    <mergeCell ref="AH299:AO299"/>
    <mergeCell ref="AH317:AP317"/>
    <mergeCell ref="AH318:AP318"/>
    <mergeCell ref="AH319:AP319"/>
    <mergeCell ref="AH320:AP320"/>
    <mergeCell ref="AH281:AO281"/>
    <mergeCell ref="AH282:AO282"/>
    <mergeCell ref="AH283:AO283"/>
    <mergeCell ref="AH284:AO284"/>
    <mergeCell ref="AH285:AO285"/>
    <mergeCell ref="AH286:AO286"/>
    <mergeCell ref="AH308:AO308"/>
    <mergeCell ref="AH309:AO309"/>
    <mergeCell ref="AH310:AO310"/>
    <mergeCell ref="AH311:AO311"/>
    <mergeCell ref="AH315:AP315"/>
    <mergeCell ref="AH316:AP316"/>
    <mergeCell ref="AI157:AP157"/>
    <mergeCell ref="AI158:AP158"/>
    <mergeCell ref="AI159:AP159"/>
    <mergeCell ref="AH301:AO301"/>
    <mergeCell ref="AH302:AO302"/>
    <mergeCell ref="AH303:AO303"/>
    <mergeCell ref="AH287:AO287"/>
    <mergeCell ref="AH288:AO288"/>
    <mergeCell ref="AH292:AO292"/>
    <mergeCell ref="AH293:AO293"/>
    <mergeCell ref="AI151:AP151"/>
    <mergeCell ref="AI152:AP152"/>
    <mergeCell ref="AI153:AP153"/>
    <mergeCell ref="AI154:AP154"/>
    <mergeCell ref="AI155:AP155"/>
    <mergeCell ref="AI156:AP156"/>
    <mergeCell ref="AI145:AP145"/>
    <mergeCell ref="AI146:AP146"/>
    <mergeCell ref="AI147:AP147"/>
    <mergeCell ref="AI148:AP148"/>
    <mergeCell ref="AI149:AP149"/>
    <mergeCell ref="AI150:AP150"/>
    <mergeCell ref="AI139:AP139"/>
    <mergeCell ref="AI140:AP140"/>
    <mergeCell ref="AI141:AP141"/>
    <mergeCell ref="AI142:AP142"/>
    <mergeCell ref="AI143:AP143"/>
    <mergeCell ref="AI144:AP144"/>
    <mergeCell ref="AI133:AP133"/>
    <mergeCell ref="AI134:AP134"/>
    <mergeCell ref="AI135:AP135"/>
    <mergeCell ref="AI136:AP136"/>
    <mergeCell ref="AI137:AP137"/>
    <mergeCell ref="AI138:AP138"/>
    <mergeCell ref="AK207:AP207"/>
    <mergeCell ref="AK208:AP208"/>
    <mergeCell ref="AK209:AP209"/>
    <mergeCell ref="AK210:AP210"/>
    <mergeCell ref="AH321:AP321"/>
    <mergeCell ref="AH322:AP322"/>
    <mergeCell ref="AH304:AO304"/>
    <mergeCell ref="AH305:AO305"/>
    <mergeCell ref="AH306:AO306"/>
    <mergeCell ref="AH307:AO307"/>
    <mergeCell ref="AK198:AP198"/>
    <mergeCell ref="AK202:AP202"/>
    <mergeCell ref="AK203:AP203"/>
    <mergeCell ref="AK204:AP204"/>
    <mergeCell ref="AK205:AP205"/>
    <mergeCell ref="AK206:AP206"/>
    <mergeCell ref="AI340:AQ340"/>
    <mergeCell ref="AI341:AQ341"/>
    <mergeCell ref="AJ163:AP163"/>
    <mergeCell ref="AJ164:AP164"/>
    <mergeCell ref="AJ165:AP165"/>
    <mergeCell ref="AJ166:AP166"/>
    <mergeCell ref="AJ167:AP167"/>
    <mergeCell ref="AJ168:AP168"/>
    <mergeCell ref="AJ169:AP169"/>
    <mergeCell ref="AJ223:AP223"/>
    <mergeCell ref="AI331:AQ331"/>
    <mergeCell ref="AI332:AQ332"/>
    <mergeCell ref="AI336:AQ336"/>
    <mergeCell ref="AI337:AQ337"/>
    <mergeCell ref="AI338:AQ338"/>
    <mergeCell ref="AI339:AQ339"/>
    <mergeCell ref="AM187:AP187"/>
    <mergeCell ref="AM188:AP188"/>
    <mergeCell ref="AM189:AP189"/>
    <mergeCell ref="AM190:AP190"/>
    <mergeCell ref="AI329:AQ329"/>
    <mergeCell ref="AI330:AQ330"/>
    <mergeCell ref="AJ224:AP224"/>
    <mergeCell ref="AJ225:AP225"/>
    <mergeCell ref="AK196:AP196"/>
    <mergeCell ref="AK197:AP197"/>
    <mergeCell ref="AM181:AP181"/>
    <mergeCell ref="AM182:AP182"/>
    <mergeCell ref="AM183:AP183"/>
    <mergeCell ref="AM184:AP184"/>
    <mergeCell ref="AM185:AP185"/>
    <mergeCell ref="AM186:AP186"/>
    <mergeCell ref="AK127:AO127"/>
    <mergeCell ref="AK128:AO128"/>
    <mergeCell ref="AK129:AO129"/>
    <mergeCell ref="AK194:AP194"/>
    <mergeCell ref="AK195:AP195"/>
    <mergeCell ref="AM176:AP176"/>
    <mergeCell ref="AM177:AP177"/>
    <mergeCell ref="AM178:AP178"/>
    <mergeCell ref="AM179:AP179"/>
    <mergeCell ref="AM180:AP180"/>
    <mergeCell ref="AK121:AO121"/>
    <mergeCell ref="AK122:AO122"/>
    <mergeCell ref="AK123:AO123"/>
    <mergeCell ref="AK124:AO124"/>
    <mergeCell ref="AK125:AO125"/>
    <mergeCell ref="AK126:AO126"/>
    <mergeCell ref="AK79:AQ79"/>
    <mergeCell ref="AK80:AQ80"/>
    <mergeCell ref="AK81:AQ81"/>
    <mergeCell ref="AK82:AQ82"/>
    <mergeCell ref="AK115:AO115"/>
    <mergeCell ref="AK116:AO116"/>
    <mergeCell ref="AK104:AO104"/>
    <mergeCell ref="AK105:AO105"/>
    <mergeCell ref="AK106:AO106"/>
    <mergeCell ref="AK107:AO107"/>
    <mergeCell ref="AK73:AQ73"/>
    <mergeCell ref="AK74:AQ74"/>
    <mergeCell ref="AK75:AQ75"/>
    <mergeCell ref="AK76:AQ76"/>
    <mergeCell ref="AK77:AQ77"/>
    <mergeCell ref="AK78:AQ78"/>
    <mergeCell ref="AK219:AP219"/>
    <mergeCell ref="AK60:AQ60"/>
    <mergeCell ref="AK61:AQ61"/>
    <mergeCell ref="AK62:AQ62"/>
    <mergeCell ref="AK63:AQ63"/>
    <mergeCell ref="AK64:AQ64"/>
    <mergeCell ref="AK65:AQ65"/>
    <mergeCell ref="AK66:AQ66"/>
    <mergeCell ref="AK67:AQ67"/>
    <mergeCell ref="AK68:AQ68"/>
    <mergeCell ref="AK213:AP213"/>
    <mergeCell ref="AK214:AP214"/>
    <mergeCell ref="AK215:AP215"/>
    <mergeCell ref="AK216:AP216"/>
    <mergeCell ref="AK217:AP217"/>
    <mergeCell ref="AK218:AP218"/>
    <mergeCell ref="AK99:AO99"/>
    <mergeCell ref="AM173:AP173"/>
    <mergeCell ref="AM174:AP174"/>
    <mergeCell ref="AM175:AP175"/>
    <mergeCell ref="AK211:AP211"/>
    <mergeCell ref="AK212:AP212"/>
    <mergeCell ref="AK117:AO117"/>
    <mergeCell ref="AK118:AO118"/>
    <mergeCell ref="AK119:AO119"/>
    <mergeCell ref="AK120:AO120"/>
    <mergeCell ref="AK90:AQ90"/>
    <mergeCell ref="AK91:AQ91"/>
    <mergeCell ref="AK92:AQ92"/>
    <mergeCell ref="AK96:AO96"/>
    <mergeCell ref="AK97:AO97"/>
    <mergeCell ref="AK98:AO98"/>
    <mergeCell ref="AK84:AQ84"/>
    <mergeCell ref="AK85:AQ85"/>
    <mergeCell ref="AK86:AQ86"/>
    <mergeCell ref="AK87:AQ87"/>
    <mergeCell ref="AK88:AQ88"/>
    <mergeCell ref="AK89:AQ89"/>
    <mergeCell ref="AN42:AO42"/>
    <mergeCell ref="AN43:AO43"/>
    <mergeCell ref="AN44:AO44"/>
    <mergeCell ref="AN45:AO45"/>
    <mergeCell ref="AN46:AO46"/>
    <mergeCell ref="AK83:AQ83"/>
    <mergeCell ref="AK69:AQ69"/>
    <mergeCell ref="AK70:AQ70"/>
    <mergeCell ref="AK71:AQ71"/>
    <mergeCell ref="AK72:AQ72"/>
    <mergeCell ref="AN36:AO36"/>
    <mergeCell ref="AN37:AO37"/>
    <mergeCell ref="AN38:AO38"/>
    <mergeCell ref="AN39:AO39"/>
    <mergeCell ref="AN40:AO40"/>
    <mergeCell ref="AN41:AO41"/>
    <mergeCell ref="L82:U82"/>
    <mergeCell ref="L83:U83"/>
    <mergeCell ref="L84:U84"/>
    <mergeCell ref="L85:U85"/>
    <mergeCell ref="AN30:AO30"/>
    <mergeCell ref="AN31:AO31"/>
    <mergeCell ref="AN32:AO32"/>
    <mergeCell ref="AN33:AO33"/>
    <mergeCell ref="AN34:AO34"/>
    <mergeCell ref="AN35:AO35"/>
    <mergeCell ref="B103:J103"/>
    <mergeCell ref="B104:J104"/>
    <mergeCell ref="B105:J105"/>
    <mergeCell ref="B5:AR5"/>
    <mergeCell ref="B7:K9"/>
    <mergeCell ref="L73:U73"/>
    <mergeCell ref="L74:U74"/>
    <mergeCell ref="L75:U75"/>
    <mergeCell ref="L76:U76"/>
    <mergeCell ref="L77:U77"/>
    <mergeCell ref="AN55:AO55"/>
    <mergeCell ref="AN56:AO56"/>
    <mergeCell ref="B1:L3"/>
    <mergeCell ref="B100:J100"/>
    <mergeCell ref="B101:J101"/>
    <mergeCell ref="B102:J102"/>
    <mergeCell ref="L78:U78"/>
    <mergeCell ref="L79:U79"/>
    <mergeCell ref="L80:U80"/>
    <mergeCell ref="L81:U81"/>
    <mergeCell ref="L71:U71"/>
    <mergeCell ref="L72:U72"/>
    <mergeCell ref="AN47:AO47"/>
    <mergeCell ref="AN48:AO48"/>
    <mergeCell ref="AN49:AO49"/>
    <mergeCell ref="AN50:AO50"/>
    <mergeCell ref="AN51:AO51"/>
    <mergeCell ref="AN52:AO52"/>
    <mergeCell ref="AN53:AO53"/>
    <mergeCell ref="AN54:AO54"/>
    <mergeCell ref="B121:J121"/>
    <mergeCell ref="K98:U98"/>
    <mergeCell ref="K99:U99"/>
    <mergeCell ref="L60:U60"/>
    <mergeCell ref="L61:U61"/>
    <mergeCell ref="L62:U62"/>
    <mergeCell ref="L63:U63"/>
    <mergeCell ref="L64:U64"/>
    <mergeCell ref="L65:U65"/>
    <mergeCell ref="L66:U66"/>
    <mergeCell ref="B115:J115"/>
    <mergeCell ref="B116:J116"/>
    <mergeCell ref="B117:J117"/>
    <mergeCell ref="B118:J118"/>
    <mergeCell ref="B119:J119"/>
    <mergeCell ref="B120:J120"/>
    <mergeCell ref="K137:S137"/>
    <mergeCell ref="B106:J106"/>
    <mergeCell ref="B107:J107"/>
    <mergeCell ref="B108:J108"/>
    <mergeCell ref="B109:J109"/>
    <mergeCell ref="B11:AR11"/>
    <mergeCell ref="B110:J110"/>
    <mergeCell ref="B111:J111"/>
    <mergeCell ref="B112:J112"/>
    <mergeCell ref="B113:J113"/>
    <mergeCell ref="K129:U129"/>
    <mergeCell ref="K13:U13"/>
    <mergeCell ref="K133:S133"/>
    <mergeCell ref="K134:S134"/>
    <mergeCell ref="K135:S135"/>
    <mergeCell ref="K136:S136"/>
    <mergeCell ref="L67:U67"/>
    <mergeCell ref="L68:U68"/>
    <mergeCell ref="L69:U69"/>
    <mergeCell ref="L70:U70"/>
    <mergeCell ref="B13:J13"/>
    <mergeCell ref="B131:AR131"/>
    <mergeCell ref="B133:J133"/>
    <mergeCell ref="B134:J134"/>
    <mergeCell ref="B135:J135"/>
    <mergeCell ref="B136:J136"/>
    <mergeCell ref="B14:J14"/>
    <mergeCell ref="K122:U122"/>
    <mergeCell ref="K123:U123"/>
    <mergeCell ref="K124:U124"/>
    <mergeCell ref="B154:J154"/>
    <mergeCell ref="B155:J155"/>
    <mergeCell ref="B122:J122"/>
    <mergeCell ref="B123:J123"/>
    <mergeCell ref="B124:J124"/>
    <mergeCell ref="B125:J125"/>
    <mergeCell ref="B126:J126"/>
    <mergeCell ref="B127:J127"/>
    <mergeCell ref="B128:J128"/>
    <mergeCell ref="B129:J129"/>
    <mergeCell ref="B149:J149"/>
    <mergeCell ref="B15:J15"/>
    <mergeCell ref="B150:J150"/>
    <mergeCell ref="B151:J151"/>
    <mergeCell ref="B152:J152"/>
    <mergeCell ref="B153:J153"/>
    <mergeCell ref="B137:J137"/>
    <mergeCell ref="B138:J138"/>
    <mergeCell ref="B139:J139"/>
    <mergeCell ref="B114:J114"/>
    <mergeCell ref="B143:J143"/>
    <mergeCell ref="B144:J144"/>
    <mergeCell ref="B145:J145"/>
    <mergeCell ref="B146:J146"/>
    <mergeCell ref="B147:J147"/>
    <mergeCell ref="B148:J148"/>
    <mergeCell ref="K119:U119"/>
    <mergeCell ref="K120:U120"/>
    <mergeCell ref="K121:U121"/>
    <mergeCell ref="B140:J140"/>
    <mergeCell ref="B141:J141"/>
    <mergeCell ref="B142:J142"/>
    <mergeCell ref="K125:U125"/>
    <mergeCell ref="K126:U126"/>
    <mergeCell ref="K127:U127"/>
    <mergeCell ref="K128:U128"/>
    <mergeCell ref="B174:H174"/>
    <mergeCell ref="K107:U107"/>
    <mergeCell ref="K108:U108"/>
    <mergeCell ref="K109:U109"/>
    <mergeCell ref="K110:U110"/>
    <mergeCell ref="K111:U111"/>
    <mergeCell ref="K112:U112"/>
    <mergeCell ref="K113:U113"/>
    <mergeCell ref="K114:U114"/>
    <mergeCell ref="K115:U115"/>
    <mergeCell ref="B16:J16"/>
    <mergeCell ref="B161:AR161"/>
    <mergeCell ref="B163:I163"/>
    <mergeCell ref="B164:I164"/>
    <mergeCell ref="B165:I165"/>
    <mergeCell ref="B166:I166"/>
    <mergeCell ref="B17:J17"/>
    <mergeCell ref="K116:U116"/>
    <mergeCell ref="K117:U117"/>
    <mergeCell ref="K118:U118"/>
    <mergeCell ref="B186:H186"/>
    <mergeCell ref="B187:H187"/>
    <mergeCell ref="B188:H188"/>
    <mergeCell ref="B189:H189"/>
    <mergeCell ref="B19:J19"/>
    <mergeCell ref="B156:J156"/>
    <mergeCell ref="B157:J157"/>
    <mergeCell ref="B158:J158"/>
    <mergeCell ref="B159:J159"/>
    <mergeCell ref="B167:I167"/>
    <mergeCell ref="B180:H180"/>
    <mergeCell ref="B181:H181"/>
    <mergeCell ref="B182:H182"/>
    <mergeCell ref="B183:H183"/>
    <mergeCell ref="B184:H184"/>
    <mergeCell ref="B185:H185"/>
    <mergeCell ref="B175:H175"/>
    <mergeCell ref="B176:H176"/>
    <mergeCell ref="B177:H177"/>
    <mergeCell ref="B178:H178"/>
    <mergeCell ref="B179:H179"/>
    <mergeCell ref="B18:J18"/>
    <mergeCell ref="B168:I168"/>
    <mergeCell ref="B169:I169"/>
    <mergeCell ref="B171:AR171"/>
    <mergeCell ref="B173:H173"/>
    <mergeCell ref="K101:U101"/>
    <mergeCell ref="K102:U102"/>
    <mergeCell ref="K103:U103"/>
    <mergeCell ref="K104:U104"/>
    <mergeCell ref="K105:U105"/>
    <mergeCell ref="K106:U106"/>
    <mergeCell ref="B205:F205"/>
    <mergeCell ref="B206:F206"/>
    <mergeCell ref="B207:F207"/>
    <mergeCell ref="B208:F208"/>
    <mergeCell ref="B209:F209"/>
    <mergeCell ref="B21:J21"/>
    <mergeCell ref="J163:T163"/>
    <mergeCell ref="J164:T164"/>
    <mergeCell ref="J165:T165"/>
    <mergeCell ref="J166:T166"/>
    <mergeCell ref="B198:G198"/>
    <mergeCell ref="B20:J20"/>
    <mergeCell ref="B200:AR200"/>
    <mergeCell ref="B202:F202"/>
    <mergeCell ref="B203:F203"/>
    <mergeCell ref="B204:F204"/>
    <mergeCell ref="J167:T167"/>
    <mergeCell ref="J168:T168"/>
    <mergeCell ref="J169:T169"/>
    <mergeCell ref="K100:U100"/>
    <mergeCell ref="B190:H190"/>
    <mergeCell ref="B192:AR192"/>
    <mergeCell ref="B194:G194"/>
    <mergeCell ref="B195:G195"/>
    <mergeCell ref="B196:G196"/>
    <mergeCell ref="B197:G197"/>
    <mergeCell ref="AC195:AJ195"/>
    <mergeCell ref="AC196:AJ196"/>
    <mergeCell ref="AC197:AJ197"/>
    <mergeCell ref="G207:Q207"/>
    <mergeCell ref="G208:Q208"/>
    <mergeCell ref="G209:Q209"/>
    <mergeCell ref="G210:Q210"/>
    <mergeCell ref="G211:Q211"/>
    <mergeCell ref="G212:Q212"/>
    <mergeCell ref="B223:E223"/>
    <mergeCell ref="B224:E224"/>
    <mergeCell ref="B225:E225"/>
    <mergeCell ref="B227:AR227"/>
    <mergeCell ref="B229:C229"/>
    <mergeCell ref="B23:J23"/>
    <mergeCell ref="F223:P223"/>
    <mergeCell ref="F224:P224"/>
    <mergeCell ref="F225:P225"/>
    <mergeCell ref="G202:Q202"/>
    <mergeCell ref="B216:F216"/>
    <mergeCell ref="B217:F217"/>
    <mergeCell ref="B218:F218"/>
    <mergeCell ref="B219:F219"/>
    <mergeCell ref="B22:J22"/>
    <mergeCell ref="B221:AR221"/>
    <mergeCell ref="G203:Q203"/>
    <mergeCell ref="G204:Q204"/>
    <mergeCell ref="G205:Q205"/>
    <mergeCell ref="G206:Q206"/>
    <mergeCell ref="B210:F210"/>
    <mergeCell ref="B211:F211"/>
    <mergeCell ref="B212:F212"/>
    <mergeCell ref="B213:F213"/>
    <mergeCell ref="B214:F214"/>
    <mergeCell ref="B215:F215"/>
    <mergeCell ref="C238:M238"/>
    <mergeCell ref="C239:M239"/>
    <mergeCell ref="C240:M240"/>
    <mergeCell ref="C241:M241"/>
    <mergeCell ref="C242:M242"/>
    <mergeCell ref="C243:M243"/>
    <mergeCell ref="B275:C275"/>
    <mergeCell ref="B276:C276"/>
    <mergeCell ref="B277:C277"/>
    <mergeCell ref="B278:C278"/>
    <mergeCell ref="B279:C279"/>
    <mergeCell ref="B28:AR28"/>
    <mergeCell ref="B91:K91"/>
    <mergeCell ref="B92:K92"/>
    <mergeCell ref="B94:AR94"/>
    <mergeCell ref="B96:J96"/>
    <mergeCell ref="B24:J24"/>
    <mergeCell ref="B25:J25"/>
    <mergeCell ref="B253:AR253"/>
    <mergeCell ref="B26:J26"/>
    <mergeCell ref="B271:AR271"/>
    <mergeCell ref="B273:C273"/>
    <mergeCell ref="B97:J97"/>
    <mergeCell ref="B98:J98"/>
    <mergeCell ref="B99:J99"/>
    <mergeCell ref="C237:M237"/>
    <mergeCell ref="Y293:AG293"/>
    <mergeCell ref="Y294:AG294"/>
    <mergeCell ref="Y295:AG295"/>
    <mergeCell ref="Y296:AG296"/>
    <mergeCell ref="B230:C230"/>
    <mergeCell ref="B231:C231"/>
    <mergeCell ref="B232:C232"/>
    <mergeCell ref="B233:C233"/>
    <mergeCell ref="B235:AR235"/>
    <mergeCell ref="B274:C274"/>
    <mergeCell ref="Y280:AG280"/>
    <mergeCell ref="Y281:AG281"/>
    <mergeCell ref="Y282:AG282"/>
    <mergeCell ref="Y283:AG283"/>
    <mergeCell ref="Y284:AG284"/>
    <mergeCell ref="Y285:AG285"/>
    <mergeCell ref="B294:C294"/>
    <mergeCell ref="B295:C295"/>
    <mergeCell ref="B296:C296"/>
    <mergeCell ref="B297:C297"/>
    <mergeCell ref="B298:C298"/>
    <mergeCell ref="O298:X298"/>
    <mergeCell ref="B286:C286"/>
    <mergeCell ref="B287:C287"/>
    <mergeCell ref="B288:C288"/>
    <mergeCell ref="B290:AR290"/>
    <mergeCell ref="B292:C292"/>
    <mergeCell ref="B293:C293"/>
    <mergeCell ref="Y286:AG286"/>
    <mergeCell ref="Y287:AG287"/>
    <mergeCell ref="Y288:AG288"/>
    <mergeCell ref="Y292:AG292"/>
    <mergeCell ref="B280:C280"/>
    <mergeCell ref="B281:C281"/>
    <mergeCell ref="B282:C282"/>
    <mergeCell ref="B283:C283"/>
    <mergeCell ref="B284:C284"/>
    <mergeCell ref="B285:C285"/>
    <mergeCell ref="B85:K85"/>
    <mergeCell ref="B86:K86"/>
    <mergeCell ref="B87:K87"/>
    <mergeCell ref="B88:K88"/>
    <mergeCell ref="B89:K89"/>
    <mergeCell ref="B90:K90"/>
    <mergeCell ref="B310:C310"/>
    <mergeCell ref="B311:C311"/>
    <mergeCell ref="B313:AR313"/>
    <mergeCell ref="B315:C315"/>
    <mergeCell ref="B76:K76"/>
    <mergeCell ref="B77:K77"/>
    <mergeCell ref="B78:K78"/>
    <mergeCell ref="B79:K79"/>
    <mergeCell ref="B80:K80"/>
    <mergeCell ref="B81:K81"/>
    <mergeCell ref="B304:C304"/>
    <mergeCell ref="B305:C305"/>
    <mergeCell ref="B306:C306"/>
    <mergeCell ref="B307:C307"/>
    <mergeCell ref="B308:C308"/>
    <mergeCell ref="B309:C309"/>
    <mergeCell ref="B299:C299"/>
    <mergeCell ref="B30:J30"/>
    <mergeCell ref="B300:C300"/>
    <mergeCell ref="B301:C301"/>
    <mergeCell ref="B302:C302"/>
    <mergeCell ref="B303:C303"/>
    <mergeCell ref="B31:J31"/>
    <mergeCell ref="B82:K82"/>
    <mergeCell ref="B83:K83"/>
    <mergeCell ref="B84:K84"/>
    <mergeCell ref="B70:K70"/>
    <mergeCell ref="B71:K71"/>
    <mergeCell ref="B72:K72"/>
    <mergeCell ref="B73:K73"/>
    <mergeCell ref="B74:K74"/>
    <mergeCell ref="B75:K75"/>
    <mergeCell ref="B64:K64"/>
    <mergeCell ref="B65:K65"/>
    <mergeCell ref="B66:K66"/>
    <mergeCell ref="B67:K67"/>
    <mergeCell ref="B68:K68"/>
    <mergeCell ref="B69:K69"/>
    <mergeCell ref="B321:C321"/>
    <mergeCell ref="B322:C322"/>
    <mergeCell ref="B323:C323"/>
    <mergeCell ref="B324:C324"/>
    <mergeCell ref="B325:C325"/>
    <mergeCell ref="B327:AR327"/>
    <mergeCell ref="AH323:AP323"/>
    <mergeCell ref="AH324:AP324"/>
    <mergeCell ref="AH325:AP325"/>
    <mergeCell ref="B316:C316"/>
    <mergeCell ref="B317:C317"/>
    <mergeCell ref="B318:C318"/>
    <mergeCell ref="B319:C319"/>
    <mergeCell ref="B32:J32"/>
    <mergeCell ref="B320:C320"/>
    <mergeCell ref="B33:J33"/>
    <mergeCell ref="B61:K61"/>
    <mergeCell ref="B62:K62"/>
    <mergeCell ref="B63:K63"/>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7:D337"/>
    <mergeCell ref="B338:D338"/>
    <mergeCell ref="B339:D339"/>
    <mergeCell ref="B34:J34"/>
    <mergeCell ref="B340:D340"/>
    <mergeCell ref="B341:D341"/>
    <mergeCell ref="B35:J35"/>
    <mergeCell ref="B36:J36"/>
    <mergeCell ref="B37:J37"/>
    <mergeCell ref="B38:J38"/>
    <mergeCell ref="C258:M258"/>
    <mergeCell ref="C259:M259"/>
    <mergeCell ref="C260:M260"/>
    <mergeCell ref="C261:M261"/>
    <mergeCell ref="C262:M262"/>
    <mergeCell ref="C263:M263"/>
    <mergeCell ref="C249:M249"/>
    <mergeCell ref="C250:M250"/>
    <mergeCell ref="C251:M251"/>
    <mergeCell ref="C255:M255"/>
    <mergeCell ref="C256:M256"/>
    <mergeCell ref="C257:M257"/>
    <mergeCell ref="N258:W258"/>
    <mergeCell ref="N259:W259"/>
    <mergeCell ref="N260:W260"/>
    <mergeCell ref="N261:W261"/>
    <mergeCell ref="N262:W262"/>
    <mergeCell ref="C244:M244"/>
    <mergeCell ref="C245:M245"/>
    <mergeCell ref="C246:M246"/>
    <mergeCell ref="C247:M247"/>
    <mergeCell ref="C248:M248"/>
    <mergeCell ref="N249:W249"/>
    <mergeCell ref="N250:W250"/>
    <mergeCell ref="N251:W251"/>
    <mergeCell ref="N255:W255"/>
    <mergeCell ref="N256:W256"/>
    <mergeCell ref="N257:W257"/>
    <mergeCell ref="D273:N273"/>
    <mergeCell ref="D274:N274"/>
    <mergeCell ref="D275:N275"/>
    <mergeCell ref="D276:N276"/>
    <mergeCell ref="D277:N277"/>
    <mergeCell ref="D278:N278"/>
    <mergeCell ref="C269:M269"/>
    <mergeCell ref="D229:N229"/>
    <mergeCell ref="D230:N230"/>
    <mergeCell ref="D231:N231"/>
    <mergeCell ref="D232:N232"/>
    <mergeCell ref="D233:N233"/>
    <mergeCell ref="N245:W245"/>
    <mergeCell ref="N246:W246"/>
    <mergeCell ref="N247:W247"/>
    <mergeCell ref="N248:W248"/>
    <mergeCell ref="D294:N294"/>
    <mergeCell ref="D295:N295"/>
    <mergeCell ref="D296:N296"/>
    <mergeCell ref="D297:N297"/>
    <mergeCell ref="D298:N298"/>
    <mergeCell ref="C264:M264"/>
    <mergeCell ref="C265:M265"/>
    <mergeCell ref="C266:M266"/>
    <mergeCell ref="C267:M267"/>
    <mergeCell ref="C268:M268"/>
    <mergeCell ref="D285:N285"/>
    <mergeCell ref="D286:N286"/>
    <mergeCell ref="D287:N287"/>
    <mergeCell ref="D288:N288"/>
    <mergeCell ref="D292:N292"/>
    <mergeCell ref="D293:N293"/>
    <mergeCell ref="D315:N315"/>
    <mergeCell ref="D316:N316"/>
    <mergeCell ref="D317:N317"/>
    <mergeCell ref="D318:N318"/>
    <mergeCell ref="D279:N279"/>
    <mergeCell ref="D280:N280"/>
    <mergeCell ref="D281:N281"/>
    <mergeCell ref="D282:N282"/>
    <mergeCell ref="D283:N283"/>
    <mergeCell ref="D284:N284"/>
    <mergeCell ref="D306:N306"/>
    <mergeCell ref="D307:N307"/>
    <mergeCell ref="D308:N308"/>
    <mergeCell ref="D309:N309"/>
    <mergeCell ref="D310:N310"/>
    <mergeCell ref="D311:N311"/>
    <mergeCell ref="P337:Y337"/>
    <mergeCell ref="P338:Y338"/>
    <mergeCell ref="P339:Y339"/>
    <mergeCell ref="D299:N299"/>
    <mergeCell ref="D300:N300"/>
    <mergeCell ref="D301:N301"/>
    <mergeCell ref="D302:N302"/>
    <mergeCell ref="D303:N303"/>
    <mergeCell ref="D304:N304"/>
    <mergeCell ref="D305:N305"/>
    <mergeCell ref="O323:X323"/>
    <mergeCell ref="O324:X324"/>
    <mergeCell ref="O325:X325"/>
    <mergeCell ref="P329:Y329"/>
    <mergeCell ref="P330:Y330"/>
    <mergeCell ref="P331:Y331"/>
    <mergeCell ref="E336:O336"/>
    <mergeCell ref="E337:O337"/>
    <mergeCell ref="E338:O338"/>
    <mergeCell ref="E339:O339"/>
    <mergeCell ref="E340:O340"/>
    <mergeCell ref="E341:O341"/>
    <mergeCell ref="D324:N324"/>
    <mergeCell ref="D325:N325"/>
    <mergeCell ref="E329:O329"/>
    <mergeCell ref="E330:O330"/>
    <mergeCell ref="E331:O331"/>
    <mergeCell ref="E332:O332"/>
    <mergeCell ref="B329:D329"/>
    <mergeCell ref="B330:D330"/>
    <mergeCell ref="B331:D331"/>
    <mergeCell ref="B332:D332"/>
    <mergeCell ref="I190:S190"/>
    <mergeCell ref="D319:N319"/>
    <mergeCell ref="D320:N320"/>
    <mergeCell ref="D321:N321"/>
    <mergeCell ref="D322:N322"/>
    <mergeCell ref="D323:N323"/>
    <mergeCell ref="O319:X319"/>
    <mergeCell ref="O320:X320"/>
    <mergeCell ref="O321:X321"/>
    <mergeCell ref="O322:X322"/>
    <mergeCell ref="I184:S184"/>
    <mergeCell ref="I185:S185"/>
    <mergeCell ref="I186:S186"/>
    <mergeCell ref="I187:S187"/>
    <mergeCell ref="I188:S188"/>
    <mergeCell ref="I189:S189"/>
    <mergeCell ref="I178:S178"/>
    <mergeCell ref="I179:S179"/>
    <mergeCell ref="I180:S180"/>
    <mergeCell ref="I181:S181"/>
    <mergeCell ref="I182:S182"/>
    <mergeCell ref="I183:S183"/>
    <mergeCell ref="H194:R194"/>
    <mergeCell ref="H195:R195"/>
    <mergeCell ref="H196:R196"/>
    <mergeCell ref="H197:R197"/>
    <mergeCell ref="H198:R198"/>
    <mergeCell ref="I173:S173"/>
    <mergeCell ref="I174:S174"/>
    <mergeCell ref="I175:S175"/>
    <mergeCell ref="I176:S176"/>
    <mergeCell ref="I177:S177"/>
    <mergeCell ref="G214:Q214"/>
    <mergeCell ref="G215:Q215"/>
    <mergeCell ref="G216:Q216"/>
    <mergeCell ref="G217:Q217"/>
    <mergeCell ref="G218:Q218"/>
    <mergeCell ref="G219:Q219"/>
    <mergeCell ref="K152:S152"/>
    <mergeCell ref="K44:U44"/>
    <mergeCell ref="K45:U45"/>
    <mergeCell ref="K46:U46"/>
    <mergeCell ref="K47:U47"/>
    <mergeCell ref="K48:U48"/>
    <mergeCell ref="K49:U49"/>
    <mergeCell ref="K50:U50"/>
    <mergeCell ref="K51:U51"/>
    <mergeCell ref="K52:U52"/>
    <mergeCell ref="K147:S147"/>
    <mergeCell ref="K148:S148"/>
    <mergeCell ref="K149:S149"/>
    <mergeCell ref="K15:U15"/>
    <mergeCell ref="K150:S150"/>
    <mergeCell ref="K151:S151"/>
    <mergeCell ref="K53:U53"/>
    <mergeCell ref="K54:U54"/>
    <mergeCell ref="K55:U55"/>
    <mergeCell ref="K56:U56"/>
    <mergeCell ref="K138:S138"/>
    <mergeCell ref="K139:S139"/>
    <mergeCell ref="K14:U14"/>
    <mergeCell ref="K140:S140"/>
    <mergeCell ref="K141:S141"/>
    <mergeCell ref="K142:S142"/>
    <mergeCell ref="K96:U96"/>
    <mergeCell ref="K97:U97"/>
    <mergeCell ref="B58:AR58"/>
    <mergeCell ref="B60:K60"/>
    <mergeCell ref="K38:U38"/>
    <mergeCell ref="K39:U39"/>
    <mergeCell ref="K40:U40"/>
    <mergeCell ref="K41:U41"/>
    <mergeCell ref="K42:U42"/>
    <mergeCell ref="K43:U43"/>
    <mergeCell ref="K32:U32"/>
    <mergeCell ref="K33:U33"/>
    <mergeCell ref="K34:U34"/>
    <mergeCell ref="K35:U35"/>
    <mergeCell ref="K36:U36"/>
    <mergeCell ref="K37:U37"/>
    <mergeCell ref="K23:U23"/>
    <mergeCell ref="K24:U24"/>
    <mergeCell ref="K25:U25"/>
    <mergeCell ref="K26:U26"/>
    <mergeCell ref="K30:U30"/>
    <mergeCell ref="K31:U31"/>
    <mergeCell ref="K157:S157"/>
    <mergeCell ref="K158:S158"/>
    <mergeCell ref="K159:S159"/>
    <mergeCell ref="K16:U16"/>
    <mergeCell ref="K17:U17"/>
    <mergeCell ref="K18:U18"/>
    <mergeCell ref="K19:U19"/>
    <mergeCell ref="K20:U20"/>
    <mergeCell ref="K21:U21"/>
    <mergeCell ref="K22:U22"/>
    <mergeCell ref="T141:AD141"/>
    <mergeCell ref="T142:AD142"/>
    <mergeCell ref="K153:S153"/>
    <mergeCell ref="K154:S154"/>
    <mergeCell ref="K155:S155"/>
    <mergeCell ref="K156:S156"/>
    <mergeCell ref="K143:S143"/>
    <mergeCell ref="K144:S144"/>
    <mergeCell ref="K145:S145"/>
    <mergeCell ref="K146:S146"/>
    <mergeCell ref="N241:W241"/>
    <mergeCell ref="N242:W242"/>
    <mergeCell ref="N243:W243"/>
    <mergeCell ref="N244:W244"/>
    <mergeCell ref="S194:AB194"/>
    <mergeCell ref="S195:AB195"/>
    <mergeCell ref="S196:AB196"/>
    <mergeCell ref="S197:AB197"/>
    <mergeCell ref="S198:AB198"/>
    <mergeCell ref="G213:Q213"/>
    <mergeCell ref="M2:AR2"/>
    <mergeCell ref="M8:V8"/>
    <mergeCell ref="N237:W237"/>
    <mergeCell ref="N238:W238"/>
    <mergeCell ref="N239:W239"/>
    <mergeCell ref="N240:W240"/>
    <mergeCell ref="T133:AD133"/>
    <mergeCell ref="T134:AD134"/>
    <mergeCell ref="T135:AD135"/>
    <mergeCell ref="T136:AD136"/>
    <mergeCell ref="X269:AF269"/>
    <mergeCell ref="Y273:AG273"/>
    <mergeCell ref="Y274:AG274"/>
    <mergeCell ref="L86:U86"/>
    <mergeCell ref="L87:U87"/>
    <mergeCell ref="L88:U88"/>
    <mergeCell ref="L89:U89"/>
    <mergeCell ref="L90:U90"/>
    <mergeCell ref="L91:U91"/>
    <mergeCell ref="L92:U92"/>
    <mergeCell ref="X261:AF261"/>
    <mergeCell ref="X262:AF262"/>
    <mergeCell ref="X263:AF263"/>
    <mergeCell ref="X264:AF264"/>
    <mergeCell ref="X265:AF265"/>
    <mergeCell ref="X266:AF266"/>
    <mergeCell ref="O233:X233"/>
    <mergeCell ref="O273:X273"/>
    <mergeCell ref="O274:X274"/>
    <mergeCell ref="O275:X275"/>
    <mergeCell ref="O276:X276"/>
    <mergeCell ref="O277:X277"/>
    <mergeCell ref="X257:AF257"/>
    <mergeCell ref="X258:AF258"/>
    <mergeCell ref="X259:AF259"/>
    <mergeCell ref="X260:AF260"/>
    <mergeCell ref="O297:X297"/>
    <mergeCell ref="N263:W263"/>
    <mergeCell ref="N264:W264"/>
    <mergeCell ref="N265:W265"/>
    <mergeCell ref="N266:W266"/>
    <mergeCell ref="N267:W267"/>
    <mergeCell ref="N268:W268"/>
    <mergeCell ref="N269:W269"/>
    <mergeCell ref="X267:AF267"/>
    <mergeCell ref="X268:AF268"/>
    <mergeCell ref="O288:X288"/>
    <mergeCell ref="O292:X292"/>
    <mergeCell ref="O293:X293"/>
    <mergeCell ref="O294:X294"/>
    <mergeCell ref="O295:X295"/>
    <mergeCell ref="O296:X296"/>
    <mergeCell ref="O315:X315"/>
    <mergeCell ref="O316:X316"/>
    <mergeCell ref="O317:X317"/>
    <mergeCell ref="O318:X318"/>
    <mergeCell ref="O278:X278"/>
    <mergeCell ref="O279:X279"/>
    <mergeCell ref="O280:X280"/>
    <mergeCell ref="O281:X281"/>
    <mergeCell ref="O282:X282"/>
    <mergeCell ref="O283:X283"/>
    <mergeCell ref="O306:X306"/>
    <mergeCell ref="O307:X307"/>
    <mergeCell ref="O308:X308"/>
    <mergeCell ref="O309:X309"/>
    <mergeCell ref="O310:X310"/>
    <mergeCell ref="O311:X311"/>
    <mergeCell ref="O300:X300"/>
    <mergeCell ref="O301:X301"/>
    <mergeCell ref="O302:X302"/>
    <mergeCell ref="O303:X303"/>
    <mergeCell ref="O304:X304"/>
    <mergeCell ref="O305:X305"/>
    <mergeCell ref="X249:AF249"/>
    <mergeCell ref="X250:AF250"/>
    <mergeCell ref="X251:AF251"/>
    <mergeCell ref="X255:AF255"/>
    <mergeCell ref="X256:AF256"/>
    <mergeCell ref="O299:X299"/>
    <mergeCell ref="O284:X284"/>
    <mergeCell ref="O285:X285"/>
    <mergeCell ref="O286:X286"/>
    <mergeCell ref="O287:X287"/>
    <mergeCell ref="R218:AA218"/>
    <mergeCell ref="R219:AA219"/>
    <mergeCell ref="X245:AF245"/>
    <mergeCell ref="X246:AF246"/>
    <mergeCell ref="X247:AF247"/>
    <mergeCell ref="X248:AF248"/>
    <mergeCell ref="O229:X229"/>
    <mergeCell ref="O230:X230"/>
    <mergeCell ref="O231:X231"/>
    <mergeCell ref="O232:X232"/>
    <mergeCell ref="R212:AA212"/>
    <mergeCell ref="R213:AA213"/>
    <mergeCell ref="R214:AA214"/>
    <mergeCell ref="R215:AA215"/>
    <mergeCell ref="R216:AA216"/>
    <mergeCell ref="R217:AA217"/>
    <mergeCell ref="R206:AA206"/>
    <mergeCell ref="R207:AA207"/>
    <mergeCell ref="R208:AA208"/>
    <mergeCell ref="R209:AA209"/>
    <mergeCell ref="R210:AA210"/>
    <mergeCell ref="R211:AA211"/>
    <mergeCell ref="T159:AD159"/>
    <mergeCell ref="P340:Y340"/>
    <mergeCell ref="P341:Y341"/>
    <mergeCell ref="Q223:Z223"/>
    <mergeCell ref="Q224:Z224"/>
    <mergeCell ref="Q225:Z225"/>
    <mergeCell ref="R202:AA202"/>
    <mergeCell ref="R203:AA203"/>
    <mergeCell ref="R204:AA204"/>
    <mergeCell ref="R205:AA205"/>
    <mergeCell ref="T153:AD153"/>
    <mergeCell ref="T154:AD154"/>
    <mergeCell ref="T155:AD155"/>
    <mergeCell ref="T156:AD156"/>
    <mergeCell ref="T157:AD157"/>
    <mergeCell ref="T158:AD158"/>
    <mergeCell ref="T147:AD147"/>
    <mergeCell ref="T148:AD148"/>
    <mergeCell ref="T149:AD149"/>
    <mergeCell ref="T150:AD150"/>
    <mergeCell ref="T151:AD151"/>
    <mergeCell ref="T152:AD152"/>
    <mergeCell ref="V114:AE114"/>
    <mergeCell ref="V115:AE115"/>
    <mergeCell ref="T143:AD143"/>
    <mergeCell ref="T144:AD144"/>
    <mergeCell ref="T145:AD145"/>
    <mergeCell ref="T146:AD146"/>
    <mergeCell ref="T137:AD137"/>
    <mergeCell ref="T138:AD138"/>
    <mergeCell ref="T139:AD139"/>
    <mergeCell ref="T140:AD140"/>
    <mergeCell ref="V108:AE108"/>
    <mergeCell ref="V109:AE109"/>
    <mergeCell ref="V110:AE110"/>
    <mergeCell ref="V111:AE111"/>
    <mergeCell ref="V112:AE112"/>
    <mergeCell ref="V113:AE113"/>
    <mergeCell ref="T189:AC189"/>
    <mergeCell ref="T190:AC190"/>
    <mergeCell ref="U163:AD163"/>
    <mergeCell ref="U164:AD164"/>
    <mergeCell ref="U165:AD165"/>
    <mergeCell ref="U166:AD166"/>
    <mergeCell ref="U167:AD167"/>
    <mergeCell ref="U168:AD168"/>
    <mergeCell ref="U169:AD169"/>
    <mergeCell ref="AD186:AL186"/>
    <mergeCell ref="T183:AC183"/>
    <mergeCell ref="T184:AC184"/>
    <mergeCell ref="T185:AC185"/>
    <mergeCell ref="T186:AC186"/>
    <mergeCell ref="T187:AC187"/>
    <mergeCell ref="T188:AC188"/>
    <mergeCell ref="V26:AE26"/>
    <mergeCell ref="V30:AE30"/>
    <mergeCell ref="V31:AE31"/>
    <mergeCell ref="V32:AE32"/>
    <mergeCell ref="V33:AE33"/>
    <mergeCell ref="T182:AC182"/>
    <mergeCell ref="V100:AE100"/>
    <mergeCell ref="V101:AE101"/>
    <mergeCell ref="V102:AE102"/>
    <mergeCell ref="V103:AE103"/>
    <mergeCell ref="V20:AE20"/>
    <mergeCell ref="V21:AE21"/>
    <mergeCell ref="V22:AE22"/>
    <mergeCell ref="V23:AE23"/>
    <mergeCell ref="V24:AE24"/>
    <mergeCell ref="V25:AE25"/>
    <mergeCell ref="V127:AE127"/>
    <mergeCell ref="V128:AE128"/>
    <mergeCell ref="V129:AE129"/>
    <mergeCell ref="V13:AE13"/>
    <mergeCell ref="V14:AE14"/>
    <mergeCell ref="V15:AE15"/>
    <mergeCell ref="V16:AE16"/>
    <mergeCell ref="V17:AE17"/>
    <mergeCell ref="V18:AE18"/>
    <mergeCell ref="V19:AE19"/>
    <mergeCell ref="V121:AE121"/>
    <mergeCell ref="V122:AE122"/>
    <mergeCell ref="V123:AE123"/>
    <mergeCell ref="V124:AE124"/>
    <mergeCell ref="V125:AE125"/>
    <mergeCell ref="V126:AE126"/>
    <mergeCell ref="V46:AE46"/>
    <mergeCell ref="V47:AE47"/>
    <mergeCell ref="V48:AE48"/>
    <mergeCell ref="V49:AE49"/>
    <mergeCell ref="V50:AE50"/>
    <mergeCell ref="V116:AE116"/>
    <mergeCell ref="V104:AE104"/>
    <mergeCell ref="V105:AE105"/>
    <mergeCell ref="V106:AE106"/>
    <mergeCell ref="V107:AE107"/>
    <mergeCell ref="V40:AE40"/>
    <mergeCell ref="V41:AE41"/>
    <mergeCell ref="V42:AE42"/>
    <mergeCell ref="V43:AE43"/>
    <mergeCell ref="V44:AE44"/>
    <mergeCell ref="V45:AE45"/>
    <mergeCell ref="V34:AE34"/>
    <mergeCell ref="V35:AE35"/>
    <mergeCell ref="V36:AE36"/>
    <mergeCell ref="V37:AE37"/>
    <mergeCell ref="V38:AE38"/>
    <mergeCell ref="V39:AE39"/>
    <mergeCell ref="V65:AE65"/>
    <mergeCell ref="V66:AE66"/>
    <mergeCell ref="V67:AE67"/>
    <mergeCell ref="V68:AE68"/>
    <mergeCell ref="V69:AE69"/>
    <mergeCell ref="V70:AE70"/>
    <mergeCell ref="V56:AE56"/>
    <mergeCell ref="V60:AE60"/>
    <mergeCell ref="V61:AE61"/>
    <mergeCell ref="V62:AE62"/>
    <mergeCell ref="V63:AE63"/>
    <mergeCell ref="V64:AE64"/>
    <mergeCell ref="V83:AE83"/>
    <mergeCell ref="V84:AE84"/>
    <mergeCell ref="V85:AE85"/>
    <mergeCell ref="V86:AE86"/>
    <mergeCell ref="V87:AE87"/>
    <mergeCell ref="V51:AE51"/>
    <mergeCell ref="V52:AE52"/>
    <mergeCell ref="V53:AE53"/>
    <mergeCell ref="V54:AE54"/>
    <mergeCell ref="V55:AE55"/>
    <mergeCell ref="V77:AE77"/>
    <mergeCell ref="V78:AE78"/>
    <mergeCell ref="V79:AE79"/>
    <mergeCell ref="V80:AE80"/>
    <mergeCell ref="V81:AE81"/>
    <mergeCell ref="V82:AE82"/>
    <mergeCell ref="V71:AE71"/>
    <mergeCell ref="V72:AE72"/>
    <mergeCell ref="V73:AE73"/>
    <mergeCell ref="V74:AE74"/>
    <mergeCell ref="V75:AE75"/>
    <mergeCell ref="V76:AE76"/>
    <mergeCell ref="X240:AF240"/>
    <mergeCell ref="X241:AF241"/>
    <mergeCell ref="X242:AF242"/>
    <mergeCell ref="X243:AF243"/>
    <mergeCell ref="X244:AF244"/>
    <mergeCell ref="Y229:AG229"/>
    <mergeCell ref="Y230:AG230"/>
    <mergeCell ref="Y231:AG231"/>
    <mergeCell ref="Y232:AG232"/>
    <mergeCell ref="Y233:AG233"/>
    <mergeCell ref="V97:AE97"/>
    <mergeCell ref="V98:AE98"/>
    <mergeCell ref="V99:AE99"/>
    <mergeCell ref="X237:AF237"/>
    <mergeCell ref="X238:AF238"/>
    <mergeCell ref="X239:AF239"/>
    <mergeCell ref="V117:AE117"/>
    <mergeCell ref="V118:AE118"/>
    <mergeCell ref="V119:AE119"/>
    <mergeCell ref="V120:AE120"/>
    <mergeCell ref="Y310:AG310"/>
    <mergeCell ref="Y311:AG311"/>
    <mergeCell ref="Y315:AG315"/>
    <mergeCell ref="Y316:AG316"/>
    <mergeCell ref="V88:AE88"/>
    <mergeCell ref="V89:AE89"/>
    <mergeCell ref="V90:AE90"/>
    <mergeCell ref="V91:AE91"/>
    <mergeCell ref="V92:AE92"/>
    <mergeCell ref="V96:AE96"/>
    <mergeCell ref="Y304:AG304"/>
    <mergeCell ref="Y305:AG305"/>
    <mergeCell ref="Y306:AG306"/>
    <mergeCell ref="Y307:AG307"/>
    <mergeCell ref="Y308:AG308"/>
    <mergeCell ref="Y309:AG309"/>
    <mergeCell ref="Z337:AH337"/>
    <mergeCell ref="Z338:AH338"/>
    <mergeCell ref="Z339:AH339"/>
    <mergeCell ref="Y297:AG297"/>
    <mergeCell ref="Y298:AG298"/>
    <mergeCell ref="Y299:AG299"/>
    <mergeCell ref="Y300:AG300"/>
    <mergeCell ref="Y301:AG301"/>
    <mergeCell ref="Y302:AG302"/>
    <mergeCell ref="Y303:AG303"/>
    <mergeCell ref="Y325:AG325"/>
    <mergeCell ref="Z329:AH329"/>
    <mergeCell ref="Z330:AH330"/>
    <mergeCell ref="Z331:AH331"/>
    <mergeCell ref="Z332:AH332"/>
    <mergeCell ref="Z336:AH336"/>
    <mergeCell ref="P332:Y332"/>
    <mergeCell ref="P336:Y336"/>
    <mergeCell ref="B334:AR334"/>
    <mergeCell ref="B336:D336"/>
    <mergeCell ref="Z340:AH340"/>
    <mergeCell ref="Z341:AH341"/>
    <mergeCell ref="Y317:AG317"/>
    <mergeCell ref="Y318:AG318"/>
    <mergeCell ref="Y319:AG319"/>
    <mergeCell ref="Y320:AG320"/>
    <mergeCell ref="Y321:AG321"/>
    <mergeCell ref="Y322:AG322"/>
    <mergeCell ref="Y323:AG323"/>
    <mergeCell ref="Y324:AG324"/>
  </mergeCells>
  <pageMargins left="0.7" right="0.7" top="0.75" bottom="0.75" header="0.3" footer="0.3"/>
  <pageSetup paperSize="9" scale="83" orientation="portrait" r:id="rId1"/>
  <headerFooter alignWithMargins="0">
    <oddFooter>&amp;R_x000D_&amp;1#&amp;"Calibri"&amp;10&amp;K0078D7 Classification : Internal</oddFooter>
  </headerFooter>
  <rowBreaks count="3" manualBreakCount="3">
    <brk id="93" max="16383" man="1"/>
    <brk id="191" max="16383" man="1"/>
    <brk id="28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3FD-66FF-49F6-930E-0AC15930516F}">
  <dimension ref="B1:E46"/>
  <sheetViews>
    <sheetView zoomScaleNormal="100" workbookViewId="0"/>
  </sheetViews>
  <sheetFormatPr defaultRowHeight="13.2" x14ac:dyDescent="0.25"/>
  <cols>
    <col min="1" max="1" width="0.6640625" style="179" customWidth="1"/>
    <col min="2" max="2" width="21.77734375" style="179" customWidth="1"/>
    <col min="3" max="3" width="0.88671875" style="179" customWidth="1"/>
    <col min="4" max="4" width="14.5546875" style="179" customWidth="1"/>
    <col min="5" max="5" width="48.88671875" style="179" customWidth="1"/>
    <col min="6" max="6" width="0.21875" style="179" customWidth="1"/>
    <col min="7" max="7" width="4.6640625" style="179" customWidth="1"/>
    <col min="8" max="16384" width="8.88671875" style="179"/>
  </cols>
  <sheetData>
    <row r="1" spans="2:5" s="180" customFormat="1" ht="7.2" customHeight="1" x14ac:dyDescent="0.15">
      <c r="B1" s="193"/>
      <c r="C1" s="193"/>
    </row>
    <row r="2" spans="2:5" s="180" customFormat="1" ht="18.3" customHeight="1" x14ac:dyDescent="0.15">
      <c r="B2" s="193"/>
      <c r="C2" s="193"/>
      <c r="D2" s="194" t="s">
        <v>1420</v>
      </c>
      <c r="E2" s="194"/>
    </row>
    <row r="3" spans="2:5" s="180" customFormat="1" ht="5.0999999999999996" customHeight="1" x14ac:dyDescent="0.15">
      <c r="B3" s="193"/>
      <c r="C3" s="193"/>
    </row>
    <row r="4" spans="2:5" s="180" customFormat="1" ht="7.65" customHeight="1" x14ac:dyDescent="0.15"/>
    <row r="5" spans="2:5" s="180" customFormat="1" ht="26.4" customHeight="1" x14ac:dyDescent="0.15">
      <c r="B5" s="192" t="s">
        <v>1782</v>
      </c>
      <c r="C5" s="192"/>
      <c r="D5" s="192"/>
      <c r="E5" s="192"/>
    </row>
    <row r="6" spans="2:5" s="180" customFormat="1" ht="5.55" customHeight="1" x14ac:dyDescent="0.15"/>
    <row r="7" spans="2:5" s="180" customFormat="1" ht="4.2" customHeight="1" x14ac:dyDescent="0.15">
      <c r="B7" s="190" t="s">
        <v>1645</v>
      </c>
    </row>
    <row r="8" spans="2:5" s="180" customFormat="1" ht="17.100000000000001" customHeight="1" x14ac:dyDescent="0.15">
      <c r="B8" s="190"/>
      <c r="D8" s="257">
        <v>45535</v>
      </c>
    </row>
    <row r="9" spans="2:5" s="180" customFormat="1" ht="2.1" customHeight="1" x14ac:dyDescent="0.15">
      <c r="B9" s="190"/>
    </row>
    <row r="10" spans="2:5" s="180" customFormat="1" ht="1.65" customHeight="1" x14ac:dyDescent="0.15"/>
    <row r="11" spans="2:5" s="180" customFormat="1" ht="15.3" customHeight="1" x14ac:dyDescent="0.15">
      <c r="B11" s="218" t="s">
        <v>1781</v>
      </c>
      <c r="C11" s="218"/>
      <c r="D11" s="218"/>
      <c r="E11" s="218"/>
    </row>
    <row r="12" spans="2:5" s="180" customFormat="1" ht="190.65" customHeight="1" x14ac:dyDescent="0.15"/>
    <row r="13" spans="2:5" s="180" customFormat="1" ht="15.3" customHeight="1" x14ac:dyDescent="0.15">
      <c r="B13" s="218" t="s">
        <v>1780</v>
      </c>
      <c r="C13" s="218"/>
      <c r="D13" s="218"/>
      <c r="E13" s="218"/>
    </row>
    <row r="14" spans="2:5" s="180" customFormat="1" ht="296.85000000000002" customHeight="1" x14ac:dyDescent="0.15"/>
    <row r="15" spans="2:5" s="180" customFormat="1" ht="15.3" customHeight="1" x14ac:dyDescent="0.15">
      <c r="B15" s="218" t="s">
        <v>1779</v>
      </c>
      <c r="C15" s="218"/>
      <c r="D15" s="218"/>
      <c r="E15" s="218"/>
    </row>
    <row r="16" spans="2:5" s="180" customFormat="1" ht="283.64999999999998" customHeight="1" x14ac:dyDescent="0.15"/>
    <row r="17" spans="2:5" s="180" customFormat="1" ht="15.3" customHeight="1" x14ac:dyDescent="0.15">
      <c r="B17" s="218" t="s">
        <v>1777</v>
      </c>
      <c r="C17" s="218"/>
      <c r="D17" s="218"/>
      <c r="E17" s="218"/>
    </row>
    <row r="18" spans="2:5" s="180" customFormat="1" ht="292.2" customHeight="1" x14ac:dyDescent="0.15"/>
    <row r="19" spans="2:5" s="180" customFormat="1" ht="15.3" customHeight="1" x14ac:dyDescent="0.15">
      <c r="B19" s="218" t="s">
        <v>1761</v>
      </c>
      <c r="C19" s="218"/>
      <c r="D19" s="218"/>
      <c r="E19" s="218"/>
    </row>
    <row r="20" spans="2:5" s="180" customFormat="1" ht="282" customHeight="1" x14ac:dyDescent="0.15"/>
    <row r="21" spans="2:5" s="180" customFormat="1" ht="15.3" customHeight="1" x14ac:dyDescent="0.15">
      <c r="B21" s="218" t="s">
        <v>1759</v>
      </c>
      <c r="C21" s="218"/>
      <c r="D21" s="218"/>
      <c r="E21" s="218"/>
    </row>
    <row r="22" spans="2:5" s="180" customFormat="1" ht="299.85000000000002" customHeight="1" x14ac:dyDescent="0.15"/>
    <row r="23" spans="2:5" s="180" customFormat="1" ht="15.75" customHeight="1" x14ac:dyDescent="0.15">
      <c r="B23" s="218" t="s">
        <v>1751</v>
      </c>
      <c r="C23" s="218"/>
      <c r="D23" s="218"/>
      <c r="E23" s="218"/>
    </row>
    <row r="24" spans="2:5" s="180" customFormat="1" ht="210.75" customHeight="1" x14ac:dyDescent="0.15"/>
    <row r="25" spans="2:5" s="180" customFormat="1" ht="15.3" customHeight="1" x14ac:dyDescent="0.15">
      <c r="B25" s="218" t="s">
        <v>1734</v>
      </c>
      <c r="C25" s="218"/>
      <c r="D25" s="218"/>
      <c r="E25" s="218"/>
    </row>
    <row r="26" spans="2:5" s="180" customFormat="1" ht="140.69999999999999" customHeight="1" x14ac:dyDescent="0.15"/>
    <row r="27" spans="2:5" s="180" customFormat="1" ht="15.3" customHeight="1" x14ac:dyDescent="0.15">
      <c r="B27" s="218" t="s">
        <v>1731</v>
      </c>
      <c r="C27" s="218"/>
      <c r="D27" s="218"/>
      <c r="E27" s="218"/>
    </row>
    <row r="28" spans="2:5" s="180" customFormat="1" ht="205.2" customHeight="1" x14ac:dyDescent="0.15"/>
    <row r="29" spans="2:5" s="180" customFormat="1" ht="15.3" customHeight="1" x14ac:dyDescent="0.15">
      <c r="B29" s="218" t="s">
        <v>1715</v>
      </c>
      <c r="C29" s="218"/>
      <c r="D29" s="218"/>
      <c r="E29" s="218"/>
    </row>
    <row r="30" spans="2:5" s="180" customFormat="1" ht="156.15" customHeight="1" x14ac:dyDescent="0.15"/>
    <row r="31" spans="2:5" s="180" customFormat="1" ht="15.3" customHeight="1" x14ac:dyDescent="0.15">
      <c r="B31" s="218" t="s">
        <v>1713</v>
      </c>
      <c r="C31" s="218"/>
      <c r="D31" s="218"/>
      <c r="E31" s="218"/>
    </row>
    <row r="32" spans="2:5" s="180" customFormat="1" ht="154.5" customHeight="1" x14ac:dyDescent="0.15"/>
    <row r="33" spans="2:5" s="180" customFormat="1" ht="15.3" customHeight="1" x14ac:dyDescent="0.15">
      <c r="B33" s="218" t="s">
        <v>1709</v>
      </c>
      <c r="C33" s="218"/>
      <c r="D33" s="218"/>
      <c r="E33" s="218"/>
    </row>
    <row r="34" spans="2:5" s="180" customFormat="1" ht="250.35" customHeight="1" x14ac:dyDescent="0.15"/>
    <row r="35" spans="2:5" s="180" customFormat="1" ht="15.3" customHeight="1" x14ac:dyDescent="0.15">
      <c r="B35" s="218" t="s">
        <v>1708</v>
      </c>
      <c r="C35" s="218"/>
      <c r="D35" s="218"/>
      <c r="E35" s="218"/>
    </row>
    <row r="36" spans="2:5" s="180" customFormat="1" ht="255.15" customHeight="1" x14ac:dyDescent="0.15"/>
    <row r="37" spans="2:5" s="180" customFormat="1" ht="15.3" customHeight="1" x14ac:dyDescent="0.15">
      <c r="B37" s="218" t="s">
        <v>1694</v>
      </c>
      <c r="C37" s="218"/>
      <c r="D37" s="218"/>
      <c r="E37" s="218"/>
    </row>
    <row r="38" spans="2:5" s="180" customFormat="1" ht="223.05" customHeight="1" x14ac:dyDescent="0.15"/>
    <row r="39" spans="2:5" s="180" customFormat="1" ht="15.3" customHeight="1" x14ac:dyDescent="0.15">
      <c r="B39" s="218" t="s">
        <v>1679</v>
      </c>
      <c r="C39" s="218"/>
      <c r="D39" s="218"/>
      <c r="E39" s="218"/>
    </row>
    <row r="40" spans="2:5" s="180" customFormat="1" ht="291.75" customHeight="1" x14ac:dyDescent="0.15"/>
    <row r="41" spans="2:5" s="180" customFormat="1" ht="15.3" customHeight="1" x14ac:dyDescent="0.15">
      <c r="B41" s="218" t="s">
        <v>1668</v>
      </c>
      <c r="C41" s="218"/>
      <c r="D41" s="218"/>
      <c r="E41" s="218"/>
    </row>
    <row r="42" spans="2:5" s="180" customFormat="1" ht="320.85000000000002" customHeight="1" x14ac:dyDescent="0.15"/>
    <row r="43" spans="2:5" s="180" customFormat="1" ht="15.3" customHeight="1" x14ac:dyDescent="0.15">
      <c r="B43" s="218" t="s">
        <v>1657</v>
      </c>
      <c r="C43" s="218"/>
      <c r="D43" s="218"/>
      <c r="E43" s="218"/>
    </row>
    <row r="44" spans="2:5" s="180" customFormat="1" ht="145.05000000000001" customHeight="1" x14ac:dyDescent="0.15"/>
    <row r="45" spans="2:5" s="180" customFormat="1" ht="15.3" customHeight="1" x14ac:dyDescent="0.15">
      <c r="B45" s="218" t="s">
        <v>1654</v>
      </c>
      <c r="C45" s="218"/>
      <c r="D45" s="218"/>
      <c r="E45" s="218"/>
    </row>
    <row r="46" spans="2:5" s="180" customFormat="1" ht="161.25" customHeight="1" x14ac:dyDescent="0.15"/>
  </sheetData>
  <mergeCells count="22">
    <mergeCell ref="B1:C3"/>
    <mergeCell ref="B11:E11"/>
    <mergeCell ref="B13:E13"/>
    <mergeCell ref="B15:E15"/>
    <mergeCell ref="B17:E17"/>
    <mergeCell ref="D2:E2"/>
    <mergeCell ref="B37:E37"/>
    <mergeCell ref="B19:E19"/>
    <mergeCell ref="B21:E21"/>
    <mergeCell ref="B23:E23"/>
    <mergeCell ref="B25:E25"/>
    <mergeCell ref="B27:E27"/>
    <mergeCell ref="B39:E39"/>
    <mergeCell ref="B41:E41"/>
    <mergeCell ref="B43:E43"/>
    <mergeCell ref="B45:E45"/>
    <mergeCell ref="B5:E5"/>
    <mergeCell ref="B7:B9"/>
    <mergeCell ref="B29:E29"/>
    <mergeCell ref="B31:E31"/>
    <mergeCell ref="B33:E33"/>
    <mergeCell ref="B35:E35"/>
  </mergeCells>
  <pageMargins left="0.7" right="0.7" top="0.75" bottom="0.75" header="0.3" footer="0.3"/>
  <pageSetup paperSize="9" scale="63" orientation="portrait" r:id="rId1"/>
  <headerFooter alignWithMargins="0">
    <oddFooter>&amp;R_x000D_&amp;1#&amp;"Calibri"&amp;10&amp;K0078D7 Classification : Internal</oddFooter>
  </headerFooter>
  <rowBreaks count="4" manualBreakCount="4">
    <brk id="14" max="16383" man="1"/>
    <brk id="22" max="16383" man="1"/>
    <brk id="34" max="6" man="1"/>
    <brk id="42"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690C-5857-4CA4-BA1E-48694F86B95B}">
  <dimension ref="B1:H18"/>
  <sheetViews>
    <sheetView zoomScaleNormal="100" workbookViewId="0"/>
  </sheetViews>
  <sheetFormatPr defaultRowHeight="13.2" x14ac:dyDescent="0.25"/>
  <cols>
    <col min="1" max="1" width="0.6640625" style="179" customWidth="1"/>
    <col min="2" max="2" width="13.6640625" style="179" customWidth="1"/>
    <col min="3" max="3" width="6.6640625" style="179" customWidth="1"/>
    <col min="4" max="4" width="13.5546875" style="179" customWidth="1"/>
    <col min="5" max="5" width="14.5546875" style="179" customWidth="1"/>
    <col min="6" max="6" width="21.21875" style="179" customWidth="1"/>
    <col min="7" max="7" width="14.5546875" style="179" customWidth="1"/>
    <col min="8" max="9" width="0.21875" style="179" customWidth="1"/>
    <col min="10" max="10" width="4.6640625" style="179" customWidth="1"/>
    <col min="11" max="16384" width="8.88671875" style="179"/>
  </cols>
  <sheetData>
    <row r="1" spans="2:8" s="180" customFormat="1" ht="7.2" customHeight="1" x14ac:dyDescent="0.15">
      <c r="B1" s="193"/>
      <c r="C1" s="193"/>
    </row>
    <row r="2" spans="2:8" s="180" customFormat="1" ht="18.3" customHeight="1" x14ac:dyDescent="0.15">
      <c r="B2" s="193"/>
      <c r="C2" s="193"/>
      <c r="D2" s="194" t="s">
        <v>1420</v>
      </c>
      <c r="E2" s="194"/>
      <c r="F2" s="194"/>
      <c r="G2" s="194"/>
      <c r="H2" s="194"/>
    </row>
    <row r="3" spans="2:8" s="180" customFormat="1" ht="5.0999999999999996" customHeight="1" x14ac:dyDescent="0.15">
      <c r="B3" s="193"/>
      <c r="C3" s="193"/>
    </row>
    <row r="4" spans="2:8" s="180" customFormat="1" ht="7.2" customHeight="1" x14ac:dyDescent="0.15"/>
    <row r="5" spans="2:8" s="180" customFormat="1" ht="26.4" customHeight="1" x14ac:dyDescent="0.15">
      <c r="B5" s="192" t="s">
        <v>1789</v>
      </c>
      <c r="C5" s="192"/>
      <c r="D5" s="192"/>
      <c r="E5" s="192"/>
      <c r="F5" s="192"/>
      <c r="G5" s="192"/>
      <c r="H5" s="192"/>
    </row>
    <row r="6" spans="2:8" s="180" customFormat="1" ht="11.55" customHeight="1" x14ac:dyDescent="0.15"/>
    <row r="7" spans="2:8" s="180" customFormat="1" ht="18.3" customHeight="1" x14ac:dyDescent="0.15">
      <c r="B7" s="258" t="s">
        <v>1645</v>
      </c>
      <c r="D7" s="257">
        <v>45535</v>
      </c>
    </row>
    <row r="8" spans="2:8" s="180" customFormat="1" ht="10.199999999999999" customHeight="1" x14ac:dyDescent="0.15"/>
    <row r="9" spans="2:8" s="180" customFormat="1" ht="15.3" customHeight="1" x14ac:dyDescent="0.15">
      <c r="B9" s="281" t="s">
        <v>1788</v>
      </c>
      <c r="C9" s="281"/>
      <c r="D9" s="281"/>
      <c r="E9" s="281"/>
      <c r="F9" s="281"/>
      <c r="G9" s="281"/>
    </row>
    <row r="10" spans="2:8" s="180" customFormat="1" ht="11.85" customHeight="1" x14ac:dyDescent="0.15"/>
    <row r="11" spans="2:8" s="180" customFormat="1" ht="11.85" customHeight="1" x14ac:dyDescent="0.15">
      <c r="B11" s="280"/>
      <c r="C11" s="279" t="s">
        <v>1653</v>
      </c>
      <c r="D11" s="279"/>
      <c r="E11" s="216" t="s">
        <v>1651</v>
      </c>
      <c r="F11" s="216" t="s">
        <v>1652</v>
      </c>
      <c r="G11" s="216" t="s">
        <v>1651</v>
      </c>
    </row>
    <row r="12" spans="2:8" s="180" customFormat="1" ht="11.85" customHeight="1" x14ac:dyDescent="0.15">
      <c r="B12" s="201" t="s">
        <v>1787</v>
      </c>
      <c r="C12" s="278">
        <v>3570412254.8800201</v>
      </c>
      <c r="D12" s="278"/>
      <c r="E12" s="276">
        <v>0.99762654925444205</v>
      </c>
      <c r="F12" s="277">
        <v>50405</v>
      </c>
      <c r="G12" s="276">
        <v>0.998593390918456</v>
      </c>
    </row>
    <row r="13" spans="2:8" s="180" customFormat="1" ht="2.1" customHeight="1" x14ac:dyDescent="0.15"/>
    <row r="14" spans="2:8" s="180" customFormat="1" ht="11.85" customHeight="1" x14ac:dyDescent="0.15">
      <c r="B14" s="201" t="s">
        <v>1786</v>
      </c>
      <c r="C14" s="278">
        <v>6019180.2199999997</v>
      </c>
      <c r="D14" s="278"/>
      <c r="E14" s="276">
        <v>1.6818489192702399E-3</v>
      </c>
      <c r="F14" s="277">
        <v>48</v>
      </c>
      <c r="G14" s="276">
        <v>9.5094698470560301E-4</v>
      </c>
    </row>
    <row r="15" spans="2:8" s="180" customFormat="1" ht="13.2" customHeight="1" x14ac:dyDescent="0.15">
      <c r="B15" s="201" t="s">
        <v>1785</v>
      </c>
      <c r="C15" s="278">
        <v>143924.01999999999</v>
      </c>
      <c r="D15" s="278"/>
      <c r="E15" s="276">
        <v>4.0214522351355798E-5</v>
      </c>
      <c r="F15" s="277">
        <v>2</v>
      </c>
      <c r="G15" s="276">
        <v>3.9622791029400098E-5</v>
      </c>
    </row>
    <row r="16" spans="2:8" s="180" customFormat="1" ht="14.1" customHeight="1" x14ac:dyDescent="0.15">
      <c r="B16" s="201" t="s">
        <v>1784</v>
      </c>
      <c r="C16" s="278">
        <v>2331254.33</v>
      </c>
      <c r="D16" s="278"/>
      <c r="E16" s="276">
        <v>6.5138730394328798E-4</v>
      </c>
      <c r="F16" s="277">
        <v>21</v>
      </c>
      <c r="G16" s="276">
        <v>4.16039305808701E-4</v>
      </c>
    </row>
    <row r="17" spans="2:7" s="180" customFormat="1" ht="14.1" customHeight="1" x14ac:dyDescent="0.15">
      <c r="B17" s="201" t="s">
        <v>1783</v>
      </c>
      <c r="C17" s="278"/>
      <c r="D17" s="278"/>
      <c r="E17" s="276"/>
      <c r="F17" s="277"/>
      <c r="G17" s="276"/>
    </row>
    <row r="18" spans="2:7" s="180" customFormat="1" ht="13.2" customHeight="1" x14ac:dyDescent="0.15">
      <c r="B18" s="217" t="s">
        <v>214</v>
      </c>
      <c r="C18" s="275">
        <v>3578906613.4499898</v>
      </c>
      <c r="D18" s="275"/>
      <c r="E18" s="273">
        <v>1</v>
      </c>
      <c r="F18" s="274">
        <v>50476</v>
      </c>
      <c r="G18" s="273">
        <v>1</v>
      </c>
    </row>
  </sheetData>
  <mergeCells count="11">
    <mergeCell ref="D2:H2"/>
    <mergeCell ref="C14:D14"/>
    <mergeCell ref="C15:D15"/>
    <mergeCell ref="C16:D16"/>
    <mergeCell ref="C17:D17"/>
    <mergeCell ref="C18:D18"/>
    <mergeCell ref="B1:C3"/>
    <mergeCell ref="B5:H5"/>
    <mergeCell ref="B9:G9"/>
    <mergeCell ref="C11:D11"/>
    <mergeCell ref="C12:D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55BE-A73A-4A40-85F5-55C2C1544843}">
  <dimension ref="B1:L370"/>
  <sheetViews>
    <sheetView zoomScaleNormal="100" workbookViewId="0"/>
  </sheetViews>
  <sheetFormatPr defaultRowHeight="13.2" x14ac:dyDescent="0.25"/>
  <cols>
    <col min="1" max="1" width="0.44140625" style="179" customWidth="1"/>
    <col min="2" max="2" width="0.5546875" style="179" customWidth="1"/>
    <col min="3" max="3" width="9.21875" style="179" customWidth="1"/>
    <col min="4" max="4" width="5.21875" style="179" customWidth="1"/>
    <col min="5" max="5" width="0.6640625" style="179" customWidth="1"/>
    <col min="6" max="6" width="6.33203125" style="179" customWidth="1"/>
    <col min="7" max="7" width="4.5546875" style="179" customWidth="1"/>
    <col min="8" max="8" width="9.21875" style="179" customWidth="1"/>
    <col min="9" max="9" width="2.5546875" style="179" customWidth="1"/>
    <col min="10" max="10" width="12.21875" style="179" customWidth="1"/>
    <col min="11" max="12" width="12" style="179" customWidth="1"/>
    <col min="13" max="13" width="7.109375" style="179" customWidth="1"/>
    <col min="14" max="14" width="4.6640625" style="179" customWidth="1"/>
    <col min="15" max="16384" width="8.88671875" style="179"/>
  </cols>
  <sheetData>
    <row r="1" spans="2:12" s="180" customFormat="1" ht="7.2" customHeight="1" x14ac:dyDescent="0.15">
      <c r="B1" s="193"/>
      <c r="C1" s="193"/>
      <c r="D1" s="193"/>
      <c r="E1" s="193"/>
      <c r="F1" s="193"/>
    </row>
    <row r="2" spans="2:12" s="180" customFormat="1" ht="18.3" customHeight="1" x14ac:dyDescent="0.15">
      <c r="B2" s="193"/>
      <c r="C2" s="193"/>
      <c r="D2" s="193"/>
      <c r="E2" s="193"/>
      <c r="F2" s="193"/>
      <c r="H2" s="194" t="s">
        <v>1420</v>
      </c>
      <c r="I2" s="194"/>
      <c r="J2" s="194"/>
      <c r="K2" s="194"/>
      <c r="L2" s="194"/>
    </row>
    <row r="3" spans="2:12" s="180" customFormat="1" ht="4.6500000000000004" customHeight="1" x14ac:dyDescent="0.15">
      <c r="B3" s="193"/>
      <c r="C3" s="193"/>
      <c r="D3" s="193"/>
      <c r="E3" s="193"/>
      <c r="F3" s="193"/>
    </row>
    <row r="4" spans="2:12" s="180" customFormat="1" ht="1.65" customHeight="1" x14ac:dyDescent="0.15"/>
    <row r="5" spans="2:12" s="180" customFormat="1" ht="25.5" customHeight="1" x14ac:dyDescent="0.15">
      <c r="B5" s="192" t="s">
        <v>1802</v>
      </c>
      <c r="C5" s="192"/>
      <c r="D5" s="192"/>
      <c r="E5" s="192"/>
      <c r="F5" s="192"/>
      <c r="G5" s="192"/>
      <c r="H5" s="192"/>
      <c r="I5" s="192"/>
      <c r="J5" s="192"/>
      <c r="K5" s="192"/>
      <c r="L5" s="192"/>
    </row>
    <row r="6" spans="2:12" s="180" customFormat="1" ht="1.65" customHeight="1" x14ac:dyDescent="0.15"/>
    <row r="7" spans="2:12" s="180" customFormat="1" ht="1.65" customHeight="1" x14ac:dyDescent="0.15">
      <c r="B7" s="190" t="s">
        <v>1645</v>
      </c>
      <c r="C7" s="190"/>
      <c r="D7" s="190"/>
    </row>
    <row r="8" spans="2:12" s="180" customFormat="1" ht="16.2" customHeight="1" x14ac:dyDescent="0.15">
      <c r="B8" s="190"/>
      <c r="C8" s="190"/>
      <c r="D8" s="190"/>
      <c r="G8" s="298">
        <v>45505</v>
      </c>
      <c r="H8" s="298"/>
    </row>
    <row r="9" spans="2:12" s="180" customFormat="1" ht="4.2" customHeight="1" x14ac:dyDescent="0.15"/>
    <row r="10" spans="2:12" s="180" customFormat="1" ht="14.1" customHeight="1" x14ac:dyDescent="0.15">
      <c r="B10" s="297" t="s">
        <v>1801</v>
      </c>
      <c r="C10" s="297"/>
      <c r="D10" s="297"/>
      <c r="E10" s="297"/>
      <c r="F10" s="296" t="s">
        <v>1800</v>
      </c>
      <c r="G10" s="296"/>
      <c r="H10" s="295" t="s">
        <v>1799</v>
      </c>
      <c r="I10" s="295"/>
      <c r="J10" s="295"/>
      <c r="K10" s="295"/>
      <c r="L10" s="295"/>
    </row>
    <row r="11" spans="2:12" s="180" customFormat="1" ht="21.75" customHeight="1" x14ac:dyDescent="0.15">
      <c r="B11" s="294" t="s">
        <v>1798</v>
      </c>
      <c r="C11" s="216" t="s">
        <v>1797</v>
      </c>
      <c r="D11" s="216" t="s">
        <v>1796</v>
      </c>
      <c r="E11" s="294" t="s">
        <v>1795</v>
      </c>
      <c r="F11" s="293" t="s">
        <v>1794</v>
      </c>
      <c r="G11" s="293"/>
      <c r="H11" s="279" t="s">
        <v>1793</v>
      </c>
      <c r="I11" s="279"/>
      <c r="J11" s="216" t="s">
        <v>1792</v>
      </c>
      <c r="K11" s="216" t="s">
        <v>1791</v>
      </c>
      <c r="L11" s="216" t="s">
        <v>1790</v>
      </c>
    </row>
    <row r="12" spans="2:12" s="180" customFormat="1" ht="10.199999999999999" customHeight="1" x14ac:dyDescent="0.15">
      <c r="B12" s="292">
        <v>45505</v>
      </c>
      <c r="C12" s="291">
        <v>45536</v>
      </c>
      <c r="D12" s="211">
        <v>1</v>
      </c>
      <c r="E12" s="290">
        <v>31</v>
      </c>
      <c r="F12" s="289">
        <v>2250000000</v>
      </c>
      <c r="G12" s="289"/>
      <c r="H12" s="237">
        <v>3551760082.4589901</v>
      </c>
      <c r="I12" s="237"/>
      <c r="J12" s="211">
        <v>3545736034.52209</v>
      </c>
      <c r="K12" s="211">
        <v>3536718498.05756</v>
      </c>
      <c r="L12" s="211">
        <v>3521738567.8273401</v>
      </c>
    </row>
    <row r="13" spans="2:12" s="180" customFormat="1" ht="10.199999999999999" customHeight="1" x14ac:dyDescent="0.15">
      <c r="B13" s="292">
        <v>45505</v>
      </c>
      <c r="C13" s="291">
        <v>45566</v>
      </c>
      <c r="D13" s="211">
        <v>2</v>
      </c>
      <c r="E13" s="290">
        <v>61</v>
      </c>
      <c r="F13" s="289">
        <v>2250000000</v>
      </c>
      <c r="G13" s="289"/>
      <c r="H13" s="237">
        <v>3525840949.4766798</v>
      </c>
      <c r="I13" s="237"/>
      <c r="J13" s="211">
        <v>3514083338.5251398</v>
      </c>
      <c r="K13" s="211">
        <v>3496519197.1227298</v>
      </c>
      <c r="L13" s="211">
        <v>3467437326.8426199</v>
      </c>
    </row>
    <row r="14" spans="2:12" s="180" customFormat="1" ht="10.199999999999999" customHeight="1" x14ac:dyDescent="0.15">
      <c r="B14" s="292">
        <v>45505</v>
      </c>
      <c r="C14" s="291">
        <v>45597</v>
      </c>
      <c r="D14" s="211">
        <v>3</v>
      </c>
      <c r="E14" s="290">
        <v>92</v>
      </c>
      <c r="F14" s="289">
        <v>2250000000</v>
      </c>
      <c r="G14" s="289"/>
      <c r="H14" s="237">
        <v>3501136198.6199002</v>
      </c>
      <c r="I14" s="237"/>
      <c r="J14" s="211">
        <v>3483542586.4921198</v>
      </c>
      <c r="K14" s="211">
        <v>3457316009.59307</v>
      </c>
      <c r="L14" s="211">
        <v>3414038386.0997701</v>
      </c>
    </row>
    <row r="15" spans="2:12" s="180" customFormat="1" ht="10.199999999999999" customHeight="1" x14ac:dyDescent="0.15">
      <c r="B15" s="292">
        <v>45505</v>
      </c>
      <c r="C15" s="291">
        <v>45627</v>
      </c>
      <c r="D15" s="211">
        <v>4</v>
      </c>
      <c r="E15" s="290">
        <v>122</v>
      </c>
      <c r="F15" s="289">
        <v>2250000000</v>
      </c>
      <c r="G15" s="289"/>
      <c r="H15" s="237">
        <v>3476159862.13273</v>
      </c>
      <c r="I15" s="237"/>
      <c r="J15" s="211">
        <v>3453014638.57268</v>
      </c>
      <c r="K15" s="211">
        <v>3418583088.3745699</v>
      </c>
      <c r="L15" s="211">
        <v>3361952289.2680802</v>
      </c>
    </row>
    <row r="16" spans="2:12" s="180" customFormat="1" ht="10.199999999999999" customHeight="1" x14ac:dyDescent="0.15">
      <c r="B16" s="292">
        <v>45505</v>
      </c>
      <c r="C16" s="291">
        <v>45658</v>
      </c>
      <c r="D16" s="211">
        <v>5</v>
      </c>
      <c r="E16" s="290">
        <v>153</v>
      </c>
      <c r="F16" s="289">
        <v>2250000000</v>
      </c>
      <c r="G16" s="289"/>
      <c r="H16" s="237">
        <v>3451007952.9003701</v>
      </c>
      <c r="I16" s="237"/>
      <c r="J16" s="211">
        <v>3422216004.73842</v>
      </c>
      <c r="K16" s="211">
        <v>3379474947.33951</v>
      </c>
      <c r="L16" s="211">
        <v>3309415197.3310299</v>
      </c>
    </row>
    <row r="17" spans="2:12" s="180" customFormat="1" ht="10.199999999999999" customHeight="1" x14ac:dyDescent="0.15">
      <c r="B17" s="292">
        <v>45505</v>
      </c>
      <c r="C17" s="291">
        <v>45689</v>
      </c>
      <c r="D17" s="211">
        <v>6</v>
      </c>
      <c r="E17" s="290">
        <v>184</v>
      </c>
      <c r="F17" s="289">
        <v>2250000000</v>
      </c>
      <c r="G17" s="289"/>
      <c r="H17" s="237">
        <v>3426496442.5977001</v>
      </c>
      <c r="I17" s="237"/>
      <c r="J17" s="211">
        <v>3392145890.19946</v>
      </c>
      <c r="K17" s="211">
        <v>3341261206.3378601</v>
      </c>
      <c r="L17" s="211">
        <v>3258134987.4621401</v>
      </c>
    </row>
    <row r="18" spans="2:12" s="180" customFormat="1" ht="10.199999999999999" customHeight="1" x14ac:dyDescent="0.15">
      <c r="B18" s="292">
        <v>45505</v>
      </c>
      <c r="C18" s="291">
        <v>45717</v>
      </c>
      <c r="D18" s="211">
        <v>7</v>
      </c>
      <c r="E18" s="290">
        <v>212</v>
      </c>
      <c r="F18" s="289">
        <v>2250000000</v>
      </c>
      <c r="G18" s="289"/>
      <c r="H18" s="237">
        <v>3401953611.3401499</v>
      </c>
      <c r="I18" s="237"/>
      <c r="J18" s="211">
        <v>3362689341.2434702</v>
      </c>
      <c r="K18" s="211">
        <v>3304637064.68221</v>
      </c>
      <c r="L18" s="211">
        <v>3210091606.1106701</v>
      </c>
    </row>
    <row r="19" spans="2:12" s="180" customFormat="1" ht="10.199999999999999" customHeight="1" x14ac:dyDescent="0.15">
      <c r="B19" s="292">
        <v>45505</v>
      </c>
      <c r="C19" s="291">
        <v>45748</v>
      </c>
      <c r="D19" s="211">
        <v>8</v>
      </c>
      <c r="E19" s="290">
        <v>243</v>
      </c>
      <c r="F19" s="289">
        <v>2250000000</v>
      </c>
      <c r="G19" s="289"/>
      <c r="H19" s="237">
        <v>3377033968.18891</v>
      </c>
      <c r="I19" s="237"/>
      <c r="J19" s="211">
        <v>3332395720.4884701</v>
      </c>
      <c r="K19" s="211">
        <v>3266537762.9611402</v>
      </c>
      <c r="L19" s="211">
        <v>3159642590.1559401</v>
      </c>
    </row>
    <row r="20" spans="2:12" s="180" customFormat="1" ht="10.199999999999999" customHeight="1" x14ac:dyDescent="0.15">
      <c r="B20" s="292">
        <v>45505</v>
      </c>
      <c r="C20" s="291">
        <v>45778</v>
      </c>
      <c r="D20" s="211">
        <v>9</v>
      </c>
      <c r="E20" s="290">
        <v>273</v>
      </c>
      <c r="F20" s="289">
        <v>2250000000</v>
      </c>
      <c r="G20" s="289"/>
      <c r="H20" s="237">
        <v>3353122143.2083602</v>
      </c>
      <c r="I20" s="237"/>
      <c r="J20" s="211">
        <v>3303368879.3701901</v>
      </c>
      <c r="K20" s="211">
        <v>3230114783.94734</v>
      </c>
      <c r="L20" s="211">
        <v>3111603955.9252601</v>
      </c>
    </row>
    <row r="21" spans="2:12" s="180" customFormat="1" ht="10.199999999999999" customHeight="1" x14ac:dyDescent="0.15">
      <c r="B21" s="292">
        <v>45505</v>
      </c>
      <c r="C21" s="291">
        <v>45809</v>
      </c>
      <c r="D21" s="211">
        <v>10</v>
      </c>
      <c r="E21" s="290">
        <v>304</v>
      </c>
      <c r="F21" s="289">
        <v>2250000000</v>
      </c>
      <c r="G21" s="289"/>
      <c r="H21" s="237">
        <v>3328632754.1855202</v>
      </c>
      <c r="I21" s="237"/>
      <c r="J21" s="211">
        <v>3273681022.6910501</v>
      </c>
      <c r="K21" s="211">
        <v>3192944253.8345098</v>
      </c>
      <c r="L21" s="211">
        <v>3062769511.28933</v>
      </c>
    </row>
    <row r="22" spans="2:12" s="180" customFormat="1" ht="10.199999999999999" customHeight="1" x14ac:dyDescent="0.15">
      <c r="B22" s="292">
        <v>45505</v>
      </c>
      <c r="C22" s="291">
        <v>45839</v>
      </c>
      <c r="D22" s="211">
        <v>11</v>
      </c>
      <c r="E22" s="290">
        <v>334</v>
      </c>
      <c r="F22" s="289">
        <v>2250000000</v>
      </c>
      <c r="G22" s="289"/>
      <c r="H22" s="237">
        <v>3303851841.56039</v>
      </c>
      <c r="I22" s="237"/>
      <c r="J22" s="211">
        <v>3243975774.7413301</v>
      </c>
      <c r="K22" s="211">
        <v>3156184226.1099</v>
      </c>
      <c r="L22" s="211">
        <v>3015097825.4475899</v>
      </c>
    </row>
    <row r="23" spans="2:12" s="180" customFormat="1" ht="10.199999999999999" customHeight="1" x14ac:dyDescent="0.15">
      <c r="B23" s="292">
        <v>45505</v>
      </c>
      <c r="C23" s="291">
        <v>45870</v>
      </c>
      <c r="D23" s="211">
        <v>12</v>
      </c>
      <c r="E23" s="290">
        <v>365</v>
      </c>
      <c r="F23" s="289">
        <v>2250000000</v>
      </c>
      <c r="G23" s="289"/>
      <c r="H23" s="237">
        <v>3278928057.2916598</v>
      </c>
      <c r="I23" s="237"/>
      <c r="J23" s="211">
        <v>3214043170.4274101</v>
      </c>
      <c r="K23" s="211">
        <v>3119108924.8866401</v>
      </c>
      <c r="L23" s="211">
        <v>2967059280.5387502</v>
      </c>
    </row>
    <row r="24" spans="2:12" s="180" customFormat="1" ht="10.199999999999999" customHeight="1" x14ac:dyDescent="0.15">
      <c r="B24" s="292">
        <v>45505</v>
      </c>
      <c r="C24" s="291">
        <v>45901</v>
      </c>
      <c r="D24" s="211">
        <v>13</v>
      </c>
      <c r="E24" s="290">
        <v>396</v>
      </c>
      <c r="F24" s="289">
        <v>2250000000</v>
      </c>
      <c r="G24" s="289"/>
      <c r="H24" s="237">
        <v>3254265777.5091</v>
      </c>
      <c r="I24" s="237"/>
      <c r="J24" s="211">
        <v>3184458665.06425</v>
      </c>
      <c r="K24" s="211">
        <v>3082538747.9351602</v>
      </c>
      <c r="L24" s="211">
        <v>2919852049.4896302</v>
      </c>
    </row>
    <row r="25" spans="2:12" s="180" customFormat="1" ht="10.199999999999999" customHeight="1" x14ac:dyDescent="0.15">
      <c r="B25" s="292">
        <v>45505</v>
      </c>
      <c r="C25" s="291">
        <v>45931</v>
      </c>
      <c r="D25" s="211">
        <v>14</v>
      </c>
      <c r="E25" s="290">
        <v>426</v>
      </c>
      <c r="F25" s="289">
        <v>1750000000</v>
      </c>
      <c r="G25" s="289"/>
      <c r="H25" s="237">
        <v>3229638732.2147002</v>
      </c>
      <c r="I25" s="237"/>
      <c r="J25" s="211">
        <v>3155172457.0141301</v>
      </c>
      <c r="K25" s="211">
        <v>3046672677.4766302</v>
      </c>
      <c r="L25" s="211">
        <v>2874049097.4004698</v>
      </c>
    </row>
    <row r="26" spans="2:12" s="180" customFormat="1" ht="10.199999999999999" customHeight="1" x14ac:dyDescent="0.15">
      <c r="B26" s="292">
        <v>45505</v>
      </c>
      <c r="C26" s="291">
        <v>45962</v>
      </c>
      <c r="D26" s="211">
        <v>15</v>
      </c>
      <c r="E26" s="290">
        <v>457</v>
      </c>
      <c r="F26" s="289">
        <v>1750000000</v>
      </c>
      <c r="G26" s="289"/>
      <c r="H26" s="237">
        <v>3204357130.2160301</v>
      </c>
      <c r="I26" s="237"/>
      <c r="J26" s="211">
        <v>3125164261.6007299</v>
      </c>
      <c r="K26" s="211">
        <v>3010021778.1164799</v>
      </c>
      <c r="L26" s="211">
        <v>2827448103.9351401</v>
      </c>
    </row>
    <row r="27" spans="2:12" s="180" customFormat="1" ht="10.199999999999999" customHeight="1" x14ac:dyDescent="0.15">
      <c r="B27" s="292">
        <v>45505</v>
      </c>
      <c r="C27" s="291">
        <v>45992</v>
      </c>
      <c r="D27" s="211">
        <v>16</v>
      </c>
      <c r="E27" s="290">
        <v>487</v>
      </c>
      <c r="F27" s="289">
        <v>1750000000</v>
      </c>
      <c r="G27" s="289"/>
      <c r="H27" s="237">
        <v>3180251138.7944298</v>
      </c>
      <c r="I27" s="237"/>
      <c r="J27" s="211">
        <v>3096562952.3442702</v>
      </c>
      <c r="K27" s="211">
        <v>2975133577.4406099</v>
      </c>
      <c r="L27" s="211">
        <v>2783220134.5146399</v>
      </c>
    </row>
    <row r="28" spans="2:12" s="180" customFormat="1" ht="10.199999999999999" customHeight="1" x14ac:dyDescent="0.15">
      <c r="B28" s="292">
        <v>45505</v>
      </c>
      <c r="C28" s="291">
        <v>46023</v>
      </c>
      <c r="D28" s="211">
        <v>17</v>
      </c>
      <c r="E28" s="290">
        <v>518</v>
      </c>
      <c r="F28" s="289">
        <v>1750000000</v>
      </c>
      <c r="G28" s="289"/>
      <c r="H28" s="237">
        <v>3156281875.0468898</v>
      </c>
      <c r="I28" s="237"/>
      <c r="J28" s="211">
        <v>3068012022.7779298</v>
      </c>
      <c r="K28" s="211">
        <v>2940205637.5153098</v>
      </c>
      <c r="L28" s="211">
        <v>2738895192.0472202</v>
      </c>
    </row>
    <row r="29" spans="2:12" s="180" customFormat="1" ht="10.199999999999999" customHeight="1" x14ac:dyDescent="0.15">
      <c r="B29" s="292">
        <v>45505</v>
      </c>
      <c r="C29" s="291">
        <v>46054</v>
      </c>
      <c r="D29" s="211">
        <v>18</v>
      </c>
      <c r="E29" s="290">
        <v>549</v>
      </c>
      <c r="F29" s="289">
        <v>1750000000</v>
      </c>
      <c r="G29" s="289"/>
      <c r="H29" s="237">
        <v>3132863825.0475798</v>
      </c>
      <c r="I29" s="237"/>
      <c r="J29" s="211">
        <v>3040083923.9384499</v>
      </c>
      <c r="K29" s="211">
        <v>2906031479.63275</v>
      </c>
      <c r="L29" s="211">
        <v>2695594997.5250802</v>
      </c>
    </row>
    <row r="30" spans="2:12" s="180" customFormat="1" ht="10.199999999999999" customHeight="1" x14ac:dyDescent="0.15">
      <c r="B30" s="292">
        <v>45505</v>
      </c>
      <c r="C30" s="291">
        <v>46082</v>
      </c>
      <c r="D30" s="211">
        <v>19</v>
      </c>
      <c r="E30" s="290">
        <v>577</v>
      </c>
      <c r="F30" s="289">
        <v>1750000000</v>
      </c>
      <c r="G30" s="289"/>
      <c r="H30" s="237">
        <v>3108859496.8540301</v>
      </c>
      <c r="I30" s="237"/>
      <c r="J30" s="211">
        <v>3012168570.06952</v>
      </c>
      <c r="K30" s="211">
        <v>2872732121.3256302</v>
      </c>
      <c r="L30" s="211">
        <v>2654510630.7519102</v>
      </c>
    </row>
    <row r="31" spans="2:12" s="180" customFormat="1" ht="10.199999999999999" customHeight="1" x14ac:dyDescent="0.15">
      <c r="B31" s="292">
        <v>45505</v>
      </c>
      <c r="C31" s="291">
        <v>46113</v>
      </c>
      <c r="D31" s="211">
        <v>20</v>
      </c>
      <c r="E31" s="290">
        <v>608</v>
      </c>
      <c r="F31" s="289">
        <v>1750000000</v>
      </c>
      <c r="G31" s="289"/>
      <c r="H31" s="237">
        <v>3085032826.1972799</v>
      </c>
      <c r="I31" s="237"/>
      <c r="J31" s="211">
        <v>2984013244.34764</v>
      </c>
      <c r="K31" s="211">
        <v>2838642476.3421798</v>
      </c>
      <c r="L31" s="211">
        <v>2611900660.0523901</v>
      </c>
    </row>
    <row r="32" spans="2:12" s="180" customFormat="1" ht="10.199999999999999" customHeight="1" x14ac:dyDescent="0.15">
      <c r="B32" s="292">
        <v>45505</v>
      </c>
      <c r="C32" s="291">
        <v>46143</v>
      </c>
      <c r="D32" s="211">
        <v>21</v>
      </c>
      <c r="E32" s="290">
        <v>638</v>
      </c>
      <c r="F32" s="289">
        <v>1750000000</v>
      </c>
      <c r="G32" s="289"/>
      <c r="H32" s="237">
        <v>3061344264.5455298</v>
      </c>
      <c r="I32" s="237"/>
      <c r="J32" s="211">
        <v>2956239995.5763998</v>
      </c>
      <c r="K32" s="211">
        <v>2805300611.3702302</v>
      </c>
      <c r="L32" s="211">
        <v>2570641105.9506898</v>
      </c>
    </row>
    <row r="33" spans="2:12" s="180" customFormat="1" ht="10.199999999999999" customHeight="1" x14ac:dyDescent="0.15">
      <c r="B33" s="292">
        <v>45505</v>
      </c>
      <c r="C33" s="291">
        <v>46174</v>
      </c>
      <c r="D33" s="211">
        <v>22</v>
      </c>
      <c r="E33" s="290">
        <v>669</v>
      </c>
      <c r="F33" s="289">
        <v>1750000000</v>
      </c>
      <c r="G33" s="289"/>
      <c r="H33" s="237">
        <v>3036343355.63943</v>
      </c>
      <c r="I33" s="237"/>
      <c r="J33" s="211">
        <v>2927124381.5905399</v>
      </c>
      <c r="K33" s="211">
        <v>2770607388.7927098</v>
      </c>
      <c r="L33" s="211">
        <v>2528096510.3132401</v>
      </c>
    </row>
    <row r="34" spans="2:12" s="180" customFormat="1" ht="10.199999999999999" customHeight="1" x14ac:dyDescent="0.15">
      <c r="B34" s="292">
        <v>45505</v>
      </c>
      <c r="C34" s="291">
        <v>46204</v>
      </c>
      <c r="D34" s="211">
        <v>23</v>
      </c>
      <c r="E34" s="290">
        <v>699</v>
      </c>
      <c r="F34" s="289">
        <v>1750000000</v>
      </c>
      <c r="G34" s="289"/>
      <c r="H34" s="237">
        <v>3012579249.3206401</v>
      </c>
      <c r="I34" s="237"/>
      <c r="J34" s="211">
        <v>2899448084.9342399</v>
      </c>
      <c r="K34" s="211">
        <v>2737656247.4623599</v>
      </c>
      <c r="L34" s="211">
        <v>2487789667.6583099</v>
      </c>
    </row>
    <row r="35" spans="2:12" s="180" customFormat="1" ht="10.199999999999999" customHeight="1" x14ac:dyDescent="0.15">
      <c r="B35" s="292">
        <v>45505</v>
      </c>
      <c r="C35" s="291">
        <v>46235</v>
      </c>
      <c r="D35" s="211">
        <v>24</v>
      </c>
      <c r="E35" s="290">
        <v>730</v>
      </c>
      <c r="F35" s="289">
        <v>1750000000</v>
      </c>
      <c r="G35" s="289"/>
      <c r="H35" s="237">
        <v>2990032826.65169</v>
      </c>
      <c r="I35" s="237"/>
      <c r="J35" s="211">
        <v>2872867472.2437301</v>
      </c>
      <c r="K35" s="211">
        <v>2705660261.6794701</v>
      </c>
      <c r="L35" s="211">
        <v>2448299970.0588799</v>
      </c>
    </row>
    <row r="36" spans="2:12" s="180" customFormat="1" ht="10.199999999999999" customHeight="1" x14ac:dyDescent="0.15">
      <c r="B36" s="292">
        <v>45505</v>
      </c>
      <c r="C36" s="291">
        <v>46266</v>
      </c>
      <c r="D36" s="211">
        <v>25</v>
      </c>
      <c r="E36" s="290">
        <v>761</v>
      </c>
      <c r="F36" s="289">
        <v>1750000000</v>
      </c>
      <c r="G36" s="289"/>
      <c r="H36" s="237">
        <v>2966262595.0894399</v>
      </c>
      <c r="I36" s="237"/>
      <c r="J36" s="211">
        <v>2845194824.9474502</v>
      </c>
      <c r="K36" s="211">
        <v>2672783453.6125002</v>
      </c>
      <c r="L36" s="211">
        <v>2408306499.4267602</v>
      </c>
    </row>
    <row r="37" spans="2:12" s="180" customFormat="1" ht="10.199999999999999" customHeight="1" x14ac:dyDescent="0.15">
      <c r="B37" s="292">
        <v>45505</v>
      </c>
      <c r="C37" s="291">
        <v>46296</v>
      </c>
      <c r="D37" s="211">
        <v>26</v>
      </c>
      <c r="E37" s="290">
        <v>791</v>
      </c>
      <c r="F37" s="289">
        <v>1750000000</v>
      </c>
      <c r="G37" s="289"/>
      <c r="H37" s="237">
        <v>2941998380.0952702</v>
      </c>
      <c r="I37" s="237"/>
      <c r="J37" s="211">
        <v>2817289031.5218401</v>
      </c>
      <c r="K37" s="211">
        <v>2640054763.6747899</v>
      </c>
      <c r="L37" s="211">
        <v>2369065142.99225</v>
      </c>
    </row>
    <row r="38" spans="2:12" s="180" customFormat="1" ht="10.199999999999999" customHeight="1" x14ac:dyDescent="0.15">
      <c r="B38" s="292">
        <v>45505</v>
      </c>
      <c r="C38" s="291">
        <v>46327</v>
      </c>
      <c r="D38" s="211">
        <v>27</v>
      </c>
      <c r="E38" s="290">
        <v>822</v>
      </c>
      <c r="F38" s="289">
        <v>1750000000</v>
      </c>
      <c r="G38" s="289"/>
      <c r="H38" s="237">
        <v>2919633441.0715599</v>
      </c>
      <c r="I38" s="237"/>
      <c r="J38" s="211">
        <v>2791130121.3146801</v>
      </c>
      <c r="K38" s="211">
        <v>2608889637.3287201</v>
      </c>
      <c r="L38" s="211">
        <v>2331183145.2202802</v>
      </c>
    </row>
    <row r="39" spans="2:12" s="180" customFormat="1" ht="10.199999999999999" customHeight="1" x14ac:dyDescent="0.15">
      <c r="B39" s="292">
        <v>45505</v>
      </c>
      <c r="C39" s="291">
        <v>46357</v>
      </c>
      <c r="D39" s="211">
        <v>28</v>
      </c>
      <c r="E39" s="290">
        <v>852</v>
      </c>
      <c r="F39" s="289">
        <v>1750000000</v>
      </c>
      <c r="G39" s="289"/>
      <c r="H39" s="237">
        <v>2895134849.06811</v>
      </c>
      <c r="I39" s="237"/>
      <c r="J39" s="211">
        <v>2763166860.5071902</v>
      </c>
      <c r="K39" s="211">
        <v>2576395328.7912002</v>
      </c>
      <c r="L39" s="211">
        <v>2292710781.3706799</v>
      </c>
    </row>
    <row r="40" spans="2:12" s="180" customFormat="1" ht="10.199999999999999" customHeight="1" x14ac:dyDescent="0.15">
      <c r="B40" s="292">
        <v>45505</v>
      </c>
      <c r="C40" s="291">
        <v>46388</v>
      </c>
      <c r="D40" s="211">
        <v>29</v>
      </c>
      <c r="E40" s="290">
        <v>883</v>
      </c>
      <c r="F40" s="289">
        <v>1750000000</v>
      </c>
      <c r="G40" s="289"/>
      <c r="H40" s="237">
        <v>2872329109.1381798</v>
      </c>
      <c r="I40" s="237"/>
      <c r="J40" s="211">
        <v>2736751048.78969</v>
      </c>
      <c r="K40" s="211">
        <v>2545275384.9432201</v>
      </c>
      <c r="L40" s="211">
        <v>2255423843.0908899</v>
      </c>
    </row>
    <row r="41" spans="2:12" s="180" customFormat="1" ht="10.199999999999999" customHeight="1" x14ac:dyDescent="0.15">
      <c r="B41" s="292">
        <v>45505</v>
      </c>
      <c r="C41" s="291">
        <v>46419</v>
      </c>
      <c r="D41" s="211">
        <v>30</v>
      </c>
      <c r="E41" s="290">
        <v>914</v>
      </c>
      <c r="F41" s="289">
        <v>1750000000</v>
      </c>
      <c r="G41" s="289"/>
      <c r="H41" s="237">
        <v>2849879119.66045</v>
      </c>
      <c r="I41" s="237"/>
      <c r="J41" s="211">
        <v>2710755278.3252501</v>
      </c>
      <c r="K41" s="211">
        <v>2514686725.81007</v>
      </c>
      <c r="L41" s="211">
        <v>2218880423.8629098</v>
      </c>
    </row>
    <row r="42" spans="2:12" s="180" customFormat="1" ht="10.199999999999999" customHeight="1" x14ac:dyDescent="0.15">
      <c r="B42" s="292">
        <v>45505</v>
      </c>
      <c r="C42" s="291">
        <v>46447</v>
      </c>
      <c r="D42" s="211">
        <v>31</v>
      </c>
      <c r="E42" s="290">
        <v>942</v>
      </c>
      <c r="F42" s="289">
        <v>1750000000</v>
      </c>
      <c r="G42" s="289"/>
      <c r="H42" s="237">
        <v>2828007348.5338001</v>
      </c>
      <c r="I42" s="237"/>
      <c r="J42" s="211">
        <v>2685830054.9752798</v>
      </c>
      <c r="K42" s="211">
        <v>2485840290.1168299</v>
      </c>
      <c r="L42" s="211">
        <v>2185034221.8182902</v>
      </c>
    </row>
    <row r="43" spans="2:12" s="180" customFormat="1" ht="10.199999999999999" customHeight="1" x14ac:dyDescent="0.15">
      <c r="B43" s="292">
        <v>45505</v>
      </c>
      <c r="C43" s="291">
        <v>46478</v>
      </c>
      <c r="D43" s="211">
        <v>32</v>
      </c>
      <c r="E43" s="290">
        <v>973</v>
      </c>
      <c r="F43" s="289">
        <v>1750000000</v>
      </c>
      <c r="G43" s="289"/>
      <c r="H43" s="237">
        <v>2805981463.64224</v>
      </c>
      <c r="I43" s="237"/>
      <c r="J43" s="211">
        <v>2660391628.2649598</v>
      </c>
      <c r="K43" s="211">
        <v>2456033910.1669102</v>
      </c>
      <c r="L43" s="211">
        <v>2149690805.1570802</v>
      </c>
    </row>
    <row r="44" spans="2:12" s="180" customFormat="1" ht="10.199999999999999" customHeight="1" x14ac:dyDescent="0.15">
      <c r="B44" s="292">
        <v>45505</v>
      </c>
      <c r="C44" s="291">
        <v>46508</v>
      </c>
      <c r="D44" s="211">
        <v>33</v>
      </c>
      <c r="E44" s="290">
        <v>1003</v>
      </c>
      <c r="F44" s="289">
        <v>1750000000</v>
      </c>
      <c r="G44" s="289"/>
      <c r="H44" s="237">
        <v>2784107597.87429</v>
      </c>
      <c r="I44" s="237"/>
      <c r="J44" s="211">
        <v>2635319955.5536399</v>
      </c>
      <c r="K44" s="211">
        <v>2426900125.9500899</v>
      </c>
      <c r="L44" s="211">
        <v>2115483428.98298</v>
      </c>
    </row>
    <row r="45" spans="2:12" s="180" customFormat="1" ht="10.199999999999999" customHeight="1" x14ac:dyDescent="0.15">
      <c r="B45" s="292">
        <v>45505</v>
      </c>
      <c r="C45" s="291">
        <v>46539</v>
      </c>
      <c r="D45" s="211">
        <v>34</v>
      </c>
      <c r="E45" s="290">
        <v>1034</v>
      </c>
      <c r="F45" s="289">
        <v>1750000000</v>
      </c>
      <c r="G45" s="289"/>
      <c r="H45" s="237">
        <v>2760794407.2565498</v>
      </c>
      <c r="I45" s="237"/>
      <c r="J45" s="211">
        <v>2608820393.2414699</v>
      </c>
      <c r="K45" s="211">
        <v>2396386294.7102299</v>
      </c>
      <c r="L45" s="211">
        <v>2080037526.50804</v>
      </c>
    </row>
    <row r="46" spans="2:12" s="180" customFormat="1" ht="10.199999999999999" customHeight="1" x14ac:dyDescent="0.15">
      <c r="B46" s="292">
        <v>45505</v>
      </c>
      <c r="C46" s="291">
        <v>46569</v>
      </c>
      <c r="D46" s="211">
        <v>35</v>
      </c>
      <c r="E46" s="290">
        <v>1064</v>
      </c>
      <c r="F46" s="289">
        <v>1750000000</v>
      </c>
      <c r="G46" s="289"/>
      <c r="H46" s="237">
        <v>2739515120.0441399</v>
      </c>
      <c r="I46" s="237"/>
      <c r="J46" s="211">
        <v>2584463340.8803501</v>
      </c>
      <c r="K46" s="211">
        <v>2368169535.9143901</v>
      </c>
      <c r="L46" s="211">
        <v>2047119600.99002</v>
      </c>
    </row>
    <row r="47" spans="2:12" s="180" customFormat="1" ht="10.199999999999999" customHeight="1" x14ac:dyDescent="0.15">
      <c r="B47" s="292">
        <v>45505</v>
      </c>
      <c r="C47" s="291">
        <v>46600</v>
      </c>
      <c r="D47" s="211">
        <v>36</v>
      </c>
      <c r="E47" s="290">
        <v>1095</v>
      </c>
      <c r="F47" s="289">
        <v>1750000000</v>
      </c>
      <c r="G47" s="289"/>
      <c r="H47" s="237">
        <v>2718359922.1649399</v>
      </c>
      <c r="I47" s="237"/>
      <c r="J47" s="211">
        <v>2560155899.2249198</v>
      </c>
      <c r="K47" s="211">
        <v>2339930287.3878398</v>
      </c>
      <c r="L47" s="211">
        <v>2014141440.1789999</v>
      </c>
    </row>
    <row r="48" spans="2:12" s="180" customFormat="1" ht="10.199999999999999" customHeight="1" x14ac:dyDescent="0.15">
      <c r="B48" s="292">
        <v>45505</v>
      </c>
      <c r="C48" s="291">
        <v>46631</v>
      </c>
      <c r="D48" s="211">
        <v>37</v>
      </c>
      <c r="E48" s="290">
        <v>1126</v>
      </c>
      <c r="F48" s="289">
        <v>1750000000</v>
      </c>
      <c r="G48" s="289"/>
      <c r="H48" s="237">
        <v>2696954745.79879</v>
      </c>
      <c r="I48" s="237"/>
      <c r="J48" s="211">
        <v>2535688446.5205998</v>
      </c>
      <c r="K48" s="211">
        <v>2311673483.3290601</v>
      </c>
      <c r="L48" s="211">
        <v>1981390868.06516</v>
      </c>
    </row>
    <row r="49" spans="2:12" s="180" customFormat="1" ht="10.199999999999999" customHeight="1" x14ac:dyDescent="0.15">
      <c r="B49" s="292">
        <v>45505</v>
      </c>
      <c r="C49" s="291">
        <v>46661</v>
      </c>
      <c r="D49" s="211">
        <v>38</v>
      </c>
      <c r="E49" s="290">
        <v>1156</v>
      </c>
      <c r="F49" s="289">
        <v>1750000000</v>
      </c>
      <c r="G49" s="289"/>
      <c r="H49" s="237">
        <v>2675398811.0134501</v>
      </c>
      <c r="I49" s="237"/>
      <c r="J49" s="211">
        <v>2511292633.9053602</v>
      </c>
      <c r="K49" s="211">
        <v>2283798006.7565098</v>
      </c>
      <c r="L49" s="211">
        <v>1949473961.1750801</v>
      </c>
    </row>
    <row r="50" spans="2:12" s="180" customFormat="1" ht="10.199999999999999" customHeight="1" x14ac:dyDescent="0.15">
      <c r="B50" s="292">
        <v>45505</v>
      </c>
      <c r="C50" s="291">
        <v>46692</v>
      </c>
      <c r="D50" s="211">
        <v>39</v>
      </c>
      <c r="E50" s="290">
        <v>1187</v>
      </c>
      <c r="F50" s="289">
        <v>1750000000</v>
      </c>
      <c r="G50" s="289"/>
      <c r="H50" s="237">
        <v>2653687016.7530298</v>
      </c>
      <c r="I50" s="237"/>
      <c r="J50" s="211">
        <v>2486687846.3625598</v>
      </c>
      <c r="K50" s="211">
        <v>2255670871.9765601</v>
      </c>
      <c r="L50" s="211">
        <v>1917308952.75104</v>
      </c>
    </row>
    <row r="51" spans="2:12" s="180" customFormat="1" ht="10.199999999999999" customHeight="1" x14ac:dyDescent="0.15">
      <c r="B51" s="292">
        <v>45505</v>
      </c>
      <c r="C51" s="291">
        <v>46722</v>
      </c>
      <c r="D51" s="211">
        <v>40</v>
      </c>
      <c r="E51" s="290">
        <v>1217</v>
      </c>
      <c r="F51" s="289">
        <v>1750000000</v>
      </c>
      <c r="G51" s="289"/>
      <c r="H51" s="237">
        <v>2632171075.3664198</v>
      </c>
      <c r="I51" s="237"/>
      <c r="J51" s="211">
        <v>2462477352.0398102</v>
      </c>
      <c r="K51" s="211">
        <v>2228211810.56708</v>
      </c>
      <c r="L51" s="211">
        <v>1886205140.3448501</v>
      </c>
    </row>
    <row r="52" spans="2:12" s="180" customFormat="1" ht="10.199999999999999" customHeight="1" x14ac:dyDescent="0.15">
      <c r="B52" s="292">
        <v>45505</v>
      </c>
      <c r="C52" s="291">
        <v>46753</v>
      </c>
      <c r="D52" s="211">
        <v>41</v>
      </c>
      <c r="E52" s="290">
        <v>1248</v>
      </c>
      <c r="F52" s="289">
        <v>1750000000</v>
      </c>
      <c r="G52" s="289"/>
      <c r="H52" s="237">
        <v>2610937764.7398601</v>
      </c>
      <c r="I52" s="237"/>
      <c r="J52" s="211">
        <v>2438470081.7311702</v>
      </c>
      <c r="K52" s="211">
        <v>2200876895.83321</v>
      </c>
      <c r="L52" s="211">
        <v>1855174743.3783801</v>
      </c>
    </row>
    <row r="53" spans="2:12" s="180" customFormat="1" ht="10.199999999999999" customHeight="1" x14ac:dyDescent="0.15">
      <c r="B53" s="292">
        <v>45505</v>
      </c>
      <c r="C53" s="291">
        <v>46784</v>
      </c>
      <c r="D53" s="211">
        <v>42</v>
      </c>
      <c r="E53" s="290">
        <v>1279</v>
      </c>
      <c r="F53" s="289">
        <v>1750000000</v>
      </c>
      <c r="G53" s="289"/>
      <c r="H53" s="237">
        <v>2590019480.83319</v>
      </c>
      <c r="I53" s="237"/>
      <c r="J53" s="211">
        <v>2414830882.26057</v>
      </c>
      <c r="K53" s="211">
        <v>2173997968.7397499</v>
      </c>
      <c r="L53" s="211">
        <v>1824756104.98891</v>
      </c>
    </row>
    <row r="54" spans="2:12" s="180" customFormat="1" ht="10.199999999999999" customHeight="1" x14ac:dyDescent="0.15">
      <c r="B54" s="292">
        <v>45505</v>
      </c>
      <c r="C54" s="291">
        <v>46813</v>
      </c>
      <c r="D54" s="211">
        <v>43</v>
      </c>
      <c r="E54" s="290">
        <v>1308</v>
      </c>
      <c r="F54" s="289">
        <v>1000000000</v>
      </c>
      <c r="G54" s="289"/>
      <c r="H54" s="237">
        <v>2568600816.3898401</v>
      </c>
      <c r="I54" s="237"/>
      <c r="J54" s="211">
        <v>2391060959.7616601</v>
      </c>
      <c r="K54" s="211">
        <v>2147476910.37818</v>
      </c>
      <c r="L54" s="211">
        <v>1795352545.11025</v>
      </c>
    </row>
    <row r="55" spans="2:12" s="180" customFormat="1" ht="10.199999999999999" customHeight="1" x14ac:dyDescent="0.15">
      <c r="B55" s="292">
        <v>45505</v>
      </c>
      <c r="C55" s="291">
        <v>46844</v>
      </c>
      <c r="D55" s="211">
        <v>44</v>
      </c>
      <c r="E55" s="290">
        <v>1339</v>
      </c>
      <c r="F55" s="289">
        <v>1000000000</v>
      </c>
      <c r="G55" s="289"/>
      <c r="H55" s="237">
        <v>2547938327.8459601</v>
      </c>
      <c r="I55" s="237"/>
      <c r="J55" s="211">
        <v>2367803854.17625</v>
      </c>
      <c r="K55" s="211">
        <v>2121180717.3406899</v>
      </c>
      <c r="L55" s="211">
        <v>1765856989.7652199</v>
      </c>
    </row>
    <row r="56" spans="2:12" s="180" customFormat="1" ht="10.199999999999999" customHeight="1" x14ac:dyDescent="0.15">
      <c r="B56" s="292">
        <v>45505</v>
      </c>
      <c r="C56" s="291">
        <v>46874</v>
      </c>
      <c r="D56" s="211">
        <v>45</v>
      </c>
      <c r="E56" s="290">
        <v>1369</v>
      </c>
      <c r="F56" s="289">
        <v>1000000000</v>
      </c>
      <c r="G56" s="289"/>
      <c r="H56" s="237">
        <v>2527211471.7162199</v>
      </c>
      <c r="I56" s="237"/>
      <c r="J56" s="211">
        <v>2344687434.4716601</v>
      </c>
      <c r="K56" s="211">
        <v>2095302208.02349</v>
      </c>
      <c r="L56" s="211">
        <v>1737163166.6345301</v>
      </c>
    </row>
    <row r="57" spans="2:12" s="180" customFormat="1" ht="10.199999999999999" customHeight="1" x14ac:dyDescent="0.15">
      <c r="B57" s="292">
        <v>45505</v>
      </c>
      <c r="C57" s="291">
        <v>46905</v>
      </c>
      <c r="D57" s="211">
        <v>46</v>
      </c>
      <c r="E57" s="290">
        <v>1400</v>
      </c>
      <c r="F57" s="289">
        <v>1000000000</v>
      </c>
      <c r="G57" s="289"/>
      <c r="H57" s="237">
        <v>2506214414.6349101</v>
      </c>
      <c r="I57" s="237"/>
      <c r="J57" s="211">
        <v>2321263135.27106</v>
      </c>
      <c r="K57" s="211">
        <v>2069093811.75683</v>
      </c>
      <c r="L57" s="211">
        <v>1708168634.7063999</v>
      </c>
    </row>
    <row r="58" spans="2:12" s="180" customFormat="1" ht="10.199999999999999" customHeight="1" x14ac:dyDescent="0.15">
      <c r="B58" s="292">
        <v>45505</v>
      </c>
      <c r="C58" s="291">
        <v>46935</v>
      </c>
      <c r="D58" s="211">
        <v>47</v>
      </c>
      <c r="E58" s="290">
        <v>1430</v>
      </c>
      <c r="F58" s="289">
        <v>1000000000</v>
      </c>
      <c r="G58" s="289"/>
      <c r="H58" s="237">
        <v>2485490755.2426</v>
      </c>
      <c r="I58" s="237"/>
      <c r="J58" s="211">
        <v>2298290189.6452298</v>
      </c>
      <c r="K58" s="211">
        <v>2043574327.03122</v>
      </c>
      <c r="L58" s="211">
        <v>1680184921.30477</v>
      </c>
    </row>
    <row r="59" spans="2:12" s="180" customFormat="1" ht="10.199999999999999" customHeight="1" x14ac:dyDescent="0.15">
      <c r="B59" s="292">
        <v>45505</v>
      </c>
      <c r="C59" s="291">
        <v>46966</v>
      </c>
      <c r="D59" s="211">
        <v>48</v>
      </c>
      <c r="E59" s="290">
        <v>1461</v>
      </c>
      <c r="F59" s="289">
        <v>1000000000</v>
      </c>
      <c r="G59" s="289"/>
      <c r="H59" s="237">
        <v>2465351067.9843502</v>
      </c>
      <c r="I59" s="237"/>
      <c r="J59" s="211">
        <v>2275800885.6080699</v>
      </c>
      <c r="K59" s="211">
        <v>2018431102.9656</v>
      </c>
      <c r="L59" s="211">
        <v>1652483737.30989</v>
      </c>
    </row>
    <row r="60" spans="2:12" s="180" customFormat="1" ht="10.199999999999999" customHeight="1" x14ac:dyDescent="0.15">
      <c r="B60" s="292">
        <v>45505</v>
      </c>
      <c r="C60" s="291">
        <v>46997</v>
      </c>
      <c r="D60" s="211">
        <v>49</v>
      </c>
      <c r="E60" s="290">
        <v>1492</v>
      </c>
      <c r="F60" s="289">
        <v>1000000000</v>
      </c>
      <c r="G60" s="289"/>
      <c r="H60" s="237">
        <v>2445032154.6850901</v>
      </c>
      <c r="I60" s="237"/>
      <c r="J60" s="211">
        <v>2253216091.6862001</v>
      </c>
      <c r="K60" s="211">
        <v>1993318074.4912801</v>
      </c>
      <c r="L60" s="211">
        <v>1625011686.6218801</v>
      </c>
    </row>
    <row r="61" spans="2:12" s="180" customFormat="1" ht="10.199999999999999" customHeight="1" x14ac:dyDescent="0.15">
      <c r="B61" s="292">
        <v>45505</v>
      </c>
      <c r="C61" s="291">
        <v>47027</v>
      </c>
      <c r="D61" s="211">
        <v>50</v>
      </c>
      <c r="E61" s="290">
        <v>1522</v>
      </c>
      <c r="F61" s="289">
        <v>0</v>
      </c>
      <c r="G61" s="289"/>
      <c r="H61" s="237">
        <v>2425099708.5817199</v>
      </c>
      <c r="I61" s="237"/>
      <c r="J61" s="211">
        <v>2231179078.98492</v>
      </c>
      <c r="K61" s="211">
        <v>1968964821.7961299</v>
      </c>
      <c r="L61" s="211">
        <v>1598578340.4227099</v>
      </c>
    </row>
    <row r="62" spans="2:12" s="180" customFormat="1" ht="8.85" customHeight="1" x14ac:dyDescent="0.15">
      <c r="B62" s="292">
        <v>45505</v>
      </c>
      <c r="C62" s="291">
        <v>47058</v>
      </c>
      <c r="D62" s="211">
        <v>51</v>
      </c>
      <c r="E62" s="290">
        <v>1553</v>
      </c>
      <c r="F62" s="289"/>
      <c r="G62" s="289"/>
      <c r="H62" s="237">
        <v>2403789122.24474</v>
      </c>
      <c r="I62" s="237"/>
      <c r="J62" s="211">
        <v>2207821581.2488298</v>
      </c>
      <c r="K62" s="211">
        <v>1943397299.9335699</v>
      </c>
      <c r="L62" s="211">
        <v>1571137454.46192</v>
      </c>
    </row>
    <row r="63" spans="2:12" s="180" customFormat="1" ht="8.85" customHeight="1" x14ac:dyDescent="0.15">
      <c r="B63" s="292">
        <v>45505</v>
      </c>
      <c r="C63" s="291">
        <v>47088</v>
      </c>
      <c r="D63" s="211">
        <v>52</v>
      </c>
      <c r="E63" s="290">
        <v>1583</v>
      </c>
      <c r="F63" s="289"/>
      <c r="G63" s="289"/>
      <c r="H63" s="237">
        <v>2383840072.0560999</v>
      </c>
      <c r="I63" s="237"/>
      <c r="J63" s="211">
        <v>2185905007.56147</v>
      </c>
      <c r="K63" s="211">
        <v>1919369870.1856201</v>
      </c>
      <c r="L63" s="211">
        <v>1545351732.7532201</v>
      </c>
    </row>
    <row r="64" spans="2:12" s="180" customFormat="1" ht="8.85" customHeight="1" x14ac:dyDescent="0.15">
      <c r="B64" s="292">
        <v>45505</v>
      </c>
      <c r="C64" s="291">
        <v>47119</v>
      </c>
      <c r="D64" s="211">
        <v>53</v>
      </c>
      <c r="E64" s="290">
        <v>1614</v>
      </c>
      <c r="F64" s="289"/>
      <c r="G64" s="289"/>
      <c r="H64" s="237">
        <v>2363592360.5534</v>
      </c>
      <c r="I64" s="237"/>
      <c r="J64" s="211">
        <v>2163662538.0219302</v>
      </c>
      <c r="K64" s="211">
        <v>1895007820.85905</v>
      </c>
      <c r="L64" s="211">
        <v>1519274668.13748</v>
      </c>
    </row>
    <row r="65" spans="2:12" s="180" customFormat="1" ht="8.85" customHeight="1" x14ac:dyDescent="0.15">
      <c r="B65" s="292">
        <v>45505</v>
      </c>
      <c r="C65" s="291">
        <v>47150</v>
      </c>
      <c r="D65" s="211">
        <v>54</v>
      </c>
      <c r="E65" s="290">
        <v>1645</v>
      </c>
      <c r="F65" s="289"/>
      <c r="G65" s="289"/>
      <c r="H65" s="237">
        <v>2343421793.5170398</v>
      </c>
      <c r="I65" s="237"/>
      <c r="J65" s="211">
        <v>2141559729.3617101</v>
      </c>
      <c r="K65" s="211">
        <v>1870879281.2312601</v>
      </c>
      <c r="L65" s="211">
        <v>1493577198.8826001</v>
      </c>
    </row>
    <row r="66" spans="2:12" s="180" customFormat="1" ht="8.85" customHeight="1" x14ac:dyDescent="0.15">
      <c r="B66" s="292">
        <v>45505</v>
      </c>
      <c r="C66" s="291">
        <v>47178</v>
      </c>
      <c r="D66" s="211">
        <v>55</v>
      </c>
      <c r="E66" s="290">
        <v>1673</v>
      </c>
      <c r="F66" s="289"/>
      <c r="G66" s="289"/>
      <c r="H66" s="237">
        <v>2323319137.6186399</v>
      </c>
      <c r="I66" s="237"/>
      <c r="J66" s="211">
        <v>2119935853.59777</v>
      </c>
      <c r="K66" s="211">
        <v>1847733828.4089501</v>
      </c>
      <c r="L66" s="211">
        <v>1469455134.52596</v>
      </c>
    </row>
    <row r="67" spans="2:12" s="180" customFormat="1" ht="8.85" customHeight="1" x14ac:dyDescent="0.15">
      <c r="B67" s="292">
        <v>45505</v>
      </c>
      <c r="C67" s="291">
        <v>47209</v>
      </c>
      <c r="D67" s="211">
        <v>56</v>
      </c>
      <c r="E67" s="290">
        <v>1704</v>
      </c>
      <c r="F67" s="289"/>
      <c r="G67" s="289"/>
      <c r="H67" s="237">
        <v>2302493750.1854501</v>
      </c>
      <c r="I67" s="237"/>
      <c r="J67" s="211">
        <v>2097370181.20067</v>
      </c>
      <c r="K67" s="211">
        <v>1823416465.34445</v>
      </c>
      <c r="L67" s="211">
        <v>1443974129.6443801</v>
      </c>
    </row>
    <row r="68" spans="2:12" s="180" customFormat="1" ht="8.85" customHeight="1" x14ac:dyDescent="0.15">
      <c r="B68" s="292">
        <v>45505</v>
      </c>
      <c r="C68" s="291">
        <v>47239</v>
      </c>
      <c r="D68" s="211">
        <v>57</v>
      </c>
      <c r="E68" s="290">
        <v>1734</v>
      </c>
      <c r="F68" s="289"/>
      <c r="G68" s="289"/>
      <c r="H68" s="237">
        <v>2282244043.4410701</v>
      </c>
      <c r="I68" s="237"/>
      <c r="J68" s="211">
        <v>2075512110.6878901</v>
      </c>
      <c r="K68" s="211">
        <v>1799972301.22855</v>
      </c>
      <c r="L68" s="211">
        <v>1419565531.88673</v>
      </c>
    </row>
    <row r="69" spans="2:12" s="180" customFormat="1" ht="8.85" customHeight="1" x14ac:dyDescent="0.15">
      <c r="B69" s="292">
        <v>45505</v>
      </c>
      <c r="C69" s="291">
        <v>47270</v>
      </c>
      <c r="D69" s="211">
        <v>58</v>
      </c>
      <c r="E69" s="290">
        <v>1765</v>
      </c>
      <c r="F69" s="289"/>
      <c r="G69" s="289"/>
      <c r="H69" s="237">
        <v>2262637255.8621702</v>
      </c>
      <c r="I69" s="237"/>
      <c r="J69" s="211">
        <v>2054191379.9117899</v>
      </c>
      <c r="K69" s="211">
        <v>1776951381.9662099</v>
      </c>
      <c r="L69" s="211">
        <v>1395474127.1870201</v>
      </c>
    </row>
    <row r="70" spans="2:12" s="180" customFormat="1" ht="8.85" customHeight="1" x14ac:dyDescent="0.15">
      <c r="B70" s="292">
        <v>45505</v>
      </c>
      <c r="C70" s="291">
        <v>47300</v>
      </c>
      <c r="D70" s="211">
        <v>59</v>
      </c>
      <c r="E70" s="290">
        <v>1795</v>
      </c>
      <c r="F70" s="289"/>
      <c r="G70" s="289"/>
      <c r="H70" s="237">
        <v>2243084343.8085198</v>
      </c>
      <c r="I70" s="237"/>
      <c r="J70" s="211">
        <v>2033097157.2595899</v>
      </c>
      <c r="K70" s="211">
        <v>1754375458.55848</v>
      </c>
      <c r="L70" s="211">
        <v>1372097175.3868201</v>
      </c>
    </row>
    <row r="71" spans="2:12" s="180" customFormat="1" ht="8.85" customHeight="1" x14ac:dyDescent="0.15">
      <c r="B71" s="292">
        <v>45505</v>
      </c>
      <c r="C71" s="291">
        <v>47331</v>
      </c>
      <c r="D71" s="211">
        <v>60</v>
      </c>
      <c r="E71" s="290">
        <v>1826</v>
      </c>
      <c r="F71" s="289"/>
      <c r="G71" s="289"/>
      <c r="H71" s="237">
        <v>2223890432.19311</v>
      </c>
      <c r="I71" s="237"/>
      <c r="J71" s="211">
        <v>2012281314.3968101</v>
      </c>
      <c r="K71" s="211">
        <v>1731997248.3436999</v>
      </c>
      <c r="L71" s="211">
        <v>1348857726.75266</v>
      </c>
    </row>
    <row r="72" spans="2:12" s="180" customFormat="1" ht="8.85" customHeight="1" x14ac:dyDescent="0.15">
      <c r="B72" s="292">
        <v>45505</v>
      </c>
      <c r="C72" s="291">
        <v>47362</v>
      </c>
      <c r="D72" s="211">
        <v>61</v>
      </c>
      <c r="E72" s="290">
        <v>1857</v>
      </c>
      <c r="F72" s="289"/>
      <c r="G72" s="289"/>
      <c r="H72" s="237">
        <v>2203673109.54498</v>
      </c>
      <c r="I72" s="237"/>
      <c r="J72" s="211">
        <v>1990605773.289</v>
      </c>
      <c r="K72" s="211">
        <v>1708983443.9586699</v>
      </c>
      <c r="L72" s="211">
        <v>1325297630.17119</v>
      </c>
    </row>
    <row r="73" spans="2:12" s="180" customFormat="1" ht="8.85" customHeight="1" x14ac:dyDescent="0.15">
      <c r="B73" s="292">
        <v>45505</v>
      </c>
      <c r="C73" s="291">
        <v>47392</v>
      </c>
      <c r="D73" s="211">
        <v>62</v>
      </c>
      <c r="E73" s="290">
        <v>1887</v>
      </c>
      <c r="F73" s="289"/>
      <c r="G73" s="289"/>
      <c r="H73" s="237">
        <v>2184826208.3622499</v>
      </c>
      <c r="I73" s="237"/>
      <c r="J73" s="211">
        <v>1970341679.6206801</v>
      </c>
      <c r="K73" s="211">
        <v>1687422779.99721</v>
      </c>
      <c r="L73" s="211">
        <v>1303213460.8239801</v>
      </c>
    </row>
    <row r="74" spans="2:12" s="180" customFormat="1" ht="8.85" customHeight="1" x14ac:dyDescent="0.15">
      <c r="B74" s="292">
        <v>45505</v>
      </c>
      <c r="C74" s="291">
        <v>47423</v>
      </c>
      <c r="D74" s="211">
        <v>63</v>
      </c>
      <c r="E74" s="290">
        <v>1918</v>
      </c>
      <c r="F74" s="289"/>
      <c r="G74" s="289"/>
      <c r="H74" s="237">
        <v>2165500780.28508</v>
      </c>
      <c r="I74" s="237"/>
      <c r="J74" s="211">
        <v>1949601144.3583</v>
      </c>
      <c r="K74" s="211">
        <v>1665414062.37603</v>
      </c>
      <c r="L74" s="211">
        <v>1280768083.1461101</v>
      </c>
    </row>
    <row r="75" spans="2:12" s="180" customFormat="1" ht="8.85" customHeight="1" x14ac:dyDescent="0.15">
      <c r="B75" s="292">
        <v>45505</v>
      </c>
      <c r="C75" s="291">
        <v>47453</v>
      </c>
      <c r="D75" s="211">
        <v>64</v>
      </c>
      <c r="E75" s="290">
        <v>1948</v>
      </c>
      <c r="F75" s="289"/>
      <c r="G75" s="289"/>
      <c r="H75" s="237">
        <v>2145941208.40763</v>
      </c>
      <c r="I75" s="237"/>
      <c r="J75" s="211">
        <v>1928820470.2800901</v>
      </c>
      <c r="K75" s="211">
        <v>1643607181.2973199</v>
      </c>
      <c r="L75" s="211">
        <v>1258816371.6979599</v>
      </c>
    </row>
    <row r="76" spans="2:12" s="180" customFormat="1" ht="8.85" customHeight="1" x14ac:dyDescent="0.15">
      <c r="B76" s="292">
        <v>45505</v>
      </c>
      <c r="C76" s="291">
        <v>47484</v>
      </c>
      <c r="D76" s="211">
        <v>65</v>
      </c>
      <c r="E76" s="290">
        <v>1979</v>
      </c>
      <c r="F76" s="289"/>
      <c r="G76" s="289"/>
      <c r="H76" s="237">
        <v>2126789968.8556499</v>
      </c>
      <c r="I76" s="237"/>
      <c r="J76" s="211">
        <v>1908364676.4583299</v>
      </c>
      <c r="K76" s="211">
        <v>1622040470.2474201</v>
      </c>
      <c r="L76" s="211">
        <v>1237036909.11941</v>
      </c>
    </row>
    <row r="77" spans="2:12" s="180" customFormat="1" ht="8.85" customHeight="1" x14ac:dyDescent="0.15">
      <c r="B77" s="292">
        <v>45505</v>
      </c>
      <c r="C77" s="291">
        <v>47515</v>
      </c>
      <c r="D77" s="211">
        <v>66</v>
      </c>
      <c r="E77" s="290">
        <v>2010</v>
      </c>
      <c r="F77" s="289"/>
      <c r="G77" s="289"/>
      <c r="H77" s="237">
        <v>2107886755.9691701</v>
      </c>
      <c r="I77" s="237"/>
      <c r="J77" s="211">
        <v>1888194899.53952</v>
      </c>
      <c r="K77" s="211">
        <v>1600815311.37412</v>
      </c>
      <c r="L77" s="211">
        <v>1215678738.2641201</v>
      </c>
    </row>
    <row r="78" spans="2:12" s="180" customFormat="1" ht="8.85" customHeight="1" x14ac:dyDescent="0.15">
      <c r="B78" s="292">
        <v>45505</v>
      </c>
      <c r="C78" s="291">
        <v>47543</v>
      </c>
      <c r="D78" s="211">
        <v>67</v>
      </c>
      <c r="E78" s="290">
        <v>2038</v>
      </c>
      <c r="F78" s="289"/>
      <c r="G78" s="289"/>
      <c r="H78" s="237">
        <v>2089044206.2272401</v>
      </c>
      <c r="I78" s="237"/>
      <c r="J78" s="211">
        <v>1868449215.50107</v>
      </c>
      <c r="K78" s="211">
        <v>1580435672.6457801</v>
      </c>
      <c r="L78" s="211">
        <v>1195609690.99231</v>
      </c>
    </row>
    <row r="79" spans="2:12" s="180" customFormat="1" ht="8.85" customHeight="1" x14ac:dyDescent="0.15">
      <c r="B79" s="292">
        <v>45505</v>
      </c>
      <c r="C79" s="291">
        <v>47574</v>
      </c>
      <c r="D79" s="211">
        <v>68</v>
      </c>
      <c r="E79" s="290">
        <v>2069</v>
      </c>
      <c r="F79" s="289"/>
      <c r="G79" s="289"/>
      <c r="H79" s="237">
        <v>2070572997.97509</v>
      </c>
      <c r="I79" s="237"/>
      <c r="J79" s="211">
        <v>1848787487.6454899</v>
      </c>
      <c r="K79" s="211">
        <v>1559827639.73476</v>
      </c>
      <c r="L79" s="211">
        <v>1175021556.33448</v>
      </c>
    </row>
    <row r="80" spans="2:12" s="180" customFormat="1" ht="8.85" customHeight="1" x14ac:dyDescent="0.15">
      <c r="B80" s="292">
        <v>45505</v>
      </c>
      <c r="C80" s="291">
        <v>47604</v>
      </c>
      <c r="D80" s="211">
        <v>69</v>
      </c>
      <c r="E80" s="290">
        <v>2099</v>
      </c>
      <c r="F80" s="289"/>
      <c r="G80" s="289"/>
      <c r="H80" s="237">
        <v>2052268734.7541399</v>
      </c>
      <c r="I80" s="237"/>
      <c r="J80" s="211">
        <v>1829436065.0420101</v>
      </c>
      <c r="K80" s="211">
        <v>1539701816.47048</v>
      </c>
      <c r="L80" s="211">
        <v>1155106234.6603799</v>
      </c>
    </row>
    <row r="81" spans="2:12" s="180" customFormat="1" ht="8.85" customHeight="1" x14ac:dyDescent="0.15">
      <c r="B81" s="292">
        <v>45505</v>
      </c>
      <c r="C81" s="291">
        <v>47635</v>
      </c>
      <c r="D81" s="211">
        <v>70</v>
      </c>
      <c r="E81" s="290">
        <v>2130</v>
      </c>
      <c r="F81" s="289"/>
      <c r="G81" s="289"/>
      <c r="H81" s="237">
        <v>2033710894.20608</v>
      </c>
      <c r="I81" s="237"/>
      <c r="J81" s="211">
        <v>1809818409.6384799</v>
      </c>
      <c r="K81" s="211">
        <v>1519317290.0225799</v>
      </c>
      <c r="L81" s="211">
        <v>1134985741.3405199</v>
      </c>
    </row>
    <row r="82" spans="2:12" s="180" customFormat="1" ht="8.85" customHeight="1" x14ac:dyDescent="0.15">
      <c r="B82" s="292">
        <v>45505</v>
      </c>
      <c r="C82" s="291">
        <v>47665</v>
      </c>
      <c r="D82" s="211">
        <v>71</v>
      </c>
      <c r="E82" s="290">
        <v>2160</v>
      </c>
      <c r="F82" s="289"/>
      <c r="G82" s="289"/>
      <c r="H82" s="237">
        <v>2015643959.4295299</v>
      </c>
      <c r="I82" s="237"/>
      <c r="J82" s="211">
        <v>1790796216.9070001</v>
      </c>
      <c r="K82" s="211">
        <v>1499648281.4739201</v>
      </c>
      <c r="L82" s="211">
        <v>1115699974.1589601</v>
      </c>
    </row>
    <row r="83" spans="2:12" s="180" customFormat="1" ht="8.85" customHeight="1" x14ac:dyDescent="0.15">
      <c r="B83" s="292">
        <v>45505</v>
      </c>
      <c r="C83" s="291">
        <v>47696</v>
      </c>
      <c r="D83" s="211">
        <v>72</v>
      </c>
      <c r="E83" s="290">
        <v>2191</v>
      </c>
      <c r="F83" s="289"/>
      <c r="G83" s="289"/>
      <c r="H83" s="237">
        <v>1997653586.35852</v>
      </c>
      <c r="I83" s="237"/>
      <c r="J83" s="211">
        <v>1771802480.01524</v>
      </c>
      <c r="K83" s="211">
        <v>1479969086.7005501</v>
      </c>
      <c r="L83" s="211">
        <v>1096395570.8937099</v>
      </c>
    </row>
    <row r="84" spans="2:12" s="180" customFormat="1" ht="8.85" customHeight="1" x14ac:dyDescent="0.15">
      <c r="B84" s="292">
        <v>45505</v>
      </c>
      <c r="C84" s="291">
        <v>47727</v>
      </c>
      <c r="D84" s="211">
        <v>73</v>
      </c>
      <c r="E84" s="290">
        <v>2222</v>
      </c>
      <c r="F84" s="289"/>
      <c r="G84" s="289"/>
      <c r="H84" s="237">
        <v>1979759127.09863</v>
      </c>
      <c r="I84" s="237"/>
      <c r="J84" s="211">
        <v>1752952946.8496499</v>
      </c>
      <c r="K84" s="211">
        <v>1460500434.45523</v>
      </c>
      <c r="L84" s="211">
        <v>1077389995.6547101</v>
      </c>
    </row>
    <row r="85" spans="2:12" s="180" customFormat="1" ht="8.85" customHeight="1" x14ac:dyDescent="0.15">
      <c r="B85" s="292">
        <v>45505</v>
      </c>
      <c r="C85" s="291">
        <v>47757</v>
      </c>
      <c r="D85" s="211">
        <v>74</v>
      </c>
      <c r="E85" s="290">
        <v>2252</v>
      </c>
      <c r="F85" s="289"/>
      <c r="G85" s="289"/>
      <c r="H85" s="237">
        <v>1961573692.7799001</v>
      </c>
      <c r="I85" s="237"/>
      <c r="J85" s="211">
        <v>1734000002.62199</v>
      </c>
      <c r="K85" s="211">
        <v>1441153672.4556301</v>
      </c>
      <c r="L85" s="211">
        <v>1058760241.2327501</v>
      </c>
    </row>
    <row r="86" spans="2:12" s="180" customFormat="1" ht="8.85" customHeight="1" x14ac:dyDescent="0.15">
      <c r="B86" s="292">
        <v>45505</v>
      </c>
      <c r="C86" s="291">
        <v>47788</v>
      </c>
      <c r="D86" s="211">
        <v>75</v>
      </c>
      <c r="E86" s="290">
        <v>2283</v>
      </c>
      <c r="F86" s="289"/>
      <c r="G86" s="289"/>
      <c r="H86" s="237">
        <v>1943828535.47681</v>
      </c>
      <c r="I86" s="237"/>
      <c r="J86" s="211">
        <v>1715399178.32161</v>
      </c>
      <c r="K86" s="211">
        <v>1422068411.6942899</v>
      </c>
      <c r="L86" s="211">
        <v>1040313994.1585</v>
      </c>
    </row>
    <row r="87" spans="2:12" s="180" customFormat="1" ht="8.85" customHeight="1" x14ac:dyDescent="0.15">
      <c r="B87" s="292">
        <v>45505</v>
      </c>
      <c r="C87" s="291">
        <v>47818</v>
      </c>
      <c r="D87" s="211">
        <v>76</v>
      </c>
      <c r="E87" s="290">
        <v>2313</v>
      </c>
      <c r="F87" s="289"/>
      <c r="G87" s="289"/>
      <c r="H87" s="237">
        <v>1924692692.7082</v>
      </c>
      <c r="I87" s="237"/>
      <c r="J87" s="211">
        <v>1695724138.1298001</v>
      </c>
      <c r="K87" s="211">
        <v>1402297828.22385</v>
      </c>
      <c r="L87" s="211">
        <v>1021645663.45516</v>
      </c>
    </row>
    <row r="88" spans="2:12" s="180" customFormat="1" ht="8.85" customHeight="1" x14ac:dyDescent="0.15">
      <c r="B88" s="292">
        <v>45505</v>
      </c>
      <c r="C88" s="291">
        <v>47849</v>
      </c>
      <c r="D88" s="211">
        <v>77</v>
      </c>
      <c r="E88" s="290">
        <v>2344</v>
      </c>
      <c r="F88" s="289"/>
      <c r="G88" s="289"/>
      <c r="H88" s="237">
        <v>1906354935.69435</v>
      </c>
      <c r="I88" s="237"/>
      <c r="J88" s="211">
        <v>1676719236.98544</v>
      </c>
      <c r="K88" s="211">
        <v>1383055152.89884</v>
      </c>
      <c r="L88" s="211">
        <v>1003358543.76989</v>
      </c>
    </row>
    <row r="89" spans="2:12" s="180" customFormat="1" ht="8.85" customHeight="1" x14ac:dyDescent="0.15">
      <c r="B89" s="292">
        <v>45505</v>
      </c>
      <c r="C89" s="291">
        <v>47880</v>
      </c>
      <c r="D89" s="211">
        <v>78</v>
      </c>
      <c r="E89" s="290">
        <v>2375</v>
      </c>
      <c r="F89" s="289"/>
      <c r="G89" s="289"/>
      <c r="H89" s="237">
        <v>1888004543.67698</v>
      </c>
      <c r="I89" s="237"/>
      <c r="J89" s="211">
        <v>1657762831.07707</v>
      </c>
      <c r="K89" s="211">
        <v>1363941183.7721</v>
      </c>
      <c r="L89" s="211">
        <v>985300984.16115403</v>
      </c>
    </row>
    <row r="90" spans="2:12" s="180" customFormat="1" ht="8.85" customHeight="1" x14ac:dyDescent="0.15">
      <c r="B90" s="292">
        <v>45505</v>
      </c>
      <c r="C90" s="291">
        <v>47908</v>
      </c>
      <c r="D90" s="211">
        <v>79</v>
      </c>
      <c r="E90" s="290">
        <v>2403</v>
      </c>
      <c r="F90" s="289"/>
      <c r="G90" s="289"/>
      <c r="H90" s="237">
        <v>1869602693.01562</v>
      </c>
      <c r="I90" s="237"/>
      <c r="J90" s="211">
        <v>1639090038.39379</v>
      </c>
      <c r="K90" s="211">
        <v>1345479768.8926401</v>
      </c>
      <c r="L90" s="211">
        <v>968245432.09950995</v>
      </c>
    </row>
    <row r="91" spans="2:12" s="180" customFormat="1" ht="8.85" customHeight="1" x14ac:dyDescent="0.15">
      <c r="B91" s="292">
        <v>45505</v>
      </c>
      <c r="C91" s="291">
        <v>47939</v>
      </c>
      <c r="D91" s="211">
        <v>80</v>
      </c>
      <c r="E91" s="290">
        <v>2434</v>
      </c>
      <c r="F91" s="289"/>
      <c r="G91" s="289"/>
      <c r="H91" s="237">
        <v>1851985334.26106</v>
      </c>
      <c r="I91" s="237"/>
      <c r="J91" s="211">
        <v>1620890990.0445299</v>
      </c>
      <c r="K91" s="211">
        <v>1327156877.9872999</v>
      </c>
      <c r="L91" s="211">
        <v>951014561.16549695</v>
      </c>
    </row>
    <row r="92" spans="2:12" s="180" customFormat="1" ht="8.85" customHeight="1" x14ac:dyDescent="0.15">
      <c r="B92" s="292">
        <v>45505</v>
      </c>
      <c r="C92" s="291">
        <v>47969</v>
      </c>
      <c r="D92" s="211">
        <v>81</v>
      </c>
      <c r="E92" s="290">
        <v>2464</v>
      </c>
      <c r="F92" s="289"/>
      <c r="G92" s="289"/>
      <c r="H92" s="237">
        <v>1834144034.69277</v>
      </c>
      <c r="I92" s="237"/>
      <c r="J92" s="211">
        <v>1602641051.6693599</v>
      </c>
      <c r="K92" s="211">
        <v>1308984440.5506499</v>
      </c>
      <c r="L92" s="211">
        <v>934147535.01469302</v>
      </c>
    </row>
    <row r="93" spans="2:12" s="180" customFormat="1" ht="8.85" customHeight="1" x14ac:dyDescent="0.15">
      <c r="B93" s="292">
        <v>45505</v>
      </c>
      <c r="C93" s="291">
        <v>48000</v>
      </c>
      <c r="D93" s="211">
        <v>82</v>
      </c>
      <c r="E93" s="290">
        <v>2495</v>
      </c>
      <c r="F93" s="289"/>
      <c r="G93" s="289"/>
      <c r="H93" s="237">
        <v>1816378255.6610301</v>
      </c>
      <c r="I93" s="237"/>
      <c r="J93" s="211">
        <v>1584425774.3640201</v>
      </c>
      <c r="K93" s="211">
        <v>1290815621.8952301</v>
      </c>
      <c r="L93" s="211">
        <v>917279779.82723701</v>
      </c>
    </row>
    <row r="94" spans="2:12" s="180" customFormat="1" ht="8.85" customHeight="1" x14ac:dyDescent="0.15">
      <c r="B94" s="292">
        <v>45505</v>
      </c>
      <c r="C94" s="291">
        <v>48030</v>
      </c>
      <c r="D94" s="211">
        <v>83</v>
      </c>
      <c r="E94" s="290">
        <v>2525</v>
      </c>
      <c r="F94" s="289"/>
      <c r="G94" s="289"/>
      <c r="H94" s="237">
        <v>1798729006.5657899</v>
      </c>
      <c r="I94" s="237"/>
      <c r="J94" s="211">
        <v>1566454926.7042699</v>
      </c>
      <c r="K94" s="211">
        <v>1273033945.90611</v>
      </c>
      <c r="L94" s="211">
        <v>900935448.86878705</v>
      </c>
    </row>
    <row r="95" spans="2:12" s="180" customFormat="1" ht="8.85" customHeight="1" x14ac:dyDescent="0.15">
      <c r="B95" s="292">
        <v>45505</v>
      </c>
      <c r="C95" s="291">
        <v>48061</v>
      </c>
      <c r="D95" s="211">
        <v>84</v>
      </c>
      <c r="E95" s="290">
        <v>2556</v>
      </c>
      <c r="F95" s="289"/>
      <c r="G95" s="289"/>
      <c r="H95" s="237">
        <v>1781468732.95731</v>
      </c>
      <c r="I95" s="237"/>
      <c r="J95" s="211">
        <v>1548792183.4748001</v>
      </c>
      <c r="K95" s="211">
        <v>1255478623.2628</v>
      </c>
      <c r="L95" s="211">
        <v>884748088.37067902</v>
      </c>
    </row>
    <row r="96" spans="2:12" s="180" customFormat="1" ht="8.85" customHeight="1" x14ac:dyDescent="0.15">
      <c r="B96" s="292">
        <v>45505</v>
      </c>
      <c r="C96" s="291">
        <v>48092</v>
      </c>
      <c r="D96" s="211">
        <v>85</v>
      </c>
      <c r="E96" s="290">
        <v>2587</v>
      </c>
      <c r="F96" s="289"/>
      <c r="G96" s="289"/>
      <c r="H96" s="237">
        <v>1764486653.5253899</v>
      </c>
      <c r="I96" s="237"/>
      <c r="J96" s="211">
        <v>1531426297.9079199</v>
      </c>
      <c r="K96" s="211">
        <v>1238244386.49984</v>
      </c>
      <c r="L96" s="211">
        <v>868907003.79971695</v>
      </c>
    </row>
    <row r="97" spans="2:12" s="180" customFormat="1" ht="8.85" customHeight="1" x14ac:dyDescent="0.15">
      <c r="B97" s="292">
        <v>45505</v>
      </c>
      <c r="C97" s="291">
        <v>48122</v>
      </c>
      <c r="D97" s="211">
        <v>86</v>
      </c>
      <c r="E97" s="290">
        <v>2617</v>
      </c>
      <c r="F97" s="289"/>
      <c r="G97" s="289"/>
      <c r="H97" s="237">
        <v>1746340335.41011</v>
      </c>
      <c r="I97" s="237"/>
      <c r="J97" s="211">
        <v>1513188974.7188201</v>
      </c>
      <c r="K97" s="211">
        <v>1220487126.2690799</v>
      </c>
      <c r="L97" s="211">
        <v>852935550.63700795</v>
      </c>
    </row>
    <row r="98" spans="2:12" s="180" customFormat="1" ht="8.85" customHeight="1" x14ac:dyDescent="0.15">
      <c r="B98" s="292">
        <v>45505</v>
      </c>
      <c r="C98" s="291">
        <v>48153</v>
      </c>
      <c r="D98" s="211">
        <v>87</v>
      </c>
      <c r="E98" s="290">
        <v>2648</v>
      </c>
      <c r="F98" s="289"/>
      <c r="G98" s="289"/>
      <c r="H98" s="237">
        <v>1729598003.15184</v>
      </c>
      <c r="I98" s="237"/>
      <c r="J98" s="211">
        <v>1496140011.5276599</v>
      </c>
      <c r="K98" s="211">
        <v>1203667030.2855599</v>
      </c>
      <c r="L98" s="211">
        <v>837617993.10946298</v>
      </c>
    </row>
    <row r="99" spans="2:12" s="180" customFormat="1" ht="8.85" customHeight="1" x14ac:dyDescent="0.15">
      <c r="B99" s="292">
        <v>45505</v>
      </c>
      <c r="C99" s="291">
        <v>48183</v>
      </c>
      <c r="D99" s="211">
        <v>88</v>
      </c>
      <c r="E99" s="290">
        <v>2678</v>
      </c>
      <c r="F99" s="289"/>
      <c r="G99" s="289"/>
      <c r="H99" s="237">
        <v>1711928345.55989</v>
      </c>
      <c r="I99" s="237"/>
      <c r="J99" s="211">
        <v>1478424685.9956601</v>
      </c>
      <c r="K99" s="211">
        <v>1186487317.2764599</v>
      </c>
      <c r="L99" s="211">
        <v>822278276.25553298</v>
      </c>
    </row>
    <row r="100" spans="2:12" s="180" customFormat="1" ht="8.85" customHeight="1" x14ac:dyDescent="0.15">
      <c r="B100" s="292">
        <v>45505</v>
      </c>
      <c r="C100" s="291">
        <v>48214</v>
      </c>
      <c r="D100" s="211">
        <v>89</v>
      </c>
      <c r="E100" s="290">
        <v>2709</v>
      </c>
      <c r="F100" s="289"/>
      <c r="G100" s="289"/>
      <c r="H100" s="237">
        <v>1695007379.55562</v>
      </c>
      <c r="I100" s="237"/>
      <c r="J100" s="211">
        <v>1461328973.4976399</v>
      </c>
      <c r="K100" s="211">
        <v>1169784823.50946</v>
      </c>
      <c r="L100" s="211">
        <v>807269080.50055599</v>
      </c>
    </row>
    <row r="101" spans="2:12" s="180" customFormat="1" ht="8.85" customHeight="1" x14ac:dyDescent="0.15">
      <c r="B101" s="292">
        <v>45505</v>
      </c>
      <c r="C101" s="291">
        <v>48245</v>
      </c>
      <c r="D101" s="211">
        <v>90</v>
      </c>
      <c r="E101" s="290">
        <v>2740</v>
      </c>
      <c r="F101" s="289"/>
      <c r="G101" s="289"/>
      <c r="H101" s="237">
        <v>1677504194.63849</v>
      </c>
      <c r="I101" s="237"/>
      <c r="J101" s="211">
        <v>1443785897.99686</v>
      </c>
      <c r="K101" s="211">
        <v>1152802410.85271</v>
      </c>
      <c r="L101" s="211">
        <v>792179923.47722197</v>
      </c>
    </row>
    <row r="102" spans="2:12" s="180" customFormat="1" ht="8.85" customHeight="1" x14ac:dyDescent="0.15">
      <c r="B102" s="292">
        <v>45505</v>
      </c>
      <c r="C102" s="291">
        <v>48274</v>
      </c>
      <c r="D102" s="211">
        <v>91</v>
      </c>
      <c r="E102" s="290">
        <v>2769</v>
      </c>
      <c r="F102" s="289"/>
      <c r="G102" s="289"/>
      <c r="H102" s="237">
        <v>1660343701.8496201</v>
      </c>
      <c r="I102" s="237"/>
      <c r="J102" s="211">
        <v>1426748818.4761901</v>
      </c>
      <c r="K102" s="211">
        <v>1136488495.44595</v>
      </c>
      <c r="L102" s="211">
        <v>777874521.38106894</v>
      </c>
    </row>
    <row r="103" spans="2:12" s="180" customFormat="1" ht="8.85" customHeight="1" x14ac:dyDescent="0.15">
      <c r="B103" s="292">
        <v>45505</v>
      </c>
      <c r="C103" s="291">
        <v>48305</v>
      </c>
      <c r="D103" s="211">
        <v>92</v>
      </c>
      <c r="E103" s="290">
        <v>2800</v>
      </c>
      <c r="F103" s="289"/>
      <c r="G103" s="289"/>
      <c r="H103" s="237">
        <v>1644035186.4748499</v>
      </c>
      <c r="I103" s="237"/>
      <c r="J103" s="211">
        <v>1410338656.5120399</v>
      </c>
      <c r="K103" s="211">
        <v>1120559765.84149</v>
      </c>
      <c r="L103" s="211">
        <v>763723488.20339596</v>
      </c>
    </row>
    <row r="104" spans="2:12" s="180" customFormat="1" ht="8.85" customHeight="1" x14ac:dyDescent="0.15">
      <c r="B104" s="292">
        <v>45505</v>
      </c>
      <c r="C104" s="291">
        <v>48335</v>
      </c>
      <c r="D104" s="211">
        <v>93</v>
      </c>
      <c r="E104" s="290">
        <v>2830</v>
      </c>
      <c r="F104" s="289"/>
      <c r="G104" s="289"/>
      <c r="H104" s="237">
        <v>1627472673.1693599</v>
      </c>
      <c r="I104" s="237"/>
      <c r="J104" s="211">
        <v>1393838855.38345</v>
      </c>
      <c r="K104" s="211">
        <v>1104724407.6187601</v>
      </c>
      <c r="L104" s="211">
        <v>749844405.136343</v>
      </c>
    </row>
    <row r="105" spans="2:12" s="180" customFormat="1" ht="8.85" customHeight="1" x14ac:dyDescent="0.15">
      <c r="B105" s="292">
        <v>45505</v>
      </c>
      <c r="C105" s="291">
        <v>48366</v>
      </c>
      <c r="D105" s="211">
        <v>94</v>
      </c>
      <c r="E105" s="290">
        <v>2861</v>
      </c>
      <c r="F105" s="289"/>
      <c r="G105" s="289"/>
      <c r="H105" s="237">
        <v>1611269562.1292701</v>
      </c>
      <c r="I105" s="237"/>
      <c r="J105" s="211">
        <v>1377621284.3081501</v>
      </c>
      <c r="K105" s="211">
        <v>1089093884.2477901</v>
      </c>
      <c r="L105" s="211">
        <v>736103944.40333796</v>
      </c>
    </row>
    <row r="106" spans="2:12" s="180" customFormat="1" ht="8.85" customHeight="1" x14ac:dyDescent="0.15">
      <c r="B106" s="292">
        <v>45505</v>
      </c>
      <c r="C106" s="291">
        <v>48396</v>
      </c>
      <c r="D106" s="211">
        <v>95</v>
      </c>
      <c r="E106" s="290">
        <v>2891</v>
      </c>
      <c r="F106" s="289"/>
      <c r="G106" s="289"/>
      <c r="H106" s="237">
        <v>1594695763.4252601</v>
      </c>
      <c r="I106" s="237"/>
      <c r="J106" s="211">
        <v>1361212854.8345399</v>
      </c>
      <c r="K106" s="211">
        <v>1073473392.53236</v>
      </c>
      <c r="L106" s="211">
        <v>722572108.07595396</v>
      </c>
    </row>
    <row r="107" spans="2:12" s="180" customFormat="1" ht="8.85" customHeight="1" x14ac:dyDescent="0.15">
      <c r="B107" s="292">
        <v>45505</v>
      </c>
      <c r="C107" s="291">
        <v>48427</v>
      </c>
      <c r="D107" s="211">
        <v>96</v>
      </c>
      <c r="E107" s="290">
        <v>2922</v>
      </c>
      <c r="F107" s="289"/>
      <c r="G107" s="289"/>
      <c r="H107" s="237">
        <v>1578043157.8368599</v>
      </c>
      <c r="I107" s="237"/>
      <c r="J107" s="211">
        <v>1344713784.8422301</v>
      </c>
      <c r="K107" s="211">
        <v>1057764999.14048</v>
      </c>
      <c r="L107" s="211">
        <v>708982835.44658506</v>
      </c>
    </row>
    <row r="108" spans="2:12" s="180" customFormat="1" ht="8.85" customHeight="1" x14ac:dyDescent="0.15">
      <c r="B108" s="292">
        <v>45505</v>
      </c>
      <c r="C108" s="291">
        <v>48458</v>
      </c>
      <c r="D108" s="211">
        <v>97</v>
      </c>
      <c r="E108" s="290">
        <v>2953</v>
      </c>
      <c r="F108" s="289"/>
      <c r="G108" s="289"/>
      <c r="H108" s="237">
        <v>1561897807.5745599</v>
      </c>
      <c r="I108" s="237"/>
      <c r="J108" s="211">
        <v>1328698285.83075</v>
      </c>
      <c r="K108" s="211">
        <v>1042508976.2575999</v>
      </c>
      <c r="L108" s="211">
        <v>695797639.79727006</v>
      </c>
    </row>
    <row r="109" spans="2:12" s="180" customFormat="1" ht="8.85" customHeight="1" x14ac:dyDescent="0.15">
      <c r="B109" s="292">
        <v>45505</v>
      </c>
      <c r="C109" s="291">
        <v>48488</v>
      </c>
      <c r="D109" s="211">
        <v>98</v>
      </c>
      <c r="E109" s="290">
        <v>2983</v>
      </c>
      <c r="F109" s="289"/>
      <c r="G109" s="289"/>
      <c r="H109" s="237">
        <v>1545233595.31797</v>
      </c>
      <c r="I109" s="237"/>
      <c r="J109" s="211">
        <v>1312364462.0840199</v>
      </c>
      <c r="K109" s="211">
        <v>1027158955.78953</v>
      </c>
      <c r="L109" s="211">
        <v>682742422.51336205</v>
      </c>
    </row>
    <row r="110" spans="2:12" s="180" customFormat="1" ht="8.85" customHeight="1" x14ac:dyDescent="0.15">
      <c r="B110" s="292">
        <v>45505</v>
      </c>
      <c r="C110" s="291">
        <v>48519</v>
      </c>
      <c r="D110" s="211">
        <v>99</v>
      </c>
      <c r="E110" s="290">
        <v>3014</v>
      </c>
      <c r="F110" s="289"/>
      <c r="G110" s="289"/>
      <c r="H110" s="237">
        <v>1529403125.8071001</v>
      </c>
      <c r="I110" s="237"/>
      <c r="J110" s="211">
        <v>1296716605.34583</v>
      </c>
      <c r="K110" s="211">
        <v>1012330591.24684</v>
      </c>
      <c r="L110" s="211">
        <v>670036115.35332894</v>
      </c>
    </row>
    <row r="111" spans="2:12" s="180" customFormat="1" ht="8.85" customHeight="1" x14ac:dyDescent="0.15">
      <c r="B111" s="292">
        <v>45505</v>
      </c>
      <c r="C111" s="291">
        <v>48549</v>
      </c>
      <c r="D111" s="211">
        <v>100</v>
      </c>
      <c r="E111" s="290">
        <v>3044</v>
      </c>
      <c r="F111" s="289"/>
      <c r="G111" s="289"/>
      <c r="H111" s="237">
        <v>1513223693.2323301</v>
      </c>
      <c r="I111" s="237"/>
      <c r="J111" s="211">
        <v>1280892821.79633</v>
      </c>
      <c r="K111" s="211">
        <v>997515947.70530605</v>
      </c>
      <c r="L111" s="211">
        <v>657524261.78215897</v>
      </c>
    </row>
    <row r="112" spans="2:12" s="180" customFormat="1" ht="8.85" customHeight="1" x14ac:dyDescent="0.15">
      <c r="B112" s="292">
        <v>45505</v>
      </c>
      <c r="C112" s="291">
        <v>48580</v>
      </c>
      <c r="D112" s="211">
        <v>101</v>
      </c>
      <c r="E112" s="290">
        <v>3075</v>
      </c>
      <c r="F112" s="289"/>
      <c r="G112" s="289"/>
      <c r="H112" s="237">
        <v>1497174605.1436</v>
      </c>
      <c r="I112" s="237"/>
      <c r="J112" s="211">
        <v>1265158362.16695</v>
      </c>
      <c r="K112" s="211">
        <v>982756758.18143106</v>
      </c>
      <c r="L112" s="211">
        <v>645051802.74137294</v>
      </c>
    </row>
    <row r="113" spans="2:12" s="180" customFormat="1" ht="8.85" customHeight="1" x14ac:dyDescent="0.15">
      <c r="B113" s="292">
        <v>45505</v>
      </c>
      <c r="C113" s="291">
        <v>48611</v>
      </c>
      <c r="D113" s="211">
        <v>102</v>
      </c>
      <c r="E113" s="290">
        <v>3106</v>
      </c>
      <c r="F113" s="289"/>
      <c r="G113" s="289"/>
      <c r="H113" s="237">
        <v>1481401179.90029</v>
      </c>
      <c r="I113" s="237"/>
      <c r="J113" s="211">
        <v>1249706139.9027801</v>
      </c>
      <c r="K113" s="211">
        <v>968284868.48650599</v>
      </c>
      <c r="L113" s="211">
        <v>632860979.33990502</v>
      </c>
    </row>
    <row r="114" spans="2:12" s="180" customFormat="1" ht="8.85" customHeight="1" x14ac:dyDescent="0.15">
      <c r="B114" s="292">
        <v>45505</v>
      </c>
      <c r="C114" s="291">
        <v>48639</v>
      </c>
      <c r="D114" s="211">
        <v>103</v>
      </c>
      <c r="E114" s="290">
        <v>3134</v>
      </c>
      <c r="F114" s="289"/>
      <c r="G114" s="289"/>
      <c r="H114" s="237">
        <v>1465777191.29336</v>
      </c>
      <c r="I114" s="237"/>
      <c r="J114" s="211">
        <v>1234631348.0423901</v>
      </c>
      <c r="K114" s="211">
        <v>954407091.290465</v>
      </c>
      <c r="L114" s="211">
        <v>621403711.06602597</v>
      </c>
    </row>
    <row r="115" spans="2:12" s="180" customFormat="1" ht="8.85" customHeight="1" x14ac:dyDescent="0.15">
      <c r="B115" s="292">
        <v>45505</v>
      </c>
      <c r="C115" s="291">
        <v>48670</v>
      </c>
      <c r="D115" s="211">
        <v>104</v>
      </c>
      <c r="E115" s="290">
        <v>3165</v>
      </c>
      <c r="F115" s="289"/>
      <c r="G115" s="289"/>
      <c r="H115" s="237">
        <v>1450236860.26227</v>
      </c>
      <c r="I115" s="237"/>
      <c r="J115" s="211">
        <v>1219469825.6336601</v>
      </c>
      <c r="K115" s="211">
        <v>940289332.88417804</v>
      </c>
      <c r="L115" s="211">
        <v>609618746.92843997</v>
      </c>
    </row>
    <row r="116" spans="2:12" s="180" customFormat="1" ht="8.85" customHeight="1" x14ac:dyDescent="0.15">
      <c r="B116" s="292">
        <v>45505</v>
      </c>
      <c r="C116" s="291">
        <v>48700</v>
      </c>
      <c r="D116" s="211">
        <v>105</v>
      </c>
      <c r="E116" s="290">
        <v>3195</v>
      </c>
      <c r="F116" s="289"/>
      <c r="G116" s="289"/>
      <c r="H116" s="237">
        <v>1434641564.10725</v>
      </c>
      <c r="I116" s="237"/>
      <c r="J116" s="211">
        <v>1204375989.28444</v>
      </c>
      <c r="K116" s="211">
        <v>926365359.42896998</v>
      </c>
      <c r="L116" s="211">
        <v>598129461.72478795</v>
      </c>
    </row>
    <row r="117" spans="2:12" s="180" customFormat="1" ht="8.85" customHeight="1" x14ac:dyDescent="0.15">
      <c r="B117" s="292">
        <v>45505</v>
      </c>
      <c r="C117" s="291">
        <v>48731</v>
      </c>
      <c r="D117" s="211">
        <v>106</v>
      </c>
      <c r="E117" s="290">
        <v>3226</v>
      </c>
      <c r="F117" s="289"/>
      <c r="G117" s="289"/>
      <c r="H117" s="237">
        <v>1419227754.6979699</v>
      </c>
      <c r="I117" s="237"/>
      <c r="J117" s="211">
        <v>1189415392.60251</v>
      </c>
      <c r="K117" s="211">
        <v>912531500.81201506</v>
      </c>
      <c r="L117" s="211">
        <v>586701735.64990997</v>
      </c>
    </row>
    <row r="118" spans="2:12" s="180" customFormat="1" ht="8.85" customHeight="1" x14ac:dyDescent="0.15">
      <c r="B118" s="292">
        <v>45505</v>
      </c>
      <c r="C118" s="291">
        <v>48761</v>
      </c>
      <c r="D118" s="211">
        <v>107</v>
      </c>
      <c r="E118" s="290">
        <v>3256</v>
      </c>
      <c r="F118" s="289"/>
      <c r="G118" s="289"/>
      <c r="H118" s="237">
        <v>1403887066.40485</v>
      </c>
      <c r="I118" s="237"/>
      <c r="J118" s="211">
        <v>1174627575.8320701</v>
      </c>
      <c r="K118" s="211">
        <v>898968077.88609195</v>
      </c>
      <c r="L118" s="211">
        <v>575612029.40171301</v>
      </c>
    </row>
    <row r="119" spans="2:12" s="180" customFormat="1" ht="8.85" customHeight="1" x14ac:dyDescent="0.15">
      <c r="B119" s="292">
        <v>45505</v>
      </c>
      <c r="C119" s="291">
        <v>48792</v>
      </c>
      <c r="D119" s="211">
        <v>108</v>
      </c>
      <c r="E119" s="290">
        <v>3287</v>
      </c>
      <c r="F119" s="289"/>
      <c r="G119" s="289"/>
      <c r="H119" s="237">
        <v>1388634003.64779</v>
      </c>
      <c r="I119" s="237"/>
      <c r="J119" s="211">
        <v>1159894779.96158</v>
      </c>
      <c r="K119" s="211">
        <v>885435162.84184694</v>
      </c>
      <c r="L119" s="211">
        <v>564545533.28467202</v>
      </c>
    </row>
    <row r="120" spans="2:12" s="180" customFormat="1" ht="8.85" customHeight="1" x14ac:dyDescent="0.15">
      <c r="B120" s="292">
        <v>45505</v>
      </c>
      <c r="C120" s="291">
        <v>48823</v>
      </c>
      <c r="D120" s="211">
        <v>109</v>
      </c>
      <c r="E120" s="290">
        <v>3318</v>
      </c>
      <c r="F120" s="289"/>
      <c r="G120" s="289"/>
      <c r="H120" s="237">
        <v>1373453283.87658</v>
      </c>
      <c r="I120" s="237"/>
      <c r="J120" s="211">
        <v>1145268904.88551</v>
      </c>
      <c r="K120" s="211">
        <v>872046680.46988201</v>
      </c>
      <c r="L120" s="211">
        <v>553654154.99494505</v>
      </c>
    </row>
    <row r="121" spans="2:12" s="180" customFormat="1" ht="8.85" customHeight="1" x14ac:dyDescent="0.15">
      <c r="B121" s="292">
        <v>45505</v>
      </c>
      <c r="C121" s="291">
        <v>48853</v>
      </c>
      <c r="D121" s="211">
        <v>110</v>
      </c>
      <c r="E121" s="290">
        <v>3348</v>
      </c>
      <c r="F121" s="289"/>
      <c r="G121" s="289"/>
      <c r="H121" s="237">
        <v>1358297482.1017499</v>
      </c>
      <c r="I121" s="237"/>
      <c r="J121" s="211">
        <v>1130771966.90978</v>
      </c>
      <c r="K121" s="211">
        <v>858889047.09960306</v>
      </c>
      <c r="L121" s="211">
        <v>543065205.50712395</v>
      </c>
    </row>
    <row r="122" spans="2:12" s="180" customFormat="1" ht="8.85" customHeight="1" x14ac:dyDescent="0.15">
      <c r="B122" s="292">
        <v>45505</v>
      </c>
      <c r="C122" s="291">
        <v>48884</v>
      </c>
      <c r="D122" s="211">
        <v>111</v>
      </c>
      <c r="E122" s="290">
        <v>3379</v>
      </c>
      <c r="F122" s="289"/>
      <c r="G122" s="289"/>
      <c r="H122" s="237">
        <v>1343246318.42278</v>
      </c>
      <c r="I122" s="237"/>
      <c r="J122" s="211">
        <v>1116345370.3982301</v>
      </c>
      <c r="K122" s="211">
        <v>845774719.326213</v>
      </c>
      <c r="L122" s="211">
        <v>532508118.09651703</v>
      </c>
    </row>
    <row r="123" spans="2:12" s="180" customFormat="1" ht="8.85" customHeight="1" x14ac:dyDescent="0.15">
      <c r="B123" s="292">
        <v>45505</v>
      </c>
      <c r="C123" s="291">
        <v>48914</v>
      </c>
      <c r="D123" s="211">
        <v>112</v>
      </c>
      <c r="E123" s="290">
        <v>3409</v>
      </c>
      <c r="F123" s="289"/>
      <c r="G123" s="289"/>
      <c r="H123" s="237">
        <v>1327478348.2799699</v>
      </c>
      <c r="I123" s="237"/>
      <c r="J123" s="211">
        <v>1101430055.9637001</v>
      </c>
      <c r="K123" s="211">
        <v>832420591.45195103</v>
      </c>
      <c r="L123" s="211">
        <v>521951838.28673899</v>
      </c>
    </row>
    <row r="124" spans="2:12" s="180" customFormat="1" ht="8.85" customHeight="1" x14ac:dyDescent="0.15">
      <c r="B124" s="292">
        <v>45505</v>
      </c>
      <c r="C124" s="291">
        <v>48945</v>
      </c>
      <c r="D124" s="211">
        <v>113</v>
      </c>
      <c r="E124" s="290">
        <v>3440</v>
      </c>
      <c r="F124" s="289"/>
      <c r="G124" s="289"/>
      <c r="H124" s="237">
        <v>1312408391.9933</v>
      </c>
      <c r="I124" s="237"/>
      <c r="J124" s="211">
        <v>1087079372.2248001</v>
      </c>
      <c r="K124" s="211">
        <v>819485435.061885</v>
      </c>
      <c r="L124" s="211">
        <v>511664723.13837898</v>
      </c>
    </row>
    <row r="125" spans="2:12" s="180" customFormat="1" ht="8.85" customHeight="1" x14ac:dyDescent="0.15">
      <c r="B125" s="292">
        <v>45505</v>
      </c>
      <c r="C125" s="291">
        <v>48976</v>
      </c>
      <c r="D125" s="211">
        <v>114</v>
      </c>
      <c r="E125" s="290">
        <v>3471</v>
      </c>
      <c r="F125" s="289"/>
      <c r="G125" s="289"/>
      <c r="H125" s="237">
        <v>1297236046.4031501</v>
      </c>
      <c r="I125" s="237"/>
      <c r="J125" s="211">
        <v>1072689533.56821</v>
      </c>
      <c r="K125" s="211">
        <v>806581246.66066802</v>
      </c>
      <c r="L125" s="211">
        <v>501474641.01931101</v>
      </c>
    </row>
    <row r="126" spans="2:12" s="180" customFormat="1" ht="8.85" customHeight="1" x14ac:dyDescent="0.15">
      <c r="B126" s="292">
        <v>45505</v>
      </c>
      <c r="C126" s="291">
        <v>49004</v>
      </c>
      <c r="D126" s="211">
        <v>115</v>
      </c>
      <c r="E126" s="290">
        <v>3499</v>
      </c>
      <c r="F126" s="289"/>
      <c r="G126" s="289"/>
      <c r="H126" s="237">
        <v>1282361717.80883</v>
      </c>
      <c r="I126" s="237"/>
      <c r="J126" s="211">
        <v>1058765308.61866</v>
      </c>
      <c r="K126" s="211">
        <v>794282320.78438902</v>
      </c>
      <c r="L126" s="211">
        <v>491938444.08160901</v>
      </c>
    </row>
    <row r="127" spans="2:12" s="180" customFormat="1" ht="8.85" customHeight="1" x14ac:dyDescent="0.15">
      <c r="B127" s="292">
        <v>45505</v>
      </c>
      <c r="C127" s="291">
        <v>49035</v>
      </c>
      <c r="D127" s="211">
        <v>116</v>
      </c>
      <c r="E127" s="290">
        <v>3530</v>
      </c>
      <c r="F127" s="289"/>
      <c r="G127" s="289"/>
      <c r="H127" s="237">
        <v>1267547800.49067</v>
      </c>
      <c r="I127" s="237"/>
      <c r="J127" s="211">
        <v>1044759390.28272</v>
      </c>
      <c r="K127" s="211">
        <v>781781824.55762196</v>
      </c>
      <c r="L127" s="211">
        <v>482145431.58309102</v>
      </c>
    </row>
    <row r="128" spans="2:12" s="180" customFormat="1" ht="8.85" customHeight="1" x14ac:dyDescent="0.15">
      <c r="B128" s="292">
        <v>45505</v>
      </c>
      <c r="C128" s="291">
        <v>49065</v>
      </c>
      <c r="D128" s="211">
        <v>117</v>
      </c>
      <c r="E128" s="290">
        <v>3560</v>
      </c>
      <c r="F128" s="289"/>
      <c r="G128" s="289"/>
      <c r="H128" s="237">
        <v>1252511128.9586899</v>
      </c>
      <c r="I128" s="237"/>
      <c r="J128" s="211">
        <v>1030671082.06148</v>
      </c>
      <c r="K128" s="211">
        <v>769341472.74776399</v>
      </c>
      <c r="L128" s="211">
        <v>472528181.25308102</v>
      </c>
    </row>
    <row r="129" spans="2:12" s="180" customFormat="1" ht="8.85" customHeight="1" x14ac:dyDescent="0.15">
      <c r="B129" s="292">
        <v>45505</v>
      </c>
      <c r="C129" s="291">
        <v>49096</v>
      </c>
      <c r="D129" s="211">
        <v>118</v>
      </c>
      <c r="E129" s="290">
        <v>3591</v>
      </c>
      <c r="F129" s="289"/>
      <c r="G129" s="289"/>
      <c r="H129" s="237">
        <v>1237461224.15288</v>
      </c>
      <c r="I129" s="237"/>
      <c r="J129" s="211">
        <v>1016559669.92963</v>
      </c>
      <c r="K129" s="211">
        <v>756878244.60380304</v>
      </c>
      <c r="L129" s="211">
        <v>462904296.70154202</v>
      </c>
    </row>
    <row r="130" spans="2:12" s="180" customFormat="1" ht="8.85" customHeight="1" x14ac:dyDescent="0.15">
      <c r="B130" s="292">
        <v>45505</v>
      </c>
      <c r="C130" s="291">
        <v>49126</v>
      </c>
      <c r="D130" s="211">
        <v>119</v>
      </c>
      <c r="E130" s="290">
        <v>3621</v>
      </c>
      <c r="F130" s="289"/>
      <c r="G130" s="289"/>
      <c r="H130" s="237">
        <v>1222931541.2435701</v>
      </c>
      <c r="I130" s="237"/>
      <c r="J130" s="211">
        <v>1002974712.07066</v>
      </c>
      <c r="K130" s="211">
        <v>744925595.767012</v>
      </c>
      <c r="L130" s="211">
        <v>453726526.17303997</v>
      </c>
    </row>
    <row r="131" spans="2:12" s="180" customFormat="1" ht="8.85" customHeight="1" x14ac:dyDescent="0.15">
      <c r="B131" s="292">
        <v>45505</v>
      </c>
      <c r="C131" s="291">
        <v>49157</v>
      </c>
      <c r="D131" s="211">
        <v>120</v>
      </c>
      <c r="E131" s="290">
        <v>3652</v>
      </c>
      <c r="F131" s="289"/>
      <c r="G131" s="289"/>
      <c r="H131" s="237">
        <v>1208414249.2100899</v>
      </c>
      <c r="I131" s="237"/>
      <c r="J131" s="211">
        <v>989387578.956967</v>
      </c>
      <c r="K131" s="211">
        <v>732965376.86802101</v>
      </c>
      <c r="L131" s="211">
        <v>444550755.925327</v>
      </c>
    </row>
    <row r="132" spans="2:12" s="180" customFormat="1" ht="8.85" customHeight="1" x14ac:dyDescent="0.15">
      <c r="B132" s="292">
        <v>45505</v>
      </c>
      <c r="C132" s="291">
        <v>49188</v>
      </c>
      <c r="D132" s="211">
        <v>121</v>
      </c>
      <c r="E132" s="290">
        <v>3683</v>
      </c>
      <c r="F132" s="289"/>
      <c r="G132" s="289"/>
      <c r="H132" s="237">
        <v>1193887848.05321</v>
      </c>
      <c r="I132" s="237"/>
      <c r="J132" s="211">
        <v>975836204.75212204</v>
      </c>
      <c r="K132" s="211">
        <v>721087598.26929402</v>
      </c>
      <c r="L132" s="211">
        <v>435494363.74798501</v>
      </c>
    </row>
    <row r="133" spans="2:12" s="180" customFormat="1" ht="8.85" customHeight="1" x14ac:dyDescent="0.15">
      <c r="B133" s="292">
        <v>45505</v>
      </c>
      <c r="C133" s="291">
        <v>49218</v>
      </c>
      <c r="D133" s="211">
        <v>122</v>
      </c>
      <c r="E133" s="290">
        <v>3713</v>
      </c>
      <c r="F133" s="289"/>
      <c r="G133" s="289"/>
      <c r="H133" s="237">
        <v>1179703674.7007699</v>
      </c>
      <c r="I133" s="237"/>
      <c r="J133" s="211">
        <v>962659913.955984</v>
      </c>
      <c r="K133" s="211">
        <v>709600241.24965894</v>
      </c>
      <c r="L133" s="211">
        <v>426799940.532287</v>
      </c>
    </row>
    <row r="134" spans="2:12" s="180" customFormat="1" ht="8.85" customHeight="1" x14ac:dyDescent="0.15">
      <c r="B134" s="292">
        <v>45505</v>
      </c>
      <c r="C134" s="291">
        <v>49249</v>
      </c>
      <c r="D134" s="211">
        <v>123</v>
      </c>
      <c r="E134" s="290">
        <v>3744</v>
      </c>
      <c r="F134" s="289"/>
      <c r="G134" s="289"/>
      <c r="H134" s="237">
        <v>1165600067.6441</v>
      </c>
      <c r="I134" s="237"/>
      <c r="J134" s="211">
        <v>949537888.31429601</v>
      </c>
      <c r="K134" s="211">
        <v>698147614.07901502</v>
      </c>
      <c r="L134" s="211">
        <v>418133028.00699902</v>
      </c>
    </row>
    <row r="135" spans="2:12" s="180" customFormat="1" ht="8.85" customHeight="1" x14ac:dyDescent="0.15">
      <c r="B135" s="292">
        <v>45505</v>
      </c>
      <c r="C135" s="291">
        <v>49279</v>
      </c>
      <c r="D135" s="211">
        <v>124</v>
      </c>
      <c r="E135" s="290">
        <v>3774</v>
      </c>
      <c r="F135" s="289"/>
      <c r="G135" s="289"/>
      <c r="H135" s="237">
        <v>1151443049.24243</v>
      </c>
      <c r="I135" s="237"/>
      <c r="J135" s="211">
        <v>936465446.40635002</v>
      </c>
      <c r="K135" s="211">
        <v>686841430.95141995</v>
      </c>
      <c r="L135" s="211">
        <v>409675302.57675701</v>
      </c>
    </row>
    <row r="136" spans="2:12" s="180" customFormat="1" ht="8.85" customHeight="1" x14ac:dyDescent="0.15">
      <c r="B136" s="292">
        <v>45505</v>
      </c>
      <c r="C136" s="291">
        <v>49310</v>
      </c>
      <c r="D136" s="211">
        <v>125</v>
      </c>
      <c r="E136" s="290">
        <v>3805</v>
      </c>
      <c r="F136" s="289"/>
      <c r="G136" s="289"/>
      <c r="H136" s="237">
        <v>1137207785.03652</v>
      </c>
      <c r="I136" s="237"/>
      <c r="J136" s="211">
        <v>923319267.01157904</v>
      </c>
      <c r="K136" s="211">
        <v>675477236.44848204</v>
      </c>
      <c r="L136" s="211">
        <v>401190496.01089901</v>
      </c>
    </row>
    <row r="137" spans="2:12" s="180" customFormat="1" ht="8.85" customHeight="1" x14ac:dyDescent="0.15">
      <c r="B137" s="292">
        <v>45505</v>
      </c>
      <c r="C137" s="291">
        <v>49341</v>
      </c>
      <c r="D137" s="211">
        <v>126</v>
      </c>
      <c r="E137" s="290">
        <v>3836</v>
      </c>
      <c r="F137" s="289"/>
      <c r="G137" s="289"/>
      <c r="H137" s="237">
        <v>1123341398.4863901</v>
      </c>
      <c r="I137" s="237"/>
      <c r="J137" s="211">
        <v>910513977.87492394</v>
      </c>
      <c r="K137" s="211">
        <v>664415155.02551901</v>
      </c>
      <c r="L137" s="211">
        <v>392948891.43088001</v>
      </c>
    </row>
    <row r="138" spans="2:12" s="180" customFormat="1" ht="8.85" customHeight="1" x14ac:dyDescent="0.15">
      <c r="B138" s="292">
        <v>45505</v>
      </c>
      <c r="C138" s="291">
        <v>49369</v>
      </c>
      <c r="D138" s="211">
        <v>127</v>
      </c>
      <c r="E138" s="290">
        <v>3864</v>
      </c>
      <c r="F138" s="289"/>
      <c r="G138" s="289"/>
      <c r="H138" s="237">
        <v>1109542240.9616001</v>
      </c>
      <c r="I138" s="237"/>
      <c r="J138" s="211">
        <v>897951368.86925495</v>
      </c>
      <c r="K138" s="211">
        <v>653742689.884498</v>
      </c>
      <c r="L138" s="211">
        <v>385157531.665052</v>
      </c>
    </row>
    <row r="139" spans="2:12" s="180" customFormat="1" ht="8.85" customHeight="1" x14ac:dyDescent="0.15">
      <c r="B139" s="292">
        <v>45505</v>
      </c>
      <c r="C139" s="291">
        <v>49400</v>
      </c>
      <c r="D139" s="211">
        <v>128</v>
      </c>
      <c r="E139" s="290">
        <v>3895</v>
      </c>
      <c r="F139" s="289"/>
      <c r="G139" s="289"/>
      <c r="H139" s="237">
        <v>1095826346.88223</v>
      </c>
      <c r="I139" s="237"/>
      <c r="J139" s="211">
        <v>885346945.10219204</v>
      </c>
      <c r="K139" s="211">
        <v>642926926.34036601</v>
      </c>
      <c r="L139" s="211">
        <v>377180979.07631999</v>
      </c>
    </row>
    <row r="140" spans="2:12" s="180" customFormat="1" ht="8.85" customHeight="1" x14ac:dyDescent="0.15">
      <c r="B140" s="292">
        <v>45505</v>
      </c>
      <c r="C140" s="291">
        <v>49430</v>
      </c>
      <c r="D140" s="211">
        <v>129</v>
      </c>
      <c r="E140" s="290">
        <v>3925</v>
      </c>
      <c r="F140" s="289"/>
      <c r="G140" s="289"/>
      <c r="H140" s="237">
        <v>1081990969.3586299</v>
      </c>
      <c r="I140" s="237"/>
      <c r="J140" s="211">
        <v>872734112.52388895</v>
      </c>
      <c r="K140" s="211">
        <v>632207786.60823703</v>
      </c>
      <c r="L140" s="211">
        <v>369372103.57708198</v>
      </c>
    </row>
    <row r="141" spans="2:12" s="180" customFormat="1" ht="8.85" customHeight="1" x14ac:dyDescent="0.15">
      <c r="B141" s="292">
        <v>45505</v>
      </c>
      <c r="C141" s="291">
        <v>49461</v>
      </c>
      <c r="D141" s="211">
        <v>130</v>
      </c>
      <c r="E141" s="290">
        <v>3956</v>
      </c>
      <c r="F141" s="289"/>
      <c r="G141" s="289"/>
      <c r="H141" s="237">
        <v>1067932444.25046</v>
      </c>
      <c r="I141" s="237"/>
      <c r="J141" s="211">
        <v>859933514.79368496</v>
      </c>
      <c r="K141" s="211">
        <v>621350793.38895595</v>
      </c>
      <c r="L141" s="211">
        <v>361491199.59185803</v>
      </c>
    </row>
    <row r="142" spans="2:12" s="180" customFormat="1" ht="8.85" customHeight="1" x14ac:dyDescent="0.15">
      <c r="B142" s="292">
        <v>45505</v>
      </c>
      <c r="C142" s="291">
        <v>49491</v>
      </c>
      <c r="D142" s="211">
        <v>131</v>
      </c>
      <c r="E142" s="290">
        <v>3986</v>
      </c>
      <c r="F142" s="289"/>
      <c r="G142" s="289"/>
      <c r="H142" s="237">
        <v>1054549160.56805</v>
      </c>
      <c r="I142" s="237"/>
      <c r="J142" s="211">
        <v>847763052.88550603</v>
      </c>
      <c r="K142" s="211">
        <v>611049276.82027602</v>
      </c>
      <c r="L142" s="211">
        <v>354040699.11151302</v>
      </c>
    </row>
    <row r="143" spans="2:12" s="180" customFormat="1" ht="8.85" customHeight="1" x14ac:dyDescent="0.15">
      <c r="B143" s="292">
        <v>45505</v>
      </c>
      <c r="C143" s="291">
        <v>49522</v>
      </c>
      <c r="D143" s="211">
        <v>132</v>
      </c>
      <c r="E143" s="290">
        <v>4017</v>
      </c>
      <c r="F143" s="289"/>
      <c r="G143" s="289"/>
      <c r="H143" s="237">
        <v>1041269928.48141</v>
      </c>
      <c r="I143" s="237"/>
      <c r="J143" s="211">
        <v>835667977.16020894</v>
      </c>
      <c r="K143" s="211">
        <v>600799555.044168</v>
      </c>
      <c r="L143" s="211">
        <v>346627629.507056</v>
      </c>
    </row>
    <row r="144" spans="2:12" s="180" customFormat="1" ht="8.85" customHeight="1" x14ac:dyDescent="0.15">
      <c r="B144" s="292">
        <v>45505</v>
      </c>
      <c r="C144" s="291">
        <v>49553</v>
      </c>
      <c r="D144" s="211">
        <v>133</v>
      </c>
      <c r="E144" s="290">
        <v>4048</v>
      </c>
      <c r="F144" s="289"/>
      <c r="G144" s="289"/>
      <c r="H144" s="237">
        <v>1027462133.31019</v>
      </c>
      <c r="I144" s="237"/>
      <c r="J144" s="211">
        <v>823188013.78167403</v>
      </c>
      <c r="K144" s="211">
        <v>590322005.94244003</v>
      </c>
      <c r="L144" s="211">
        <v>339140118.400792</v>
      </c>
    </row>
    <row r="145" spans="2:12" s="180" customFormat="1" ht="8.85" customHeight="1" x14ac:dyDescent="0.15">
      <c r="B145" s="292">
        <v>45505</v>
      </c>
      <c r="C145" s="291">
        <v>49583</v>
      </c>
      <c r="D145" s="211">
        <v>134</v>
      </c>
      <c r="E145" s="290">
        <v>4078</v>
      </c>
      <c r="F145" s="289"/>
      <c r="G145" s="289"/>
      <c r="H145" s="237">
        <v>1014440867.68483</v>
      </c>
      <c r="I145" s="237"/>
      <c r="J145" s="211">
        <v>811421498.83505201</v>
      </c>
      <c r="K145" s="211">
        <v>580451867.11926901</v>
      </c>
      <c r="L145" s="211">
        <v>332102764.15507001</v>
      </c>
    </row>
    <row r="146" spans="2:12" s="180" customFormat="1" ht="8.85" customHeight="1" x14ac:dyDescent="0.15">
      <c r="B146" s="292">
        <v>45505</v>
      </c>
      <c r="C146" s="291">
        <v>49614</v>
      </c>
      <c r="D146" s="211">
        <v>135</v>
      </c>
      <c r="E146" s="290">
        <v>4109</v>
      </c>
      <c r="F146" s="289"/>
      <c r="G146" s="289"/>
      <c r="H146" s="237">
        <v>1001505529.09523</v>
      </c>
      <c r="I146" s="237"/>
      <c r="J146" s="211">
        <v>799716218.54813397</v>
      </c>
      <c r="K146" s="211">
        <v>570623559.96357906</v>
      </c>
      <c r="L146" s="211">
        <v>325096726.35151702</v>
      </c>
    </row>
    <row r="147" spans="2:12" s="180" customFormat="1" ht="8.85" customHeight="1" x14ac:dyDescent="0.15">
      <c r="B147" s="292">
        <v>45505</v>
      </c>
      <c r="C147" s="291">
        <v>49644</v>
      </c>
      <c r="D147" s="211">
        <v>136</v>
      </c>
      <c r="E147" s="290">
        <v>4139</v>
      </c>
      <c r="F147" s="289"/>
      <c r="G147" s="289"/>
      <c r="H147" s="237">
        <v>988616622.791394</v>
      </c>
      <c r="I147" s="237"/>
      <c r="J147" s="211">
        <v>788128479.62516499</v>
      </c>
      <c r="K147" s="211">
        <v>560971223.80222404</v>
      </c>
      <c r="L147" s="211">
        <v>318287486.49394298</v>
      </c>
    </row>
    <row r="148" spans="2:12" s="180" customFormat="1" ht="8.85" customHeight="1" x14ac:dyDescent="0.15">
      <c r="B148" s="292">
        <v>45505</v>
      </c>
      <c r="C148" s="291">
        <v>49675</v>
      </c>
      <c r="D148" s="211">
        <v>137</v>
      </c>
      <c r="E148" s="290">
        <v>4170</v>
      </c>
      <c r="F148" s="289"/>
      <c r="G148" s="289"/>
      <c r="H148" s="237">
        <v>975772544.36307204</v>
      </c>
      <c r="I148" s="237"/>
      <c r="J148" s="211">
        <v>776569779.78330898</v>
      </c>
      <c r="K148" s="211">
        <v>551338272.667135</v>
      </c>
      <c r="L148" s="211">
        <v>311496909.14393198</v>
      </c>
    </row>
    <row r="149" spans="2:12" s="180" customFormat="1" ht="8.85" customHeight="1" x14ac:dyDescent="0.15">
      <c r="B149" s="292">
        <v>45505</v>
      </c>
      <c r="C149" s="291">
        <v>49706</v>
      </c>
      <c r="D149" s="211">
        <v>138</v>
      </c>
      <c r="E149" s="290">
        <v>4201</v>
      </c>
      <c r="F149" s="289"/>
      <c r="G149" s="289"/>
      <c r="H149" s="237">
        <v>962964910.65051496</v>
      </c>
      <c r="I149" s="237"/>
      <c r="J149" s="211">
        <v>765076976.95681703</v>
      </c>
      <c r="K149" s="211">
        <v>541797356.05177498</v>
      </c>
      <c r="L149" s="211">
        <v>304809923.08407903</v>
      </c>
    </row>
    <row r="150" spans="2:12" s="180" customFormat="1" ht="8.85" customHeight="1" x14ac:dyDescent="0.15">
      <c r="B150" s="292">
        <v>45505</v>
      </c>
      <c r="C150" s="291">
        <v>49735</v>
      </c>
      <c r="D150" s="211">
        <v>139</v>
      </c>
      <c r="E150" s="290">
        <v>4230</v>
      </c>
      <c r="F150" s="289"/>
      <c r="G150" s="289"/>
      <c r="H150" s="237">
        <v>950203142.17380702</v>
      </c>
      <c r="I150" s="237"/>
      <c r="J150" s="211">
        <v>753739846.50465095</v>
      </c>
      <c r="K150" s="211">
        <v>532498838.47944599</v>
      </c>
      <c r="L150" s="211">
        <v>298391489.34568101</v>
      </c>
    </row>
    <row r="151" spans="2:12" s="180" customFormat="1" ht="8.85" customHeight="1" x14ac:dyDescent="0.15">
      <c r="B151" s="292">
        <v>45505</v>
      </c>
      <c r="C151" s="291">
        <v>49766</v>
      </c>
      <c r="D151" s="211">
        <v>140</v>
      </c>
      <c r="E151" s="290">
        <v>4261</v>
      </c>
      <c r="F151" s="289"/>
      <c r="G151" s="289"/>
      <c r="H151" s="237">
        <v>937529402.42286599</v>
      </c>
      <c r="I151" s="237"/>
      <c r="J151" s="211">
        <v>742425172.39619398</v>
      </c>
      <c r="K151" s="211">
        <v>523171371.96135199</v>
      </c>
      <c r="L151" s="211">
        <v>291923030.04735303</v>
      </c>
    </row>
    <row r="152" spans="2:12" s="180" customFormat="1" ht="8.85" customHeight="1" x14ac:dyDescent="0.15">
      <c r="B152" s="292">
        <v>45505</v>
      </c>
      <c r="C152" s="291">
        <v>49796</v>
      </c>
      <c r="D152" s="211">
        <v>141</v>
      </c>
      <c r="E152" s="290">
        <v>4291</v>
      </c>
      <c r="F152" s="289"/>
      <c r="G152" s="289"/>
      <c r="H152" s="237">
        <v>924925202.08777499</v>
      </c>
      <c r="I152" s="237"/>
      <c r="J152" s="211">
        <v>731241726.23369896</v>
      </c>
      <c r="K152" s="211">
        <v>514022364.82678503</v>
      </c>
      <c r="L152" s="211">
        <v>285642276.52241403</v>
      </c>
    </row>
    <row r="153" spans="2:12" s="180" customFormat="1" ht="8.85" customHeight="1" x14ac:dyDescent="0.15">
      <c r="B153" s="292">
        <v>45505</v>
      </c>
      <c r="C153" s="291">
        <v>49827</v>
      </c>
      <c r="D153" s="211">
        <v>142</v>
      </c>
      <c r="E153" s="290">
        <v>4322</v>
      </c>
      <c r="F153" s="289"/>
      <c r="G153" s="289"/>
      <c r="H153" s="237">
        <v>912423971.54853404</v>
      </c>
      <c r="I153" s="237"/>
      <c r="J153" s="211">
        <v>720134832.23109806</v>
      </c>
      <c r="K153" s="211">
        <v>504927426.03911299</v>
      </c>
      <c r="L153" s="211">
        <v>279399774.16693199</v>
      </c>
    </row>
    <row r="154" spans="2:12" s="180" customFormat="1" ht="8.85" customHeight="1" x14ac:dyDescent="0.15">
      <c r="B154" s="292">
        <v>45505</v>
      </c>
      <c r="C154" s="291">
        <v>49857</v>
      </c>
      <c r="D154" s="211">
        <v>143</v>
      </c>
      <c r="E154" s="290">
        <v>4352</v>
      </c>
      <c r="F154" s="289"/>
      <c r="G154" s="289"/>
      <c r="H154" s="237">
        <v>900099358.50514102</v>
      </c>
      <c r="I154" s="237"/>
      <c r="J154" s="211">
        <v>709241506.61402094</v>
      </c>
      <c r="K154" s="211">
        <v>496065534.13526398</v>
      </c>
      <c r="L154" s="211">
        <v>273370865.24576497</v>
      </c>
    </row>
    <row r="155" spans="2:12" s="180" customFormat="1" ht="8.85" customHeight="1" x14ac:dyDescent="0.15">
      <c r="B155" s="292">
        <v>45505</v>
      </c>
      <c r="C155" s="291">
        <v>49888</v>
      </c>
      <c r="D155" s="211">
        <v>144</v>
      </c>
      <c r="E155" s="290">
        <v>4383</v>
      </c>
      <c r="F155" s="289"/>
      <c r="G155" s="289"/>
      <c r="H155" s="237">
        <v>887929690.66759598</v>
      </c>
      <c r="I155" s="237"/>
      <c r="J155" s="211">
        <v>698465643.65739202</v>
      </c>
      <c r="K155" s="211">
        <v>487286132.283539</v>
      </c>
      <c r="L155" s="211">
        <v>267395346.472074</v>
      </c>
    </row>
    <row r="156" spans="2:12" s="180" customFormat="1" ht="8.85" customHeight="1" x14ac:dyDescent="0.15">
      <c r="B156" s="292">
        <v>45505</v>
      </c>
      <c r="C156" s="291">
        <v>49919</v>
      </c>
      <c r="D156" s="211">
        <v>145</v>
      </c>
      <c r="E156" s="290">
        <v>4414</v>
      </c>
      <c r="F156" s="289"/>
      <c r="G156" s="289"/>
      <c r="H156" s="237">
        <v>875869981.54590404</v>
      </c>
      <c r="I156" s="237"/>
      <c r="J156" s="211">
        <v>687810643.08855903</v>
      </c>
      <c r="K156" s="211">
        <v>478632283.05779701</v>
      </c>
      <c r="L156" s="211">
        <v>261534147.063739</v>
      </c>
    </row>
    <row r="157" spans="2:12" s="180" customFormat="1" ht="8.85" customHeight="1" x14ac:dyDescent="0.15">
      <c r="B157" s="292">
        <v>45505</v>
      </c>
      <c r="C157" s="291">
        <v>49949</v>
      </c>
      <c r="D157" s="211">
        <v>146</v>
      </c>
      <c r="E157" s="290">
        <v>4444</v>
      </c>
      <c r="F157" s="289"/>
      <c r="G157" s="289"/>
      <c r="H157" s="237">
        <v>863927366.56039906</v>
      </c>
      <c r="I157" s="237"/>
      <c r="J157" s="211">
        <v>677318661.27671802</v>
      </c>
      <c r="K157" s="211">
        <v>470171071.67677402</v>
      </c>
      <c r="L157" s="211">
        <v>255857646.461503</v>
      </c>
    </row>
    <row r="158" spans="2:12" s="180" customFormat="1" ht="8.85" customHeight="1" x14ac:dyDescent="0.15">
      <c r="B158" s="292">
        <v>45505</v>
      </c>
      <c r="C158" s="291">
        <v>49980</v>
      </c>
      <c r="D158" s="211">
        <v>147</v>
      </c>
      <c r="E158" s="290">
        <v>4475</v>
      </c>
      <c r="F158" s="289"/>
      <c r="G158" s="289"/>
      <c r="H158" s="237">
        <v>852111272.35040402</v>
      </c>
      <c r="I158" s="237"/>
      <c r="J158" s="211">
        <v>666921778.34543598</v>
      </c>
      <c r="K158" s="211">
        <v>461776529.843288</v>
      </c>
      <c r="L158" s="211">
        <v>250225157.53134799</v>
      </c>
    </row>
    <row r="159" spans="2:12" s="180" customFormat="1" ht="8.85" customHeight="1" x14ac:dyDescent="0.15">
      <c r="B159" s="292">
        <v>45505</v>
      </c>
      <c r="C159" s="291">
        <v>50010</v>
      </c>
      <c r="D159" s="211">
        <v>148</v>
      </c>
      <c r="E159" s="290">
        <v>4505</v>
      </c>
      <c r="F159" s="289"/>
      <c r="G159" s="289"/>
      <c r="H159" s="237">
        <v>840414226.06489396</v>
      </c>
      <c r="I159" s="237"/>
      <c r="J159" s="211">
        <v>656687190.17626095</v>
      </c>
      <c r="K159" s="211">
        <v>453570988.49734998</v>
      </c>
      <c r="L159" s="211">
        <v>244771284.683734</v>
      </c>
    </row>
    <row r="160" spans="2:12" s="180" customFormat="1" ht="8.85" customHeight="1" x14ac:dyDescent="0.15">
      <c r="B160" s="292">
        <v>45505</v>
      </c>
      <c r="C160" s="291">
        <v>50041</v>
      </c>
      <c r="D160" s="211">
        <v>149</v>
      </c>
      <c r="E160" s="290">
        <v>4536</v>
      </c>
      <c r="F160" s="289"/>
      <c r="G160" s="289"/>
      <c r="H160" s="237">
        <v>828809269.75313306</v>
      </c>
      <c r="I160" s="237"/>
      <c r="J160" s="211">
        <v>646520839.55698597</v>
      </c>
      <c r="K160" s="211">
        <v>445413467.954005</v>
      </c>
      <c r="L160" s="211">
        <v>239350954.22273299</v>
      </c>
    </row>
    <row r="161" spans="2:12" s="180" customFormat="1" ht="8.85" customHeight="1" x14ac:dyDescent="0.15">
      <c r="B161" s="292">
        <v>45505</v>
      </c>
      <c r="C161" s="291">
        <v>50072</v>
      </c>
      <c r="D161" s="211">
        <v>150</v>
      </c>
      <c r="E161" s="290">
        <v>4567</v>
      </c>
      <c r="F161" s="289"/>
      <c r="G161" s="289"/>
      <c r="H161" s="237">
        <v>816764951.22721398</v>
      </c>
      <c r="I161" s="237"/>
      <c r="J161" s="211">
        <v>636044938.10126197</v>
      </c>
      <c r="K161" s="211">
        <v>437081786.96994001</v>
      </c>
      <c r="L161" s="211">
        <v>233878956.85627699</v>
      </c>
    </row>
    <row r="162" spans="2:12" s="180" customFormat="1" ht="8.85" customHeight="1" x14ac:dyDescent="0.15">
      <c r="B162" s="292">
        <v>45505</v>
      </c>
      <c r="C162" s="291">
        <v>50100</v>
      </c>
      <c r="D162" s="211">
        <v>151</v>
      </c>
      <c r="E162" s="290">
        <v>4595</v>
      </c>
      <c r="F162" s="289"/>
      <c r="G162" s="289"/>
      <c r="H162" s="237">
        <v>805420801.78722298</v>
      </c>
      <c r="I162" s="237"/>
      <c r="J162" s="211">
        <v>626249904.38828397</v>
      </c>
      <c r="K162" s="211">
        <v>429362091.71049899</v>
      </c>
      <c r="L162" s="211">
        <v>228869092.40825301</v>
      </c>
    </row>
    <row r="163" spans="2:12" s="180" customFormat="1" ht="8.85" customHeight="1" x14ac:dyDescent="0.15">
      <c r="B163" s="292">
        <v>45505</v>
      </c>
      <c r="C163" s="291">
        <v>50131</v>
      </c>
      <c r="D163" s="211">
        <v>152</v>
      </c>
      <c r="E163" s="290">
        <v>4626</v>
      </c>
      <c r="F163" s="289"/>
      <c r="G163" s="289"/>
      <c r="H163" s="237">
        <v>794161921.82341099</v>
      </c>
      <c r="I163" s="237"/>
      <c r="J163" s="211">
        <v>616448314.43758595</v>
      </c>
      <c r="K163" s="211">
        <v>421567175.23100001</v>
      </c>
      <c r="L163" s="211">
        <v>223762268.73052499</v>
      </c>
    </row>
    <row r="164" spans="2:12" s="180" customFormat="1" ht="8.85" customHeight="1" x14ac:dyDescent="0.15">
      <c r="B164" s="292">
        <v>45505</v>
      </c>
      <c r="C164" s="291">
        <v>50161</v>
      </c>
      <c r="D164" s="211">
        <v>153</v>
      </c>
      <c r="E164" s="290">
        <v>4656</v>
      </c>
      <c r="F164" s="289"/>
      <c r="G164" s="289"/>
      <c r="H164" s="237">
        <v>782976124.83586097</v>
      </c>
      <c r="I164" s="237"/>
      <c r="J164" s="211">
        <v>606768028.83954096</v>
      </c>
      <c r="K164" s="211">
        <v>413925874.494214</v>
      </c>
      <c r="L164" s="211">
        <v>218805748.36125401</v>
      </c>
    </row>
    <row r="165" spans="2:12" s="180" customFormat="1" ht="8.85" customHeight="1" x14ac:dyDescent="0.15">
      <c r="B165" s="292">
        <v>45505</v>
      </c>
      <c r="C165" s="291">
        <v>50192</v>
      </c>
      <c r="D165" s="211">
        <v>154</v>
      </c>
      <c r="E165" s="290">
        <v>4687</v>
      </c>
      <c r="F165" s="289"/>
      <c r="G165" s="289"/>
      <c r="H165" s="237">
        <v>771784196.75415599</v>
      </c>
      <c r="I165" s="237"/>
      <c r="J165" s="211">
        <v>597080421.34043503</v>
      </c>
      <c r="K165" s="211">
        <v>406281277.28284699</v>
      </c>
      <c r="L165" s="211">
        <v>213855084.91904801</v>
      </c>
    </row>
    <row r="166" spans="2:12" s="180" customFormat="1" ht="8.85" customHeight="1" x14ac:dyDescent="0.15">
      <c r="B166" s="292">
        <v>45505</v>
      </c>
      <c r="C166" s="291">
        <v>50222</v>
      </c>
      <c r="D166" s="211">
        <v>155</v>
      </c>
      <c r="E166" s="290">
        <v>4717</v>
      </c>
      <c r="F166" s="289"/>
      <c r="G166" s="289"/>
      <c r="H166" s="237">
        <v>760715991.86837494</v>
      </c>
      <c r="I166" s="237"/>
      <c r="J166" s="211">
        <v>587551657.18251097</v>
      </c>
      <c r="K166" s="211">
        <v>398813454.46893901</v>
      </c>
      <c r="L166" s="211">
        <v>209063711.81038499</v>
      </c>
    </row>
    <row r="167" spans="2:12" s="180" customFormat="1" ht="8.85" customHeight="1" x14ac:dyDescent="0.15">
      <c r="B167" s="292">
        <v>45505</v>
      </c>
      <c r="C167" s="291">
        <v>50253</v>
      </c>
      <c r="D167" s="211">
        <v>156</v>
      </c>
      <c r="E167" s="290">
        <v>4748</v>
      </c>
      <c r="F167" s="289"/>
      <c r="G167" s="289"/>
      <c r="H167" s="237">
        <v>749702104.078861</v>
      </c>
      <c r="I167" s="237"/>
      <c r="J167" s="211">
        <v>578062794.64345396</v>
      </c>
      <c r="K167" s="211">
        <v>391374798.34853899</v>
      </c>
      <c r="L167" s="211">
        <v>204295279.51792699</v>
      </c>
    </row>
    <row r="168" spans="2:12" s="180" customFormat="1" ht="8.85" customHeight="1" x14ac:dyDescent="0.15">
      <c r="B168" s="292">
        <v>45505</v>
      </c>
      <c r="C168" s="291">
        <v>50284</v>
      </c>
      <c r="D168" s="211">
        <v>157</v>
      </c>
      <c r="E168" s="290">
        <v>4779</v>
      </c>
      <c r="F168" s="289"/>
      <c r="G168" s="289"/>
      <c r="H168" s="237">
        <v>738748169.93518698</v>
      </c>
      <c r="I168" s="237"/>
      <c r="J168" s="211">
        <v>568650578.79197204</v>
      </c>
      <c r="K168" s="211">
        <v>384023160.12866998</v>
      </c>
      <c r="L168" s="211">
        <v>199608720.90227899</v>
      </c>
    </row>
    <row r="169" spans="2:12" s="180" customFormat="1" ht="8.85" customHeight="1" x14ac:dyDescent="0.15">
      <c r="B169" s="292">
        <v>45505</v>
      </c>
      <c r="C169" s="291">
        <v>50314</v>
      </c>
      <c r="D169" s="211">
        <v>158</v>
      </c>
      <c r="E169" s="290">
        <v>4809</v>
      </c>
      <c r="F169" s="289"/>
      <c r="G169" s="289"/>
      <c r="H169" s="237">
        <v>727876697.01777697</v>
      </c>
      <c r="I169" s="237"/>
      <c r="J169" s="211">
        <v>559362623.48299003</v>
      </c>
      <c r="K169" s="211">
        <v>376821038.74550003</v>
      </c>
      <c r="L169" s="211">
        <v>195062290.89262399</v>
      </c>
    </row>
    <row r="170" spans="2:12" s="180" customFormat="1" ht="8.85" customHeight="1" x14ac:dyDescent="0.15">
      <c r="B170" s="292">
        <v>45505</v>
      </c>
      <c r="C170" s="291">
        <v>50345</v>
      </c>
      <c r="D170" s="211">
        <v>159</v>
      </c>
      <c r="E170" s="290">
        <v>4840</v>
      </c>
      <c r="F170" s="289"/>
      <c r="G170" s="289"/>
      <c r="H170" s="237">
        <v>717076629.02378595</v>
      </c>
      <c r="I170" s="237"/>
      <c r="J170" s="211">
        <v>550128285.27274001</v>
      </c>
      <c r="K170" s="211">
        <v>369657708.39854598</v>
      </c>
      <c r="L170" s="211">
        <v>190543686.988543</v>
      </c>
    </row>
    <row r="171" spans="2:12" s="180" customFormat="1" ht="8.85" customHeight="1" x14ac:dyDescent="0.15">
      <c r="B171" s="292">
        <v>45505</v>
      </c>
      <c r="C171" s="291">
        <v>50375</v>
      </c>
      <c r="D171" s="211">
        <v>160</v>
      </c>
      <c r="E171" s="290">
        <v>4870</v>
      </c>
      <c r="F171" s="289"/>
      <c r="G171" s="289"/>
      <c r="H171" s="237">
        <v>706285102.78491402</v>
      </c>
      <c r="I171" s="237"/>
      <c r="J171" s="211">
        <v>540959825.51638699</v>
      </c>
      <c r="K171" s="211">
        <v>362602314.94926101</v>
      </c>
      <c r="L171" s="211">
        <v>186140747.44394401</v>
      </c>
    </row>
    <row r="172" spans="2:12" s="180" customFormat="1" ht="8.85" customHeight="1" x14ac:dyDescent="0.15">
      <c r="B172" s="292">
        <v>45505</v>
      </c>
      <c r="C172" s="291">
        <v>50406</v>
      </c>
      <c r="D172" s="211">
        <v>161</v>
      </c>
      <c r="E172" s="290">
        <v>4901</v>
      </c>
      <c r="F172" s="289"/>
      <c r="G172" s="289"/>
      <c r="H172" s="237">
        <v>695580017.421157</v>
      </c>
      <c r="I172" s="237"/>
      <c r="J172" s="211">
        <v>531856955.80619901</v>
      </c>
      <c r="K172" s="211">
        <v>355594058.12605298</v>
      </c>
      <c r="L172" s="211">
        <v>181769911.62065101</v>
      </c>
    </row>
    <row r="173" spans="2:12" s="180" customFormat="1" ht="8.85" customHeight="1" x14ac:dyDescent="0.15">
      <c r="B173" s="292">
        <v>45505</v>
      </c>
      <c r="C173" s="291">
        <v>50437</v>
      </c>
      <c r="D173" s="211">
        <v>162</v>
      </c>
      <c r="E173" s="290">
        <v>4932</v>
      </c>
      <c r="F173" s="289"/>
      <c r="G173" s="289"/>
      <c r="H173" s="237">
        <v>684988159.41251898</v>
      </c>
      <c r="I173" s="237"/>
      <c r="J173" s="211">
        <v>522869837.69365901</v>
      </c>
      <c r="K173" s="211">
        <v>348696296.40885597</v>
      </c>
      <c r="L173" s="211">
        <v>177489005.03498301</v>
      </c>
    </row>
    <row r="174" spans="2:12" s="180" customFormat="1" ht="8.85" customHeight="1" x14ac:dyDescent="0.15">
      <c r="B174" s="292">
        <v>45505</v>
      </c>
      <c r="C174" s="291">
        <v>50465</v>
      </c>
      <c r="D174" s="211">
        <v>163</v>
      </c>
      <c r="E174" s="290">
        <v>4960</v>
      </c>
      <c r="F174" s="289"/>
      <c r="G174" s="289"/>
      <c r="H174" s="237">
        <v>674486941.74908495</v>
      </c>
      <c r="I174" s="237"/>
      <c r="J174" s="211">
        <v>514065187.50199598</v>
      </c>
      <c r="K174" s="211">
        <v>342036973.88214803</v>
      </c>
      <c r="L174" s="211">
        <v>173433179.85733801</v>
      </c>
    </row>
    <row r="175" spans="2:12" s="180" customFormat="1" ht="8.85" customHeight="1" x14ac:dyDescent="0.15">
      <c r="B175" s="292">
        <v>45505</v>
      </c>
      <c r="C175" s="291">
        <v>50496</v>
      </c>
      <c r="D175" s="211">
        <v>164</v>
      </c>
      <c r="E175" s="290">
        <v>4991</v>
      </c>
      <c r="F175" s="289"/>
      <c r="G175" s="289"/>
      <c r="H175" s="237">
        <v>663678542.09076595</v>
      </c>
      <c r="I175" s="237"/>
      <c r="J175" s="211">
        <v>504969565.29388499</v>
      </c>
      <c r="K175" s="211">
        <v>335130656.80705899</v>
      </c>
      <c r="L175" s="211">
        <v>169211512.98862201</v>
      </c>
    </row>
    <row r="176" spans="2:12" s="180" customFormat="1" ht="8.85" customHeight="1" x14ac:dyDescent="0.15">
      <c r="B176" s="292">
        <v>45505</v>
      </c>
      <c r="C176" s="291">
        <v>50526</v>
      </c>
      <c r="D176" s="211">
        <v>165</v>
      </c>
      <c r="E176" s="290">
        <v>5021</v>
      </c>
      <c r="F176" s="289"/>
      <c r="G176" s="289"/>
      <c r="H176" s="237">
        <v>653290468.85756505</v>
      </c>
      <c r="I176" s="237"/>
      <c r="J176" s="211">
        <v>496249760.25334102</v>
      </c>
      <c r="K176" s="211">
        <v>328533023.958399</v>
      </c>
      <c r="L176" s="211">
        <v>165200312.90836999</v>
      </c>
    </row>
    <row r="177" spans="2:12" s="180" customFormat="1" ht="8.85" customHeight="1" x14ac:dyDescent="0.15">
      <c r="B177" s="292">
        <v>45505</v>
      </c>
      <c r="C177" s="291">
        <v>50557</v>
      </c>
      <c r="D177" s="211">
        <v>166</v>
      </c>
      <c r="E177" s="290">
        <v>5052</v>
      </c>
      <c r="F177" s="289"/>
      <c r="G177" s="289"/>
      <c r="H177" s="237">
        <v>643064619.05956805</v>
      </c>
      <c r="I177" s="237"/>
      <c r="J177" s="211">
        <v>487653541.51389903</v>
      </c>
      <c r="K177" s="211">
        <v>322021001.70247501</v>
      </c>
      <c r="L177" s="211">
        <v>161239948.456321</v>
      </c>
    </row>
    <row r="178" spans="2:12" s="180" customFormat="1" ht="8.85" customHeight="1" x14ac:dyDescent="0.15">
      <c r="B178" s="292">
        <v>45505</v>
      </c>
      <c r="C178" s="291">
        <v>50587</v>
      </c>
      <c r="D178" s="211">
        <v>167</v>
      </c>
      <c r="E178" s="290">
        <v>5082</v>
      </c>
      <c r="F178" s="289"/>
      <c r="G178" s="289"/>
      <c r="H178" s="237">
        <v>632728116.94669199</v>
      </c>
      <c r="I178" s="237"/>
      <c r="J178" s="211">
        <v>479027516.62553298</v>
      </c>
      <c r="K178" s="211">
        <v>315546263.95968598</v>
      </c>
      <c r="L178" s="211">
        <v>157350301.721818</v>
      </c>
    </row>
    <row r="179" spans="2:12" s="180" customFormat="1" ht="8.85" customHeight="1" x14ac:dyDescent="0.15">
      <c r="B179" s="292">
        <v>45505</v>
      </c>
      <c r="C179" s="291">
        <v>50618</v>
      </c>
      <c r="D179" s="211">
        <v>168</v>
      </c>
      <c r="E179" s="290">
        <v>5113</v>
      </c>
      <c r="F179" s="289"/>
      <c r="G179" s="289"/>
      <c r="H179" s="237">
        <v>622135539.22901404</v>
      </c>
      <c r="I179" s="237"/>
      <c r="J179" s="211">
        <v>470209194.67141098</v>
      </c>
      <c r="K179" s="211">
        <v>308949709.715442</v>
      </c>
      <c r="L179" s="211">
        <v>153408332.22937101</v>
      </c>
    </row>
    <row r="180" spans="2:12" s="180" customFormat="1" ht="8.85" customHeight="1" x14ac:dyDescent="0.15">
      <c r="B180" s="292">
        <v>45505</v>
      </c>
      <c r="C180" s="291">
        <v>50649</v>
      </c>
      <c r="D180" s="211">
        <v>169</v>
      </c>
      <c r="E180" s="290">
        <v>5144</v>
      </c>
      <c r="F180" s="289"/>
      <c r="G180" s="289"/>
      <c r="H180" s="237">
        <v>611963976.73645401</v>
      </c>
      <c r="I180" s="237"/>
      <c r="J180" s="211">
        <v>461737070.80717403</v>
      </c>
      <c r="K180" s="211">
        <v>302611557.382411</v>
      </c>
      <c r="L180" s="211">
        <v>149624698.145944</v>
      </c>
    </row>
    <row r="181" spans="2:12" s="180" customFormat="1" ht="8.85" customHeight="1" x14ac:dyDescent="0.15">
      <c r="B181" s="292">
        <v>45505</v>
      </c>
      <c r="C181" s="291">
        <v>50679</v>
      </c>
      <c r="D181" s="211">
        <v>170</v>
      </c>
      <c r="E181" s="290">
        <v>5174</v>
      </c>
      <c r="F181" s="289"/>
      <c r="G181" s="289"/>
      <c r="H181" s="237">
        <v>601998389.56910098</v>
      </c>
      <c r="I181" s="237"/>
      <c r="J181" s="211">
        <v>453472312.03921199</v>
      </c>
      <c r="K181" s="211">
        <v>296463553.32233399</v>
      </c>
      <c r="L181" s="211">
        <v>145983969.898435</v>
      </c>
    </row>
    <row r="182" spans="2:12" s="180" customFormat="1" ht="8.85" customHeight="1" x14ac:dyDescent="0.15">
      <c r="B182" s="292">
        <v>45505</v>
      </c>
      <c r="C182" s="291">
        <v>50710</v>
      </c>
      <c r="D182" s="211">
        <v>171</v>
      </c>
      <c r="E182" s="290">
        <v>5205</v>
      </c>
      <c r="F182" s="289"/>
      <c r="G182" s="289"/>
      <c r="H182" s="237">
        <v>592081341.82694399</v>
      </c>
      <c r="I182" s="237"/>
      <c r="J182" s="211">
        <v>445245562.94067597</v>
      </c>
      <c r="K182" s="211">
        <v>290344917.129704</v>
      </c>
      <c r="L182" s="211">
        <v>142365483.43212</v>
      </c>
    </row>
    <row r="183" spans="2:12" s="180" customFormat="1" ht="8.85" customHeight="1" x14ac:dyDescent="0.15">
      <c r="B183" s="292">
        <v>45505</v>
      </c>
      <c r="C183" s="291">
        <v>50740</v>
      </c>
      <c r="D183" s="211">
        <v>172</v>
      </c>
      <c r="E183" s="290">
        <v>5235</v>
      </c>
      <c r="F183" s="289"/>
      <c r="G183" s="289"/>
      <c r="H183" s="237">
        <v>582204704.79999197</v>
      </c>
      <c r="I183" s="237"/>
      <c r="J183" s="211">
        <v>437099687.32120901</v>
      </c>
      <c r="K183" s="211">
        <v>284331443.85962099</v>
      </c>
      <c r="L183" s="211">
        <v>138845386.43065</v>
      </c>
    </row>
    <row r="184" spans="2:12" s="180" customFormat="1" ht="8.85" customHeight="1" x14ac:dyDescent="0.15">
      <c r="B184" s="292">
        <v>45505</v>
      </c>
      <c r="C184" s="291">
        <v>50771</v>
      </c>
      <c r="D184" s="211">
        <v>173</v>
      </c>
      <c r="E184" s="290">
        <v>5266</v>
      </c>
      <c r="F184" s="289"/>
      <c r="G184" s="289"/>
      <c r="H184" s="237">
        <v>572366352.09816098</v>
      </c>
      <c r="I184" s="237"/>
      <c r="J184" s="211">
        <v>428984557.70948499</v>
      </c>
      <c r="K184" s="211">
        <v>278342899.21324998</v>
      </c>
      <c r="L184" s="211">
        <v>135345346.793062</v>
      </c>
    </row>
    <row r="185" spans="2:12" s="180" customFormat="1" ht="8.85" customHeight="1" x14ac:dyDescent="0.15">
      <c r="B185" s="292">
        <v>45505</v>
      </c>
      <c r="C185" s="291">
        <v>50802</v>
      </c>
      <c r="D185" s="211">
        <v>174</v>
      </c>
      <c r="E185" s="290">
        <v>5297</v>
      </c>
      <c r="F185" s="289"/>
      <c r="G185" s="289"/>
      <c r="H185" s="237">
        <v>562560845.54153001</v>
      </c>
      <c r="I185" s="237"/>
      <c r="J185" s="211">
        <v>420920274.62929797</v>
      </c>
      <c r="K185" s="211">
        <v>272415883.16976202</v>
      </c>
      <c r="L185" s="211">
        <v>131902257.249529</v>
      </c>
    </row>
    <row r="186" spans="2:12" s="180" customFormat="1" ht="8.85" customHeight="1" x14ac:dyDescent="0.15">
      <c r="B186" s="292">
        <v>45505</v>
      </c>
      <c r="C186" s="291">
        <v>50830</v>
      </c>
      <c r="D186" s="211">
        <v>175</v>
      </c>
      <c r="E186" s="290">
        <v>5325</v>
      </c>
      <c r="F186" s="289"/>
      <c r="G186" s="289"/>
      <c r="H186" s="237">
        <v>552810940.40009797</v>
      </c>
      <c r="I186" s="237"/>
      <c r="J186" s="211">
        <v>412991483.20299101</v>
      </c>
      <c r="K186" s="211">
        <v>266670387.60334</v>
      </c>
      <c r="L186" s="211">
        <v>128626249.21354499</v>
      </c>
    </row>
    <row r="187" spans="2:12" s="180" customFormat="1" ht="8.85" customHeight="1" x14ac:dyDescent="0.15">
      <c r="B187" s="292">
        <v>45505</v>
      </c>
      <c r="C187" s="291">
        <v>50861</v>
      </c>
      <c r="D187" s="211">
        <v>176</v>
      </c>
      <c r="E187" s="290">
        <v>5356</v>
      </c>
      <c r="F187" s="289"/>
      <c r="G187" s="289"/>
      <c r="H187" s="237">
        <v>543104633.77395701</v>
      </c>
      <c r="I187" s="237"/>
      <c r="J187" s="211">
        <v>405051974.48979998</v>
      </c>
      <c r="K187" s="211">
        <v>260878652.73314801</v>
      </c>
      <c r="L187" s="211">
        <v>125299684.082076</v>
      </c>
    </row>
    <row r="188" spans="2:12" s="180" customFormat="1" ht="8.85" customHeight="1" x14ac:dyDescent="0.15">
      <c r="B188" s="292">
        <v>45505</v>
      </c>
      <c r="C188" s="291">
        <v>50891</v>
      </c>
      <c r="D188" s="211">
        <v>177</v>
      </c>
      <c r="E188" s="290">
        <v>5386</v>
      </c>
      <c r="F188" s="289"/>
      <c r="G188" s="289"/>
      <c r="H188" s="237">
        <v>533322263.88301599</v>
      </c>
      <c r="I188" s="237"/>
      <c r="J188" s="211">
        <v>397103321.516491</v>
      </c>
      <c r="K188" s="211">
        <v>255129734.08211899</v>
      </c>
      <c r="L188" s="211">
        <v>122036176.651108</v>
      </c>
    </row>
    <row r="189" spans="2:12" s="180" customFormat="1" ht="8.85" customHeight="1" x14ac:dyDescent="0.15">
      <c r="B189" s="292">
        <v>45505</v>
      </c>
      <c r="C189" s="291">
        <v>50922</v>
      </c>
      <c r="D189" s="211">
        <v>178</v>
      </c>
      <c r="E189" s="290">
        <v>5417</v>
      </c>
      <c r="F189" s="289"/>
      <c r="G189" s="289"/>
      <c r="H189" s="237">
        <v>523734044.89727801</v>
      </c>
      <c r="I189" s="237"/>
      <c r="J189" s="211">
        <v>389302677.380777</v>
      </c>
      <c r="K189" s="211">
        <v>249481898.41679099</v>
      </c>
      <c r="L189" s="211">
        <v>118829200.79260001</v>
      </c>
    </row>
    <row r="190" spans="2:12" s="180" customFormat="1" ht="8.85" customHeight="1" x14ac:dyDescent="0.15">
      <c r="B190" s="292">
        <v>45505</v>
      </c>
      <c r="C190" s="291">
        <v>50952</v>
      </c>
      <c r="D190" s="211">
        <v>179</v>
      </c>
      <c r="E190" s="290">
        <v>5447</v>
      </c>
      <c r="F190" s="289"/>
      <c r="G190" s="289"/>
      <c r="H190" s="237">
        <v>514255475.16674203</v>
      </c>
      <c r="I190" s="237"/>
      <c r="J190" s="211">
        <v>381629615.13966602</v>
      </c>
      <c r="K190" s="211">
        <v>243962730.95232499</v>
      </c>
      <c r="L190" s="211">
        <v>115724071.725925</v>
      </c>
    </row>
    <row r="191" spans="2:12" s="180" customFormat="1" ht="8.85" customHeight="1" x14ac:dyDescent="0.15">
      <c r="B191" s="292">
        <v>45505</v>
      </c>
      <c r="C191" s="291">
        <v>50983</v>
      </c>
      <c r="D191" s="211">
        <v>180</v>
      </c>
      <c r="E191" s="290">
        <v>5478</v>
      </c>
      <c r="F191" s="289"/>
      <c r="G191" s="289"/>
      <c r="H191" s="237">
        <v>504850139.41149098</v>
      </c>
      <c r="I191" s="237"/>
      <c r="J191" s="211">
        <v>374014470.04600197</v>
      </c>
      <c r="K191" s="211">
        <v>238486562.88580599</v>
      </c>
      <c r="L191" s="211">
        <v>112647291.402062</v>
      </c>
    </row>
    <row r="192" spans="2:12" s="180" customFormat="1" ht="8.85" customHeight="1" x14ac:dyDescent="0.15">
      <c r="B192" s="292">
        <v>45505</v>
      </c>
      <c r="C192" s="291">
        <v>51014</v>
      </c>
      <c r="D192" s="211">
        <v>181</v>
      </c>
      <c r="E192" s="290">
        <v>5509</v>
      </c>
      <c r="F192" s="289"/>
      <c r="G192" s="289"/>
      <c r="H192" s="237">
        <v>495548204.811445</v>
      </c>
      <c r="I192" s="237"/>
      <c r="J192" s="211">
        <v>366500532.88082701</v>
      </c>
      <c r="K192" s="211">
        <v>233101041.03188699</v>
      </c>
      <c r="L192" s="211">
        <v>109637133.38075</v>
      </c>
    </row>
    <row r="193" spans="2:12" s="180" customFormat="1" ht="8.85" customHeight="1" x14ac:dyDescent="0.15">
      <c r="B193" s="292">
        <v>45505</v>
      </c>
      <c r="C193" s="291">
        <v>51044</v>
      </c>
      <c r="D193" s="211">
        <v>182</v>
      </c>
      <c r="E193" s="290">
        <v>5539</v>
      </c>
      <c r="F193" s="289"/>
      <c r="G193" s="289"/>
      <c r="H193" s="237">
        <v>486387068.90668499</v>
      </c>
      <c r="I193" s="237"/>
      <c r="J193" s="211">
        <v>359134629.460271</v>
      </c>
      <c r="K193" s="211">
        <v>227853998.305204</v>
      </c>
      <c r="L193" s="211">
        <v>106729922.967347</v>
      </c>
    </row>
    <row r="194" spans="2:12" s="180" customFormat="1" ht="8.85" customHeight="1" x14ac:dyDescent="0.15">
      <c r="B194" s="292">
        <v>45505</v>
      </c>
      <c r="C194" s="291">
        <v>51075</v>
      </c>
      <c r="D194" s="211">
        <v>183</v>
      </c>
      <c r="E194" s="290">
        <v>5570</v>
      </c>
      <c r="F194" s="289"/>
      <c r="G194" s="289"/>
      <c r="H194" s="237">
        <v>477312682.48712498</v>
      </c>
      <c r="I194" s="237"/>
      <c r="J194" s="211">
        <v>351836601.179254</v>
      </c>
      <c r="K194" s="211">
        <v>222656039.358172</v>
      </c>
      <c r="L194" s="211">
        <v>103853381.340905</v>
      </c>
    </row>
    <row r="195" spans="2:12" s="180" customFormat="1" ht="8.85" customHeight="1" x14ac:dyDescent="0.15">
      <c r="B195" s="292">
        <v>45505</v>
      </c>
      <c r="C195" s="291">
        <v>51105</v>
      </c>
      <c r="D195" s="211">
        <v>184</v>
      </c>
      <c r="E195" s="290">
        <v>5600</v>
      </c>
      <c r="F195" s="289"/>
      <c r="G195" s="289"/>
      <c r="H195" s="237">
        <v>467712723.51284999</v>
      </c>
      <c r="I195" s="237"/>
      <c r="J195" s="211">
        <v>344194390.00733298</v>
      </c>
      <c r="K195" s="211">
        <v>217283634.78783599</v>
      </c>
      <c r="L195" s="211">
        <v>100932089.199791</v>
      </c>
    </row>
    <row r="196" spans="2:12" s="180" customFormat="1" ht="8.85" customHeight="1" x14ac:dyDescent="0.15">
      <c r="B196" s="292">
        <v>45505</v>
      </c>
      <c r="C196" s="291">
        <v>51136</v>
      </c>
      <c r="D196" s="211">
        <v>185</v>
      </c>
      <c r="E196" s="290">
        <v>5631</v>
      </c>
      <c r="F196" s="289"/>
      <c r="G196" s="289"/>
      <c r="H196" s="237">
        <v>458829590.29386503</v>
      </c>
      <c r="I196" s="237"/>
      <c r="J196" s="211">
        <v>337084513.35936803</v>
      </c>
      <c r="K196" s="211">
        <v>212254117.21733999</v>
      </c>
      <c r="L196" s="211">
        <v>98178182.484030604</v>
      </c>
    </row>
    <row r="197" spans="2:12" s="180" customFormat="1" ht="8.85" customHeight="1" x14ac:dyDescent="0.15">
      <c r="B197" s="292">
        <v>45505</v>
      </c>
      <c r="C197" s="291">
        <v>51167</v>
      </c>
      <c r="D197" s="211">
        <v>186</v>
      </c>
      <c r="E197" s="290">
        <v>5662</v>
      </c>
      <c r="F197" s="289"/>
      <c r="G197" s="289"/>
      <c r="H197" s="237">
        <v>449997297.31007999</v>
      </c>
      <c r="I197" s="237"/>
      <c r="J197" s="211">
        <v>330035051.355766</v>
      </c>
      <c r="K197" s="211">
        <v>207286721.39530101</v>
      </c>
      <c r="L197" s="211">
        <v>95474406.374739707</v>
      </c>
    </row>
    <row r="198" spans="2:12" s="180" customFormat="1" ht="8.85" customHeight="1" x14ac:dyDescent="0.15">
      <c r="B198" s="292">
        <v>45505</v>
      </c>
      <c r="C198" s="291">
        <v>51196</v>
      </c>
      <c r="D198" s="211">
        <v>187</v>
      </c>
      <c r="E198" s="290">
        <v>5691</v>
      </c>
      <c r="F198" s="289"/>
      <c r="G198" s="289"/>
      <c r="H198" s="237">
        <v>441230089.57157999</v>
      </c>
      <c r="I198" s="237"/>
      <c r="J198" s="211">
        <v>323091568.15703398</v>
      </c>
      <c r="K198" s="211">
        <v>202442868.25415</v>
      </c>
      <c r="L198" s="211">
        <v>92873863.751550004</v>
      </c>
    </row>
    <row r="199" spans="2:12" s="180" customFormat="1" ht="8.85" customHeight="1" x14ac:dyDescent="0.15">
      <c r="B199" s="292">
        <v>45505</v>
      </c>
      <c r="C199" s="291">
        <v>51227</v>
      </c>
      <c r="D199" s="211">
        <v>188</v>
      </c>
      <c r="E199" s="290">
        <v>5722</v>
      </c>
      <c r="F199" s="289"/>
      <c r="G199" s="289"/>
      <c r="H199" s="237">
        <v>432536602.29836899</v>
      </c>
      <c r="I199" s="237"/>
      <c r="J199" s="211">
        <v>316188555.34507501</v>
      </c>
      <c r="K199" s="211">
        <v>197613721.440034</v>
      </c>
      <c r="L199" s="211">
        <v>90274428.566682205</v>
      </c>
    </row>
    <row r="200" spans="2:12" s="180" customFormat="1" ht="8.85" customHeight="1" x14ac:dyDescent="0.15">
      <c r="B200" s="292">
        <v>45505</v>
      </c>
      <c r="C200" s="291">
        <v>51257</v>
      </c>
      <c r="D200" s="211">
        <v>189</v>
      </c>
      <c r="E200" s="290">
        <v>5752</v>
      </c>
      <c r="F200" s="289"/>
      <c r="G200" s="289"/>
      <c r="H200" s="237">
        <v>423909825.80044198</v>
      </c>
      <c r="I200" s="237"/>
      <c r="J200" s="211">
        <v>309373653.05401099</v>
      </c>
      <c r="K200" s="211">
        <v>192878599.20404199</v>
      </c>
      <c r="L200" s="211">
        <v>87750131.903349593</v>
      </c>
    </row>
    <row r="201" spans="2:12" s="180" customFormat="1" ht="8.85" customHeight="1" x14ac:dyDescent="0.15">
      <c r="B201" s="292">
        <v>45505</v>
      </c>
      <c r="C201" s="291">
        <v>51288</v>
      </c>
      <c r="D201" s="211">
        <v>190</v>
      </c>
      <c r="E201" s="290">
        <v>5783</v>
      </c>
      <c r="F201" s="289"/>
      <c r="G201" s="289"/>
      <c r="H201" s="237">
        <v>415385178.75780302</v>
      </c>
      <c r="I201" s="237"/>
      <c r="J201" s="211">
        <v>302638111.23094702</v>
      </c>
      <c r="K201" s="211">
        <v>188199484.08878699</v>
      </c>
      <c r="L201" s="211">
        <v>85258715.006661102</v>
      </c>
    </row>
    <row r="202" spans="2:12" s="180" customFormat="1" ht="8.85" customHeight="1" x14ac:dyDescent="0.15">
      <c r="B202" s="292">
        <v>45505</v>
      </c>
      <c r="C202" s="291">
        <v>51318</v>
      </c>
      <c r="D202" s="211">
        <v>191</v>
      </c>
      <c r="E202" s="290">
        <v>5813</v>
      </c>
      <c r="F202" s="289"/>
      <c r="G202" s="289"/>
      <c r="H202" s="237">
        <v>406865124.99531698</v>
      </c>
      <c r="I202" s="237"/>
      <c r="J202" s="211">
        <v>295944073.272376</v>
      </c>
      <c r="K202" s="211">
        <v>183583745.01681301</v>
      </c>
      <c r="L202" s="211">
        <v>82826758.026814893</v>
      </c>
    </row>
    <row r="203" spans="2:12" s="180" customFormat="1" ht="8.85" customHeight="1" x14ac:dyDescent="0.15">
      <c r="B203" s="292">
        <v>45505</v>
      </c>
      <c r="C203" s="291">
        <v>51349</v>
      </c>
      <c r="D203" s="211">
        <v>192</v>
      </c>
      <c r="E203" s="290">
        <v>5844</v>
      </c>
      <c r="F203" s="289"/>
      <c r="G203" s="289"/>
      <c r="H203" s="237">
        <v>398558101.36810899</v>
      </c>
      <c r="I203" s="237"/>
      <c r="J203" s="211">
        <v>289410045.86582297</v>
      </c>
      <c r="K203" s="211">
        <v>179073892.11289901</v>
      </c>
      <c r="L203" s="211">
        <v>80449866.958814204</v>
      </c>
    </row>
    <row r="204" spans="2:12" s="180" customFormat="1" ht="8.85" customHeight="1" x14ac:dyDescent="0.15">
      <c r="B204" s="292">
        <v>45505</v>
      </c>
      <c r="C204" s="291">
        <v>51380</v>
      </c>
      <c r="D204" s="211">
        <v>193</v>
      </c>
      <c r="E204" s="290">
        <v>5875</v>
      </c>
      <c r="F204" s="289"/>
      <c r="G204" s="289"/>
      <c r="H204" s="237">
        <v>390337874.05618203</v>
      </c>
      <c r="I204" s="237"/>
      <c r="J204" s="211">
        <v>282960251.125673</v>
      </c>
      <c r="K204" s="211">
        <v>174637777.60376301</v>
      </c>
      <c r="L204" s="211">
        <v>78124611.890602306</v>
      </c>
    </row>
    <row r="205" spans="2:12" s="180" customFormat="1" ht="8.85" customHeight="1" x14ac:dyDescent="0.15">
      <c r="B205" s="292">
        <v>45505</v>
      </c>
      <c r="C205" s="291">
        <v>51410</v>
      </c>
      <c r="D205" s="211">
        <v>194</v>
      </c>
      <c r="E205" s="290">
        <v>5905</v>
      </c>
      <c r="F205" s="289"/>
      <c r="G205" s="289"/>
      <c r="H205" s="237">
        <v>382262934.97952902</v>
      </c>
      <c r="I205" s="237"/>
      <c r="J205" s="211">
        <v>276651793.55387902</v>
      </c>
      <c r="K205" s="211">
        <v>170324068.00305</v>
      </c>
      <c r="L205" s="211">
        <v>75882526.3704153</v>
      </c>
    </row>
    <row r="206" spans="2:12" s="180" customFormat="1" ht="8.85" customHeight="1" x14ac:dyDescent="0.15">
      <c r="B206" s="292">
        <v>45505</v>
      </c>
      <c r="C206" s="291">
        <v>51441</v>
      </c>
      <c r="D206" s="211">
        <v>195</v>
      </c>
      <c r="E206" s="290">
        <v>5936</v>
      </c>
      <c r="F206" s="289"/>
      <c r="G206" s="289"/>
      <c r="H206" s="237">
        <v>374308363.598239</v>
      </c>
      <c r="I206" s="237"/>
      <c r="J206" s="211">
        <v>270435443.735021</v>
      </c>
      <c r="K206" s="211">
        <v>166073460.162278</v>
      </c>
      <c r="L206" s="211">
        <v>73675418.966978595</v>
      </c>
    </row>
    <row r="207" spans="2:12" s="180" customFormat="1" ht="8.85" customHeight="1" x14ac:dyDescent="0.15">
      <c r="B207" s="292">
        <v>45505</v>
      </c>
      <c r="C207" s="291">
        <v>51471</v>
      </c>
      <c r="D207" s="211">
        <v>196</v>
      </c>
      <c r="E207" s="290">
        <v>5966</v>
      </c>
      <c r="F207" s="289"/>
      <c r="G207" s="289"/>
      <c r="H207" s="237">
        <v>366429671.31222397</v>
      </c>
      <c r="I207" s="237"/>
      <c r="J207" s="211">
        <v>264308586.79685101</v>
      </c>
      <c r="K207" s="211">
        <v>161911487.93472901</v>
      </c>
      <c r="L207" s="211">
        <v>71534595.743789598</v>
      </c>
    </row>
    <row r="208" spans="2:12" s="180" customFormat="1" ht="8.85" customHeight="1" x14ac:dyDescent="0.15">
      <c r="B208" s="292">
        <v>45505</v>
      </c>
      <c r="C208" s="291">
        <v>51502</v>
      </c>
      <c r="D208" s="211">
        <v>197</v>
      </c>
      <c r="E208" s="290">
        <v>5997</v>
      </c>
      <c r="F208" s="289"/>
      <c r="G208" s="289"/>
      <c r="H208" s="237">
        <v>358625301.02157301</v>
      </c>
      <c r="I208" s="237"/>
      <c r="J208" s="211">
        <v>258240494.36606601</v>
      </c>
      <c r="K208" s="211">
        <v>157791944.67717999</v>
      </c>
      <c r="L208" s="211">
        <v>69419249.073891893</v>
      </c>
    </row>
    <row r="209" spans="2:12" s="180" customFormat="1" ht="8.85" customHeight="1" x14ac:dyDescent="0.15">
      <c r="B209" s="292">
        <v>45505</v>
      </c>
      <c r="C209" s="291">
        <v>51533</v>
      </c>
      <c r="D209" s="211">
        <v>198</v>
      </c>
      <c r="E209" s="290">
        <v>6028</v>
      </c>
      <c r="F209" s="289"/>
      <c r="G209" s="289"/>
      <c r="H209" s="237">
        <v>350877301.56628299</v>
      </c>
      <c r="I209" s="237"/>
      <c r="J209" s="211">
        <v>252232748.38915899</v>
      </c>
      <c r="K209" s="211">
        <v>153729087.42892501</v>
      </c>
      <c r="L209" s="211">
        <v>67345371.284961596</v>
      </c>
    </row>
    <row r="210" spans="2:12" s="180" customFormat="1" ht="8.85" customHeight="1" x14ac:dyDescent="0.15">
      <c r="B210" s="292">
        <v>45505</v>
      </c>
      <c r="C210" s="291">
        <v>51561</v>
      </c>
      <c r="D210" s="211">
        <v>199</v>
      </c>
      <c r="E210" s="290">
        <v>6056</v>
      </c>
      <c r="F210" s="289"/>
      <c r="G210" s="289"/>
      <c r="H210" s="237">
        <v>343199273.12627101</v>
      </c>
      <c r="I210" s="237"/>
      <c r="J210" s="211">
        <v>246335316.51840201</v>
      </c>
      <c r="K210" s="211">
        <v>149789845.65170899</v>
      </c>
      <c r="L210" s="211">
        <v>65368585.427668102</v>
      </c>
    </row>
    <row r="211" spans="2:12" s="180" customFormat="1" ht="8.85" customHeight="1" x14ac:dyDescent="0.15">
      <c r="B211" s="292">
        <v>45505</v>
      </c>
      <c r="C211" s="291">
        <v>51592</v>
      </c>
      <c r="D211" s="211">
        <v>200</v>
      </c>
      <c r="E211" s="290">
        <v>6087</v>
      </c>
      <c r="F211" s="289"/>
      <c r="G211" s="289"/>
      <c r="H211" s="237">
        <v>335634730.15161902</v>
      </c>
      <c r="I211" s="237"/>
      <c r="J211" s="211">
        <v>240497182.76571399</v>
      </c>
      <c r="K211" s="211">
        <v>145867916.37037799</v>
      </c>
      <c r="L211" s="211">
        <v>63387425.4305951</v>
      </c>
    </row>
    <row r="212" spans="2:12" s="180" customFormat="1" ht="8.85" customHeight="1" x14ac:dyDescent="0.15">
      <c r="B212" s="292">
        <v>45505</v>
      </c>
      <c r="C212" s="291">
        <v>51622</v>
      </c>
      <c r="D212" s="211">
        <v>201</v>
      </c>
      <c r="E212" s="290">
        <v>6117</v>
      </c>
      <c r="F212" s="289"/>
      <c r="G212" s="289"/>
      <c r="H212" s="237">
        <v>328155108.24233103</v>
      </c>
      <c r="I212" s="237"/>
      <c r="J212" s="211">
        <v>234751745.01440799</v>
      </c>
      <c r="K212" s="211">
        <v>142032712.97703999</v>
      </c>
      <c r="L212" s="211">
        <v>61467818.373800397</v>
      </c>
    </row>
    <row r="213" spans="2:12" s="180" customFormat="1" ht="8.85" customHeight="1" x14ac:dyDescent="0.15">
      <c r="B213" s="292">
        <v>45505</v>
      </c>
      <c r="C213" s="291">
        <v>51653</v>
      </c>
      <c r="D213" s="211">
        <v>202</v>
      </c>
      <c r="E213" s="290">
        <v>6148</v>
      </c>
      <c r="F213" s="289"/>
      <c r="G213" s="289"/>
      <c r="H213" s="237">
        <v>320827611.61840302</v>
      </c>
      <c r="I213" s="237"/>
      <c r="J213" s="211">
        <v>229120620.83694899</v>
      </c>
      <c r="K213" s="211">
        <v>138273139.50657099</v>
      </c>
      <c r="L213" s="211">
        <v>59587320.950102203</v>
      </c>
    </row>
    <row r="214" spans="2:12" s="180" customFormat="1" ht="8.85" customHeight="1" x14ac:dyDescent="0.15">
      <c r="B214" s="292">
        <v>45505</v>
      </c>
      <c r="C214" s="291">
        <v>51683</v>
      </c>
      <c r="D214" s="211">
        <v>203</v>
      </c>
      <c r="E214" s="290">
        <v>6178</v>
      </c>
      <c r="F214" s="289"/>
      <c r="G214" s="289"/>
      <c r="H214" s="237">
        <v>313789223.00983697</v>
      </c>
      <c r="I214" s="237"/>
      <c r="J214" s="211">
        <v>223726291.27747801</v>
      </c>
      <c r="K214" s="211">
        <v>134685374.103874</v>
      </c>
      <c r="L214" s="211">
        <v>57803289.831239402</v>
      </c>
    </row>
    <row r="215" spans="2:12" s="180" customFormat="1" ht="8.85" customHeight="1" x14ac:dyDescent="0.15">
      <c r="B215" s="292">
        <v>45505</v>
      </c>
      <c r="C215" s="291">
        <v>51714</v>
      </c>
      <c r="D215" s="211">
        <v>204</v>
      </c>
      <c r="E215" s="290">
        <v>6209</v>
      </c>
      <c r="F215" s="289"/>
      <c r="G215" s="289"/>
      <c r="H215" s="237">
        <v>306943816.496629</v>
      </c>
      <c r="I215" s="237"/>
      <c r="J215" s="211">
        <v>218474456.384074</v>
      </c>
      <c r="K215" s="211">
        <v>131189227.218449</v>
      </c>
      <c r="L215" s="211">
        <v>56064365.718438499</v>
      </c>
    </row>
    <row r="216" spans="2:12" s="180" customFormat="1" ht="8.85" customHeight="1" x14ac:dyDescent="0.15">
      <c r="B216" s="292">
        <v>45505</v>
      </c>
      <c r="C216" s="291">
        <v>51745</v>
      </c>
      <c r="D216" s="211">
        <v>205</v>
      </c>
      <c r="E216" s="290">
        <v>6240</v>
      </c>
      <c r="F216" s="289"/>
      <c r="G216" s="289"/>
      <c r="H216" s="237">
        <v>300258673.89878601</v>
      </c>
      <c r="I216" s="237"/>
      <c r="J216" s="211">
        <v>213353671.03047001</v>
      </c>
      <c r="K216" s="211">
        <v>127788484.3522</v>
      </c>
      <c r="L216" s="211">
        <v>54379733.897234</v>
      </c>
    </row>
    <row r="217" spans="2:12" s="180" customFormat="1" ht="8.85" customHeight="1" x14ac:dyDescent="0.15">
      <c r="B217" s="292">
        <v>45505</v>
      </c>
      <c r="C217" s="291">
        <v>51775</v>
      </c>
      <c r="D217" s="211">
        <v>206</v>
      </c>
      <c r="E217" s="290">
        <v>6270</v>
      </c>
      <c r="F217" s="289"/>
      <c r="G217" s="289"/>
      <c r="H217" s="237">
        <v>293702690.85638797</v>
      </c>
      <c r="I217" s="237"/>
      <c r="J217" s="211">
        <v>208352657.18768299</v>
      </c>
      <c r="K217" s="211">
        <v>124485970.699782</v>
      </c>
      <c r="L217" s="211">
        <v>52757213.903864503</v>
      </c>
    </row>
    <row r="218" spans="2:12" s="180" customFormat="1" ht="8.85" customHeight="1" x14ac:dyDescent="0.15">
      <c r="B218" s="292">
        <v>45505</v>
      </c>
      <c r="C218" s="291">
        <v>51806</v>
      </c>
      <c r="D218" s="211">
        <v>207</v>
      </c>
      <c r="E218" s="290">
        <v>6301</v>
      </c>
      <c r="F218" s="289"/>
      <c r="G218" s="289"/>
      <c r="H218" s="237">
        <v>287205327.76935202</v>
      </c>
      <c r="I218" s="237"/>
      <c r="J218" s="211">
        <v>203397864.58297899</v>
      </c>
      <c r="K218" s="211">
        <v>121216530.287981</v>
      </c>
      <c r="L218" s="211">
        <v>51154036.6728241</v>
      </c>
    </row>
    <row r="219" spans="2:12" s="180" customFormat="1" ht="8.85" customHeight="1" x14ac:dyDescent="0.15">
      <c r="B219" s="292">
        <v>45505</v>
      </c>
      <c r="C219" s="291">
        <v>51836</v>
      </c>
      <c r="D219" s="211">
        <v>208</v>
      </c>
      <c r="E219" s="290">
        <v>6331</v>
      </c>
      <c r="F219" s="289"/>
      <c r="G219" s="289"/>
      <c r="H219" s="237">
        <v>280900057.49767399</v>
      </c>
      <c r="I219" s="237"/>
      <c r="J219" s="211">
        <v>198605963.841151</v>
      </c>
      <c r="K219" s="211">
        <v>118069442.439484</v>
      </c>
      <c r="L219" s="211">
        <v>49621702.168086</v>
      </c>
    </row>
    <row r="220" spans="2:12" s="180" customFormat="1" ht="8.85" customHeight="1" x14ac:dyDescent="0.15">
      <c r="B220" s="292">
        <v>45505</v>
      </c>
      <c r="C220" s="291">
        <v>51867</v>
      </c>
      <c r="D220" s="211">
        <v>209</v>
      </c>
      <c r="E220" s="290">
        <v>6362</v>
      </c>
      <c r="F220" s="289"/>
      <c r="G220" s="289"/>
      <c r="H220" s="237">
        <v>274761643.38215601</v>
      </c>
      <c r="I220" s="237"/>
      <c r="J220" s="211">
        <v>193936405.43557501</v>
      </c>
      <c r="K220" s="211">
        <v>115000217.434011</v>
      </c>
      <c r="L220" s="211">
        <v>48127070.445386201</v>
      </c>
    </row>
    <row r="221" spans="2:12" s="180" customFormat="1" ht="8.85" customHeight="1" x14ac:dyDescent="0.15">
      <c r="B221" s="292">
        <v>45505</v>
      </c>
      <c r="C221" s="291">
        <v>51898</v>
      </c>
      <c r="D221" s="211">
        <v>210</v>
      </c>
      <c r="E221" s="290">
        <v>6393</v>
      </c>
      <c r="F221" s="289"/>
      <c r="G221" s="289"/>
      <c r="H221" s="237">
        <v>268754551.691989</v>
      </c>
      <c r="I221" s="237"/>
      <c r="J221" s="211">
        <v>189374650.30162501</v>
      </c>
      <c r="K221" s="211">
        <v>112009602.611901</v>
      </c>
      <c r="L221" s="211">
        <v>46676968.341892697</v>
      </c>
    </row>
    <row r="222" spans="2:12" s="180" customFormat="1" ht="8.85" customHeight="1" x14ac:dyDescent="0.15">
      <c r="B222" s="292">
        <v>45505</v>
      </c>
      <c r="C222" s="291">
        <v>51926</v>
      </c>
      <c r="D222" s="211">
        <v>211</v>
      </c>
      <c r="E222" s="290">
        <v>6421</v>
      </c>
      <c r="F222" s="289"/>
      <c r="G222" s="289"/>
      <c r="H222" s="237">
        <v>262870434.48725799</v>
      </c>
      <c r="I222" s="237"/>
      <c r="J222" s="211">
        <v>184944696.33870599</v>
      </c>
      <c r="K222" s="211">
        <v>109138105.391315</v>
      </c>
      <c r="L222" s="211">
        <v>45306321.869866699</v>
      </c>
    </row>
    <row r="223" spans="2:12" s="180" customFormat="1" ht="8.85" customHeight="1" x14ac:dyDescent="0.15">
      <c r="B223" s="292">
        <v>45505</v>
      </c>
      <c r="C223" s="291">
        <v>51957</v>
      </c>
      <c r="D223" s="211">
        <v>212</v>
      </c>
      <c r="E223" s="290">
        <v>6452</v>
      </c>
      <c r="F223" s="289"/>
      <c r="G223" s="289"/>
      <c r="H223" s="237">
        <v>257116221.347958</v>
      </c>
      <c r="I223" s="237"/>
      <c r="J223" s="211">
        <v>180589458.01644799</v>
      </c>
      <c r="K223" s="211">
        <v>106297002.08236399</v>
      </c>
      <c r="L223" s="211">
        <v>43939997.8680254</v>
      </c>
    </row>
    <row r="224" spans="2:12" s="180" customFormat="1" ht="8.85" customHeight="1" x14ac:dyDescent="0.15">
      <c r="B224" s="292">
        <v>45505</v>
      </c>
      <c r="C224" s="291">
        <v>51987</v>
      </c>
      <c r="D224" s="211">
        <v>213</v>
      </c>
      <c r="E224" s="290">
        <v>6482</v>
      </c>
      <c r="F224" s="289"/>
      <c r="G224" s="289"/>
      <c r="H224" s="237">
        <v>251428491.37400901</v>
      </c>
      <c r="I224" s="237"/>
      <c r="J224" s="211">
        <v>176304731.459304</v>
      </c>
      <c r="K224" s="211">
        <v>103519545.469019</v>
      </c>
      <c r="L224" s="211">
        <v>42616468.209306598</v>
      </c>
    </row>
    <row r="225" spans="2:12" s="180" customFormat="1" ht="8.85" customHeight="1" x14ac:dyDescent="0.15">
      <c r="B225" s="292">
        <v>45505</v>
      </c>
      <c r="C225" s="291">
        <v>52018</v>
      </c>
      <c r="D225" s="211">
        <v>214</v>
      </c>
      <c r="E225" s="290">
        <v>6513</v>
      </c>
      <c r="F225" s="289"/>
      <c r="G225" s="289"/>
      <c r="H225" s="237">
        <v>245812997.75549501</v>
      </c>
      <c r="I225" s="237"/>
      <c r="J225" s="211">
        <v>172074731.37268999</v>
      </c>
      <c r="K225" s="211">
        <v>100778892.643215</v>
      </c>
      <c r="L225" s="211">
        <v>41312483.214365803</v>
      </c>
    </row>
    <row r="226" spans="2:12" s="180" customFormat="1" ht="8.85" customHeight="1" x14ac:dyDescent="0.15">
      <c r="B226" s="292">
        <v>45505</v>
      </c>
      <c r="C226" s="291">
        <v>52048</v>
      </c>
      <c r="D226" s="211">
        <v>215</v>
      </c>
      <c r="E226" s="290">
        <v>6543</v>
      </c>
      <c r="F226" s="289"/>
      <c r="G226" s="289"/>
      <c r="H226" s="237">
        <v>240289055.68241501</v>
      </c>
      <c r="I226" s="237"/>
      <c r="J226" s="211">
        <v>167931747.82524201</v>
      </c>
      <c r="K226" s="211">
        <v>98110402.451691896</v>
      </c>
      <c r="L226" s="211">
        <v>40053720.138144597</v>
      </c>
    </row>
    <row r="227" spans="2:12" s="180" customFormat="1" ht="8.85" customHeight="1" x14ac:dyDescent="0.15">
      <c r="B227" s="292">
        <v>45505</v>
      </c>
      <c r="C227" s="291">
        <v>52079</v>
      </c>
      <c r="D227" s="211">
        <v>216</v>
      </c>
      <c r="E227" s="290">
        <v>6574</v>
      </c>
      <c r="F227" s="289"/>
      <c r="G227" s="289"/>
      <c r="H227" s="237">
        <v>234843861.78477001</v>
      </c>
      <c r="I227" s="237"/>
      <c r="J227" s="211">
        <v>163847873.711633</v>
      </c>
      <c r="K227" s="211">
        <v>95481042.418435097</v>
      </c>
      <c r="L227" s="211">
        <v>38815177.200704798</v>
      </c>
    </row>
    <row r="228" spans="2:12" s="180" customFormat="1" ht="8.85" customHeight="1" x14ac:dyDescent="0.15">
      <c r="B228" s="292">
        <v>45505</v>
      </c>
      <c r="C228" s="291">
        <v>52110</v>
      </c>
      <c r="D228" s="211">
        <v>217</v>
      </c>
      <c r="E228" s="290">
        <v>6605</v>
      </c>
      <c r="F228" s="289"/>
      <c r="G228" s="289"/>
      <c r="H228" s="237">
        <v>229463693.37996101</v>
      </c>
      <c r="I228" s="237"/>
      <c r="J228" s="211">
        <v>159822660.214912</v>
      </c>
      <c r="K228" s="211">
        <v>92898518.894678503</v>
      </c>
      <c r="L228" s="211">
        <v>37605366.956989102</v>
      </c>
    </row>
    <row r="229" spans="2:12" s="180" customFormat="1" ht="8.85" customHeight="1" x14ac:dyDescent="0.15">
      <c r="B229" s="292">
        <v>45505</v>
      </c>
      <c r="C229" s="291">
        <v>52140</v>
      </c>
      <c r="D229" s="211">
        <v>218</v>
      </c>
      <c r="E229" s="290">
        <v>6635</v>
      </c>
      <c r="F229" s="289"/>
      <c r="G229" s="289"/>
      <c r="H229" s="237">
        <v>224184267.87058201</v>
      </c>
      <c r="I229" s="237"/>
      <c r="J229" s="211">
        <v>155889214.47300899</v>
      </c>
      <c r="K229" s="211">
        <v>90389143.421177194</v>
      </c>
      <c r="L229" s="211">
        <v>36439582.727824502</v>
      </c>
    </row>
    <row r="230" spans="2:12" s="180" customFormat="1" ht="8.85" customHeight="1" x14ac:dyDescent="0.15">
      <c r="B230" s="292">
        <v>45505</v>
      </c>
      <c r="C230" s="291">
        <v>52171</v>
      </c>
      <c r="D230" s="211">
        <v>219</v>
      </c>
      <c r="E230" s="290">
        <v>6666</v>
      </c>
      <c r="F230" s="289"/>
      <c r="G230" s="289"/>
      <c r="H230" s="237">
        <v>218976295.78663799</v>
      </c>
      <c r="I230" s="237"/>
      <c r="J230" s="211">
        <v>152009531.29969001</v>
      </c>
      <c r="K230" s="211">
        <v>87915432.095830306</v>
      </c>
      <c r="L230" s="211">
        <v>35292210.339427598</v>
      </c>
    </row>
    <row r="231" spans="2:12" s="180" customFormat="1" ht="8.85" customHeight="1" x14ac:dyDescent="0.15">
      <c r="B231" s="292">
        <v>45505</v>
      </c>
      <c r="C231" s="291">
        <v>52201</v>
      </c>
      <c r="D231" s="211">
        <v>220</v>
      </c>
      <c r="E231" s="290">
        <v>6696</v>
      </c>
      <c r="F231" s="289"/>
      <c r="G231" s="289"/>
      <c r="H231" s="237">
        <v>213826995.798206</v>
      </c>
      <c r="I231" s="237"/>
      <c r="J231" s="211">
        <v>148191334.72713599</v>
      </c>
      <c r="K231" s="211">
        <v>85496211.745128199</v>
      </c>
      <c r="L231" s="211">
        <v>34180365.261854097</v>
      </c>
    </row>
    <row r="232" spans="2:12" s="180" customFormat="1" ht="8.85" customHeight="1" x14ac:dyDescent="0.15">
      <c r="B232" s="292">
        <v>45505</v>
      </c>
      <c r="C232" s="291">
        <v>52232</v>
      </c>
      <c r="D232" s="211">
        <v>221</v>
      </c>
      <c r="E232" s="290">
        <v>6727</v>
      </c>
      <c r="F232" s="289"/>
      <c r="G232" s="289"/>
      <c r="H232" s="237">
        <v>208736059.945205</v>
      </c>
      <c r="I232" s="237"/>
      <c r="J232" s="211">
        <v>144417737.19000399</v>
      </c>
      <c r="K232" s="211">
        <v>83107207.774594203</v>
      </c>
      <c r="L232" s="211">
        <v>33084542.856501799</v>
      </c>
    </row>
    <row r="233" spans="2:12" s="180" customFormat="1" ht="8.85" customHeight="1" x14ac:dyDescent="0.15">
      <c r="B233" s="292">
        <v>45505</v>
      </c>
      <c r="C233" s="291">
        <v>52263</v>
      </c>
      <c r="D233" s="211">
        <v>222</v>
      </c>
      <c r="E233" s="290">
        <v>6758</v>
      </c>
      <c r="F233" s="289"/>
      <c r="G233" s="289"/>
      <c r="H233" s="237">
        <v>203680898.767638</v>
      </c>
      <c r="I233" s="237"/>
      <c r="J233" s="211">
        <v>140681223.319314</v>
      </c>
      <c r="K233" s="211">
        <v>80751088.322976306</v>
      </c>
      <c r="L233" s="211">
        <v>32010425.777038202</v>
      </c>
    </row>
    <row r="234" spans="2:12" s="180" customFormat="1" ht="8.85" customHeight="1" x14ac:dyDescent="0.15">
      <c r="B234" s="292">
        <v>45505</v>
      </c>
      <c r="C234" s="291">
        <v>52291</v>
      </c>
      <c r="D234" s="211">
        <v>223</v>
      </c>
      <c r="E234" s="290">
        <v>6786</v>
      </c>
      <c r="F234" s="289"/>
      <c r="G234" s="289"/>
      <c r="H234" s="237">
        <v>198683836.56558299</v>
      </c>
      <c r="I234" s="237"/>
      <c r="J234" s="211">
        <v>137019536.49177399</v>
      </c>
      <c r="K234" s="211">
        <v>78468591.708422393</v>
      </c>
      <c r="L234" s="211">
        <v>30986600.724192102</v>
      </c>
    </row>
    <row r="235" spans="2:12" s="180" customFormat="1" ht="8.85" customHeight="1" x14ac:dyDescent="0.15">
      <c r="B235" s="292">
        <v>45505</v>
      </c>
      <c r="C235" s="291">
        <v>52322</v>
      </c>
      <c r="D235" s="211">
        <v>224</v>
      </c>
      <c r="E235" s="290">
        <v>6817</v>
      </c>
      <c r="F235" s="289"/>
      <c r="G235" s="289"/>
      <c r="H235" s="237">
        <v>193759481.28904399</v>
      </c>
      <c r="I235" s="237"/>
      <c r="J235" s="211">
        <v>133396888.17966001</v>
      </c>
      <c r="K235" s="211">
        <v>76199681.453438297</v>
      </c>
      <c r="L235" s="211">
        <v>29963176.5449633</v>
      </c>
    </row>
    <row r="236" spans="2:12" s="180" customFormat="1" ht="8.85" customHeight="1" x14ac:dyDescent="0.15">
      <c r="B236" s="292">
        <v>45505</v>
      </c>
      <c r="C236" s="291">
        <v>52352</v>
      </c>
      <c r="D236" s="211">
        <v>225</v>
      </c>
      <c r="E236" s="290">
        <v>6847</v>
      </c>
      <c r="F236" s="289"/>
      <c r="G236" s="289"/>
      <c r="H236" s="237">
        <v>188793856.88793701</v>
      </c>
      <c r="I236" s="237"/>
      <c r="J236" s="211">
        <v>129764875.589389</v>
      </c>
      <c r="K236" s="211">
        <v>73942542.416272506</v>
      </c>
      <c r="L236" s="211">
        <v>28956439.5162699</v>
      </c>
    </row>
    <row r="237" spans="2:12" s="180" customFormat="1" ht="8.85" customHeight="1" x14ac:dyDescent="0.15">
      <c r="B237" s="292">
        <v>45505</v>
      </c>
      <c r="C237" s="291">
        <v>52383</v>
      </c>
      <c r="D237" s="211">
        <v>226</v>
      </c>
      <c r="E237" s="290">
        <v>6878</v>
      </c>
      <c r="F237" s="289"/>
      <c r="G237" s="289"/>
      <c r="H237" s="237">
        <v>183955803.872343</v>
      </c>
      <c r="I237" s="237"/>
      <c r="J237" s="211">
        <v>126225055.25531</v>
      </c>
      <c r="K237" s="211">
        <v>71742562.839526698</v>
      </c>
      <c r="L237" s="211">
        <v>27975914.189670499</v>
      </c>
    </row>
    <row r="238" spans="2:12" s="180" customFormat="1" ht="8.85" customHeight="1" x14ac:dyDescent="0.15">
      <c r="B238" s="292">
        <v>45505</v>
      </c>
      <c r="C238" s="291">
        <v>52413</v>
      </c>
      <c r="D238" s="211">
        <v>227</v>
      </c>
      <c r="E238" s="290">
        <v>6908</v>
      </c>
      <c r="F238" s="289"/>
      <c r="G238" s="289"/>
      <c r="H238" s="237">
        <v>179181862.14226499</v>
      </c>
      <c r="I238" s="237"/>
      <c r="J238" s="211">
        <v>122747507.17618801</v>
      </c>
      <c r="K238" s="211">
        <v>69594315.172320098</v>
      </c>
      <c r="L238" s="211">
        <v>27026963.148101799</v>
      </c>
    </row>
    <row r="239" spans="2:12" s="180" customFormat="1" ht="8.85" customHeight="1" x14ac:dyDescent="0.15">
      <c r="B239" s="292">
        <v>45505</v>
      </c>
      <c r="C239" s="291">
        <v>52444</v>
      </c>
      <c r="D239" s="211">
        <v>228</v>
      </c>
      <c r="E239" s="290">
        <v>6939</v>
      </c>
      <c r="F239" s="289"/>
      <c r="G239" s="289"/>
      <c r="H239" s="237">
        <v>174460459.0677</v>
      </c>
      <c r="I239" s="237"/>
      <c r="J239" s="211">
        <v>119310433.949268</v>
      </c>
      <c r="K239" s="211">
        <v>67473556.590440795</v>
      </c>
      <c r="L239" s="211">
        <v>26092380.686275199</v>
      </c>
    </row>
    <row r="240" spans="2:12" s="180" customFormat="1" ht="8.85" customHeight="1" x14ac:dyDescent="0.15">
      <c r="B240" s="292">
        <v>45505</v>
      </c>
      <c r="C240" s="291">
        <v>52475</v>
      </c>
      <c r="D240" s="211">
        <v>229</v>
      </c>
      <c r="E240" s="290">
        <v>6970</v>
      </c>
      <c r="F240" s="289"/>
      <c r="G240" s="289"/>
      <c r="H240" s="237">
        <v>169789661.23856801</v>
      </c>
      <c r="I240" s="237"/>
      <c r="J240" s="211">
        <v>115919216.017621</v>
      </c>
      <c r="K240" s="211">
        <v>65389001.496161602</v>
      </c>
      <c r="L240" s="211">
        <v>25179171.078996699</v>
      </c>
    </row>
    <row r="241" spans="2:12" s="180" customFormat="1" ht="8.85" customHeight="1" x14ac:dyDescent="0.15">
      <c r="B241" s="292">
        <v>45505</v>
      </c>
      <c r="C241" s="291">
        <v>52505</v>
      </c>
      <c r="D241" s="211">
        <v>230</v>
      </c>
      <c r="E241" s="290">
        <v>7000</v>
      </c>
      <c r="F241" s="289"/>
      <c r="G241" s="289"/>
      <c r="H241" s="237">
        <v>165187048.334952</v>
      </c>
      <c r="I241" s="237"/>
      <c r="J241" s="211">
        <v>112591795.999292</v>
      </c>
      <c r="K241" s="211">
        <v>63355713.247330204</v>
      </c>
      <c r="L241" s="211">
        <v>24296213.259797402</v>
      </c>
    </row>
    <row r="242" spans="2:12" s="180" customFormat="1" ht="8.85" customHeight="1" x14ac:dyDescent="0.15">
      <c r="B242" s="292">
        <v>45505</v>
      </c>
      <c r="C242" s="291">
        <v>52536</v>
      </c>
      <c r="D242" s="211">
        <v>231</v>
      </c>
      <c r="E242" s="290">
        <v>7031</v>
      </c>
      <c r="F242" s="289"/>
      <c r="G242" s="289"/>
      <c r="H242" s="237">
        <v>160641286.776932</v>
      </c>
      <c r="I242" s="237"/>
      <c r="J242" s="211">
        <v>109307687.656334</v>
      </c>
      <c r="K242" s="211">
        <v>61351309.618756898</v>
      </c>
      <c r="L242" s="211">
        <v>23427894.720008198</v>
      </c>
    </row>
    <row r="243" spans="2:12" s="180" customFormat="1" ht="8.85" customHeight="1" x14ac:dyDescent="0.15">
      <c r="B243" s="292">
        <v>45505</v>
      </c>
      <c r="C243" s="291">
        <v>52566</v>
      </c>
      <c r="D243" s="211">
        <v>232</v>
      </c>
      <c r="E243" s="290">
        <v>7061</v>
      </c>
      <c r="F243" s="289"/>
      <c r="G243" s="289"/>
      <c r="H243" s="237">
        <v>156138269.094428</v>
      </c>
      <c r="I243" s="237"/>
      <c r="J243" s="211">
        <v>106069239.200946</v>
      </c>
      <c r="K243" s="211">
        <v>59387131.9197978</v>
      </c>
      <c r="L243" s="211">
        <v>22584883.837678101</v>
      </c>
    </row>
    <row r="244" spans="2:12" s="180" customFormat="1" ht="8.85" customHeight="1" x14ac:dyDescent="0.15">
      <c r="B244" s="292">
        <v>45505</v>
      </c>
      <c r="C244" s="291">
        <v>52597</v>
      </c>
      <c r="D244" s="211">
        <v>233</v>
      </c>
      <c r="E244" s="290">
        <v>7092</v>
      </c>
      <c r="F244" s="289"/>
      <c r="G244" s="289"/>
      <c r="H244" s="237">
        <v>151452989.54743901</v>
      </c>
      <c r="I244" s="237"/>
      <c r="J244" s="211">
        <v>102711890.44485299</v>
      </c>
      <c r="K244" s="211">
        <v>57361131.999335803</v>
      </c>
      <c r="L244" s="211">
        <v>21722001.653899301</v>
      </c>
    </row>
    <row r="245" spans="2:12" s="180" customFormat="1" ht="8.85" customHeight="1" x14ac:dyDescent="0.15">
      <c r="B245" s="292">
        <v>45505</v>
      </c>
      <c r="C245" s="291">
        <v>52628</v>
      </c>
      <c r="D245" s="211">
        <v>234</v>
      </c>
      <c r="E245" s="290">
        <v>7123</v>
      </c>
      <c r="F245" s="289"/>
      <c r="G245" s="289"/>
      <c r="H245" s="237">
        <v>147041112.205964</v>
      </c>
      <c r="I245" s="237"/>
      <c r="J245" s="211">
        <v>99550725.717920393</v>
      </c>
      <c r="K245" s="211">
        <v>55454336.573259197</v>
      </c>
      <c r="L245" s="211">
        <v>20910974.0276164</v>
      </c>
    </row>
    <row r="246" spans="2:12" s="180" customFormat="1" ht="8.85" customHeight="1" x14ac:dyDescent="0.15">
      <c r="B246" s="292">
        <v>45505</v>
      </c>
      <c r="C246" s="291">
        <v>52657</v>
      </c>
      <c r="D246" s="211">
        <v>235</v>
      </c>
      <c r="E246" s="290">
        <v>7152</v>
      </c>
      <c r="F246" s="289"/>
      <c r="G246" s="289"/>
      <c r="H246" s="237">
        <v>142668929.42008799</v>
      </c>
      <c r="I246" s="237"/>
      <c r="J246" s="211">
        <v>96437378.302899405</v>
      </c>
      <c r="K246" s="211">
        <v>53592241.363686897</v>
      </c>
      <c r="L246" s="211">
        <v>20128722.689236201</v>
      </c>
    </row>
    <row r="247" spans="2:12" s="180" customFormat="1" ht="8.85" customHeight="1" x14ac:dyDescent="0.15">
      <c r="B247" s="292">
        <v>45505</v>
      </c>
      <c r="C247" s="291">
        <v>52688</v>
      </c>
      <c r="D247" s="211">
        <v>236</v>
      </c>
      <c r="E247" s="290">
        <v>7183</v>
      </c>
      <c r="F247" s="289"/>
      <c r="G247" s="289"/>
      <c r="H247" s="237">
        <v>138327238.51972601</v>
      </c>
      <c r="I247" s="237"/>
      <c r="J247" s="211">
        <v>93344015.405083999</v>
      </c>
      <c r="K247" s="211">
        <v>51741271.549069598</v>
      </c>
      <c r="L247" s="211">
        <v>19351204.963052001</v>
      </c>
    </row>
    <row r="248" spans="2:12" s="180" customFormat="1" ht="8.85" customHeight="1" x14ac:dyDescent="0.15">
      <c r="B248" s="292">
        <v>45505</v>
      </c>
      <c r="C248" s="291">
        <v>52718</v>
      </c>
      <c r="D248" s="211">
        <v>237</v>
      </c>
      <c r="E248" s="290">
        <v>7213</v>
      </c>
      <c r="F248" s="289"/>
      <c r="G248" s="289"/>
      <c r="H248" s="237">
        <v>133967558.64496399</v>
      </c>
      <c r="I248" s="237"/>
      <c r="J248" s="211">
        <v>90253691.782100394</v>
      </c>
      <c r="K248" s="211">
        <v>49905149.517606802</v>
      </c>
      <c r="L248" s="211">
        <v>18587987.000358</v>
      </c>
    </row>
    <row r="249" spans="2:12" s="180" customFormat="1" ht="8.85" customHeight="1" x14ac:dyDescent="0.15">
      <c r="B249" s="292">
        <v>45505</v>
      </c>
      <c r="C249" s="291">
        <v>52749</v>
      </c>
      <c r="D249" s="211">
        <v>238</v>
      </c>
      <c r="E249" s="290">
        <v>7244</v>
      </c>
      <c r="F249" s="289"/>
      <c r="G249" s="289"/>
      <c r="H249" s="237">
        <v>129727405.565714</v>
      </c>
      <c r="I249" s="237"/>
      <c r="J249" s="211">
        <v>87248876.679844305</v>
      </c>
      <c r="K249" s="211">
        <v>48120964.408908501</v>
      </c>
      <c r="L249" s="211">
        <v>17847522.624409199</v>
      </c>
    </row>
    <row r="250" spans="2:12" s="180" customFormat="1" ht="8.85" customHeight="1" x14ac:dyDescent="0.15">
      <c r="B250" s="292">
        <v>45505</v>
      </c>
      <c r="C250" s="291">
        <v>52779</v>
      </c>
      <c r="D250" s="211">
        <v>239</v>
      </c>
      <c r="E250" s="290">
        <v>7274</v>
      </c>
      <c r="F250" s="289"/>
      <c r="G250" s="289"/>
      <c r="H250" s="237">
        <v>125532382.612066</v>
      </c>
      <c r="I250" s="237"/>
      <c r="J250" s="211">
        <v>84288911.167442903</v>
      </c>
      <c r="K250" s="211">
        <v>46374014.070342302</v>
      </c>
      <c r="L250" s="211">
        <v>17129093.952784799</v>
      </c>
    </row>
    <row r="251" spans="2:12" s="180" customFormat="1" ht="8.85" customHeight="1" x14ac:dyDescent="0.15">
      <c r="B251" s="292">
        <v>45505</v>
      </c>
      <c r="C251" s="291">
        <v>52810</v>
      </c>
      <c r="D251" s="211">
        <v>240</v>
      </c>
      <c r="E251" s="290">
        <v>7305</v>
      </c>
      <c r="F251" s="289"/>
      <c r="G251" s="289"/>
      <c r="H251" s="237">
        <v>121423322.594015</v>
      </c>
      <c r="I251" s="237"/>
      <c r="J251" s="211">
        <v>81391595.801418602</v>
      </c>
      <c r="K251" s="211">
        <v>44666086.450396702</v>
      </c>
      <c r="L251" s="211">
        <v>16428360.477691401</v>
      </c>
    </row>
    <row r="252" spans="2:12" s="180" customFormat="1" ht="8.85" customHeight="1" x14ac:dyDescent="0.15">
      <c r="B252" s="292">
        <v>45505</v>
      </c>
      <c r="C252" s="291">
        <v>52841</v>
      </c>
      <c r="D252" s="211">
        <v>241</v>
      </c>
      <c r="E252" s="290">
        <v>7336</v>
      </c>
      <c r="F252" s="289"/>
      <c r="G252" s="289"/>
      <c r="H252" s="237">
        <v>117382261.70147599</v>
      </c>
      <c r="I252" s="237"/>
      <c r="J252" s="211">
        <v>78549369.456346601</v>
      </c>
      <c r="K252" s="211">
        <v>42996700.982776798</v>
      </c>
      <c r="L252" s="211">
        <v>15747371.596436599</v>
      </c>
    </row>
    <row r="253" spans="2:12" s="180" customFormat="1" ht="8.85" customHeight="1" x14ac:dyDescent="0.15">
      <c r="B253" s="292">
        <v>45505</v>
      </c>
      <c r="C253" s="291">
        <v>52871</v>
      </c>
      <c r="D253" s="211">
        <v>242</v>
      </c>
      <c r="E253" s="290">
        <v>7366</v>
      </c>
      <c r="F253" s="289"/>
      <c r="G253" s="289"/>
      <c r="H253" s="237">
        <v>113434342.48454</v>
      </c>
      <c r="I253" s="237"/>
      <c r="J253" s="211">
        <v>75782922.316426203</v>
      </c>
      <c r="K253" s="211">
        <v>41380291.642348498</v>
      </c>
      <c r="L253" s="211">
        <v>15093243.2639925</v>
      </c>
    </row>
    <row r="254" spans="2:12" s="180" customFormat="1" ht="8.85" customHeight="1" x14ac:dyDescent="0.15">
      <c r="B254" s="292">
        <v>45505</v>
      </c>
      <c r="C254" s="291">
        <v>52902</v>
      </c>
      <c r="D254" s="211">
        <v>243</v>
      </c>
      <c r="E254" s="290">
        <v>7397</v>
      </c>
      <c r="F254" s="289"/>
      <c r="G254" s="289"/>
      <c r="H254" s="237">
        <v>109549624.27319901</v>
      </c>
      <c r="I254" s="237"/>
      <c r="J254" s="211">
        <v>73063498.179011896</v>
      </c>
      <c r="K254" s="211">
        <v>39793922.836068802</v>
      </c>
      <c r="L254" s="211">
        <v>14453146.2626027</v>
      </c>
    </row>
    <row r="255" spans="2:12" s="180" customFormat="1" ht="8.85" customHeight="1" x14ac:dyDescent="0.15">
      <c r="B255" s="292">
        <v>45505</v>
      </c>
      <c r="C255" s="291">
        <v>52932</v>
      </c>
      <c r="D255" s="211">
        <v>244</v>
      </c>
      <c r="E255" s="290">
        <v>7427</v>
      </c>
      <c r="F255" s="289"/>
      <c r="G255" s="289"/>
      <c r="H255" s="237">
        <v>105722044.597458</v>
      </c>
      <c r="I255" s="237"/>
      <c r="J255" s="211">
        <v>70394978.934125796</v>
      </c>
      <c r="K255" s="211">
        <v>38246151.611794002</v>
      </c>
      <c r="L255" s="211">
        <v>13834054.107073501</v>
      </c>
    </row>
    <row r="256" spans="2:12" s="180" customFormat="1" ht="8.85" customHeight="1" x14ac:dyDescent="0.15">
      <c r="B256" s="292">
        <v>45505</v>
      </c>
      <c r="C256" s="291">
        <v>52963</v>
      </c>
      <c r="D256" s="211">
        <v>245</v>
      </c>
      <c r="E256" s="290">
        <v>7458</v>
      </c>
      <c r="F256" s="289"/>
      <c r="G256" s="289"/>
      <c r="H256" s="237">
        <v>102017488.207399</v>
      </c>
      <c r="I256" s="237"/>
      <c r="J256" s="211">
        <v>67813090.193373606</v>
      </c>
      <c r="K256" s="211">
        <v>36749690.6102902</v>
      </c>
      <c r="L256" s="211">
        <v>13236465.5723552</v>
      </c>
    </row>
    <row r="257" spans="2:12" s="180" customFormat="1" ht="8.85" customHeight="1" x14ac:dyDescent="0.15">
      <c r="B257" s="292">
        <v>45505</v>
      </c>
      <c r="C257" s="291">
        <v>52994</v>
      </c>
      <c r="D257" s="211">
        <v>246</v>
      </c>
      <c r="E257" s="290">
        <v>7489</v>
      </c>
      <c r="F257" s="289"/>
      <c r="G257" s="289"/>
      <c r="H257" s="237">
        <v>98342389.782937005</v>
      </c>
      <c r="I257" s="237"/>
      <c r="J257" s="211">
        <v>65259305.193335898</v>
      </c>
      <c r="K257" s="211">
        <v>35275785.273409002</v>
      </c>
      <c r="L257" s="211">
        <v>12651780.749200201</v>
      </c>
    </row>
    <row r="258" spans="2:12" s="180" customFormat="1" ht="8.85" customHeight="1" x14ac:dyDescent="0.15">
      <c r="B258" s="292">
        <v>45505</v>
      </c>
      <c r="C258" s="291">
        <v>53022</v>
      </c>
      <c r="D258" s="211">
        <v>247</v>
      </c>
      <c r="E258" s="290">
        <v>7517</v>
      </c>
      <c r="F258" s="289"/>
      <c r="G258" s="289"/>
      <c r="H258" s="237">
        <v>94686092.534072995</v>
      </c>
      <c r="I258" s="237"/>
      <c r="J258" s="211">
        <v>62736748.365992799</v>
      </c>
      <c r="K258" s="211">
        <v>33834313.296777897</v>
      </c>
      <c r="L258" s="211">
        <v>12088358.868075401</v>
      </c>
    </row>
    <row r="259" spans="2:12" s="180" customFormat="1" ht="8.85" customHeight="1" x14ac:dyDescent="0.15">
      <c r="B259" s="292">
        <v>45505</v>
      </c>
      <c r="C259" s="291">
        <v>53053</v>
      </c>
      <c r="D259" s="211">
        <v>248</v>
      </c>
      <c r="E259" s="290">
        <v>7548</v>
      </c>
      <c r="F259" s="289"/>
      <c r="G259" s="289"/>
      <c r="H259" s="237">
        <v>91053403.410811007</v>
      </c>
      <c r="I259" s="237"/>
      <c r="J259" s="211">
        <v>60227491.295734197</v>
      </c>
      <c r="K259" s="211">
        <v>32398449.554924101</v>
      </c>
      <c r="L259" s="211">
        <v>11526324.0437542</v>
      </c>
    </row>
    <row r="260" spans="2:12" s="180" customFormat="1" ht="8.85" customHeight="1" x14ac:dyDescent="0.15">
      <c r="B260" s="292">
        <v>45505</v>
      </c>
      <c r="C260" s="291">
        <v>53083</v>
      </c>
      <c r="D260" s="211">
        <v>249</v>
      </c>
      <c r="E260" s="290">
        <v>7578</v>
      </c>
      <c r="F260" s="289"/>
      <c r="G260" s="289"/>
      <c r="H260" s="237">
        <v>87456250.563226998</v>
      </c>
      <c r="I260" s="237"/>
      <c r="J260" s="211">
        <v>57753193.603949897</v>
      </c>
      <c r="K260" s="211">
        <v>30990974.000544999</v>
      </c>
      <c r="L260" s="211">
        <v>10980393.568232199</v>
      </c>
    </row>
    <row r="261" spans="2:12" s="180" customFormat="1" ht="8.85" customHeight="1" x14ac:dyDescent="0.15">
      <c r="B261" s="292">
        <v>45505</v>
      </c>
      <c r="C261" s="291">
        <v>53114</v>
      </c>
      <c r="D261" s="211">
        <v>250</v>
      </c>
      <c r="E261" s="290">
        <v>7609</v>
      </c>
      <c r="F261" s="289"/>
      <c r="G261" s="289"/>
      <c r="H261" s="237">
        <v>83926641.801243007</v>
      </c>
      <c r="I261" s="237"/>
      <c r="J261" s="211">
        <v>55328357.173371203</v>
      </c>
      <c r="K261" s="211">
        <v>29614273.923443899</v>
      </c>
      <c r="L261" s="211">
        <v>10448173.836661801</v>
      </c>
    </row>
    <row r="262" spans="2:12" s="180" customFormat="1" ht="8.85" customHeight="1" x14ac:dyDescent="0.15">
      <c r="B262" s="292">
        <v>45505</v>
      </c>
      <c r="C262" s="291">
        <v>53144</v>
      </c>
      <c r="D262" s="211">
        <v>251</v>
      </c>
      <c r="E262" s="290">
        <v>7639</v>
      </c>
      <c r="F262" s="289"/>
      <c r="G262" s="289"/>
      <c r="H262" s="237">
        <v>80443755.754942</v>
      </c>
      <c r="I262" s="237"/>
      <c r="J262" s="211">
        <v>52945228.684378996</v>
      </c>
      <c r="K262" s="211">
        <v>28268965.1049884</v>
      </c>
      <c r="L262" s="211">
        <v>9932653.6925332695</v>
      </c>
    </row>
    <row r="263" spans="2:12" s="180" customFormat="1" ht="8.85" customHeight="1" x14ac:dyDescent="0.15">
      <c r="B263" s="292">
        <v>45505</v>
      </c>
      <c r="C263" s="291">
        <v>53175</v>
      </c>
      <c r="D263" s="211">
        <v>252</v>
      </c>
      <c r="E263" s="290">
        <v>7670</v>
      </c>
      <c r="F263" s="289"/>
      <c r="G263" s="289"/>
      <c r="H263" s="237">
        <v>76996740.104321003</v>
      </c>
      <c r="I263" s="237"/>
      <c r="J263" s="211">
        <v>50590574.026826598</v>
      </c>
      <c r="K263" s="211">
        <v>26943051.505047899</v>
      </c>
      <c r="L263" s="211">
        <v>9426680.4401350208</v>
      </c>
    </row>
    <row r="264" spans="2:12" s="180" customFormat="1" ht="8.85" customHeight="1" x14ac:dyDescent="0.15">
      <c r="B264" s="292">
        <v>45505</v>
      </c>
      <c r="C264" s="291">
        <v>53206</v>
      </c>
      <c r="D264" s="211">
        <v>253</v>
      </c>
      <c r="E264" s="290">
        <v>7701</v>
      </c>
      <c r="F264" s="289"/>
      <c r="G264" s="289"/>
      <c r="H264" s="237">
        <v>73588020.559299007</v>
      </c>
      <c r="I264" s="237"/>
      <c r="J264" s="211">
        <v>48268874.112809204</v>
      </c>
      <c r="K264" s="211">
        <v>25641205.298582502</v>
      </c>
      <c r="L264" s="211">
        <v>8933200.0384537503</v>
      </c>
    </row>
    <row r="265" spans="2:12" s="180" customFormat="1" ht="8.85" customHeight="1" x14ac:dyDescent="0.15">
      <c r="B265" s="292">
        <v>45505</v>
      </c>
      <c r="C265" s="291">
        <v>53236</v>
      </c>
      <c r="D265" s="211">
        <v>254</v>
      </c>
      <c r="E265" s="290">
        <v>7731</v>
      </c>
      <c r="F265" s="289"/>
      <c r="G265" s="289"/>
      <c r="H265" s="237">
        <v>70267016.359959006</v>
      </c>
      <c r="I265" s="237"/>
      <c r="J265" s="211">
        <v>46014861.733348504</v>
      </c>
      <c r="K265" s="211">
        <v>24383674.694437999</v>
      </c>
      <c r="L265" s="211">
        <v>8460262.9697276</v>
      </c>
    </row>
    <row r="266" spans="2:12" s="180" customFormat="1" ht="8.85" customHeight="1" x14ac:dyDescent="0.15">
      <c r="B266" s="292">
        <v>45505</v>
      </c>
      <c r="C266" s="291">
        <v>53267</v>
      </c>
      <c r="D266" s="211">
        <v>255</v>
      </c>
      <c r="E266" s="290">
        <v>7762</v>
      </c>
      <c r="F266" s="289"/>
      <c r="G266" s="289"/>
      <c r="H266" s="237">
        <v>67052471.966302998</v>
      </c>
      <c r="I266" s="237"/>
      <c r="J266" s="211">
        <v>43835319.925347097</v>
      </c>
      <c r="K266" s="211">
        <v>23169641.1626352</v>
      </c>
      <c r="L266" s="211">
        <v>8004987.0557743805</v>
      </c>
    </row>
    <row r="267" spans="2:12" s="180" customFormat="1" ht="8.85" customHeight="1" x14ac:dyDescent="0.15">
      <c r="B267" s="292">
        <v>45505</v>
      </c>
      <c r="C267" s="291">
        <v>53297</v>
      </c>
      <c r="D267" s="211">
        <v>256</v>
      </c>
      <c r="E267" s="290">
        <v>7792</v>
      </c>
      <c r="F267" s="289"/>
      <c r="G267" s="289"/>
      <c r="H267" s="237">
        <v>63913747.178326003</v>
      </c>
      <c r="I267" s="237"/>
      <c r="J267" s="211">
        <v>41714805.988669701</v>
      </c>
      <c r="K267" s="211">
        <v>21994552.110943701</v>
      </c>
      <c r="L267" s="211">
        <v>7567850.2931300597</v>
      </c>
    </row>
    <row r="268" spans="2:12" s="180" customFormat="1" ht="8.85" customHeight="1" x14ac:dyDescent="0.15">
      <c r="B268" s="292">
        <v>45505</v>
      </c>
      <c r="C268" s="291">
        <v>53328</v>
      </c>
      <c r="D268" s="211">
        <v>257</v>
      </c>
      <c r="E268" s="290">
        <v>7823</v>
      </c>
      <c r="F268" s="289"/>
      <c r="G268" s="289"/>
      <c r="H268" s="237">
        <v>60875764.016030997</v>
      </c>
      <c r="I268" s="237"/>
      <c r="J268" s="211">
        <v>39664606.6277918</v>
      </c>
      <c r="K268" s="211">
        <v>20860376.3267349</v>
      </c>
      <c r="L268" s="211">
        <v>7147203.8359665703</v>
      </c>
    </row>
    <row r="269" spans="2:12" s="180" customFormat="1" ht="8.85" customHeight="1" x14ac:dyDescent="0.15">
      <c r="B269" s="292">
        <v>45505</v>
      </c>
      <c r="C269" s="291">
        <v>53359</v>
      </c>
      <c r="D269" s="211">
        <v>258</v>
      </c>
      <c r="E269" s="290">
        <v>7854</v>
      </c>
      <c r="F269" s="289"/>
      <c r="G269" s="289"/>
      <c r="H269" s="237">
        <v>57916725.139418997</v>
      </c>
      <c r="I269" s="237"/>
      <c r="J269" s="211">
        <v>37672592.054752201</v>
      </c>
      <c r="K269" s="211">
        <v>19762349.839921299</v>
      </c>
      <c r="L269" s="211">
        <v>6742317.9972309098</v>
      </c>
    </row>
    <row r="270" spans="2:12" s="180" customFormat="1" ht="8.85" customHeight="1" x14ac:dyDescent="0.15">
      <c r="B270" s="292">
        <v>45505</v>
      </c>
      <c r="C270" s="291">
        <v>53387</v>
      </c>
      <c r="D270" s="211">
        <v>259</v>
      </c>
      <c r="E270" s="290">
        <v>7882</v>
      </c>
      <c r="F270" s="289"/>
      <c r="G270" s="289"/>
      <c r="H270" s="237">
        <v>55054794.958572999</v>
      </c>
      <c r="I270" s="237"/>
      <c r="J270" s="211">
        <v>35756152.288521104</v>
      </c>
      <c r="K270" s="211">
        <v>18713928.883555301</v>
      </c>
      <c r="L270" s="211">
        <v>6360197.9836325096</v>
      </c>
    </row>
    <row r="271" spans="2:12" s="180" customFormat="1" ht="8.85" customHeight="1" x14ac:dyDescent="0.15">
      <c r="B271" s="292">
        <v>45505</v>
      </c>
      <c r="C271" s="291">
        <v>53418</v>
      </c>
      <c r="D271" s="211">
        <v>260</v>
      </c>
      <c r="E271" s="290">
        <v>7913</v>
      </c>
      <c r="F271" s="289"/>
      <c r="G271" s="289"/>
      <c r="H271" s="237">
        <v>52300885.453408003</v>
      </c>
      <c r="I271" s="237"/>
      <c r="J271" s="211">
        <v>33909973.420171402</v>
      </c>
      <c r="K271" s="211">
        <v>17702546.2897177</v>
      </c>
      <c r="L271" s="211">
        <v>5990982.0492437799</v>
      </c>
    </row>
    <row r="272" spans="2:12" s="180" customFormat="1" ht="8.85" customHeight="1" x14ac:dyDescent="0.15">
      <c r="B272" s="292">
        <v>45505</v>
      </c>
      <c r="C272" s="291">
        <v>53448</v>
      </c>
      <c r="D272" s="211">
        <v>261</v>
      </c>
      <c r="E272" s="290">
        <v>7943</v>
      </c>
      <c r="F272" s="289"/>
      <c r="G272" s="289"/>
      <c r="H272" s="237">
        <v>49624080.553925</v>
      </c>
      <c r="I272" s="237"/>
      <c r="J272" s="211">
        <v>32121620.094234399</v>
      </c>
      <c r="K272" s="211">
        <v>16727671.7619747</v>
      </c>
      <c r="L272" s="211">
        <v>5637854.4677873999</v>
      </c>
    </row>
    <row r="273" spans="2:12" s="180" customFormat="1" ht="8.85" customHeight="1" x14ac:dyDescent="0.15">
      <c r="B273" s="292">
        <v>45505</v>
      </c>
      <c r="C273" s="291">
        <v>53479</v>
      </c>
      <c r="D273" s="211">
        <v>262</v>
      </c>
      <c r="E273" s="290">
        <v>7974</v>
      </c>
      <c r="F273" s="289"/>
      <c r="G273" s="289"/>
      <c r="H273" s="237">
        <v>47095302.870209001</v>
      </c>
      <c r="I273" s="237"/>
      <c r="J273" s="211">
        <v>30433040.324324101</v>
      </c>
      <c r="K273" s="211">
        <v>15808020.518690201</v>
      </c>
      <c r="L273" s="211">
        <v>5305330.8640546901</v>
      </c>
    </row>
    <row r="274" spans="2:12" s="180" customFormat="1" ht="8.85" customHeight="1" x14ac:dyDescent="0.15">
      <c r="B274" s="292">
        <v>45505</v>
      </c>
      <c r="C274" s="291">
        <v>53509</v>
      </c>
      <c r="D274" s="211">
        <v>263</v>
      </c>
      <c r="E274" s="290">
        <v>8004</v>
      </c>
      <c r="F274" s="289"/>
      <c r="G274" s="289"/>
      <c r="H274" s="237">
        <v>44784732.082171999</v>
      </c>
      <c r="I274" s="237"/>
      <c r="J274" s="211">
        <v>28892444.525534399</v>
      </c>
      <c r="K274" s="211">
        <v>14970841.241270499</v>
      </c>
      <c r="L274" s="211">
        <v>5003769.2169050798</v>
      </c>
    </row>
    <row r="275" spans="2:12" s="180" customFormat="1" ht="8.85" customHeight="1" x14ac:dyDescent="0.15">
      <c r="B275" s="292">
        <v>45505</v>
      </c>
      <c r="C275" s="291">
        <v>53540</v>
      </c>
      <c r="D275" s="211">
        <v>264</v>
      </c>
      <c r="E275" s="290">
        <v>8035</v>
      </c>
      <c r="F275" s="289"/>
      <c r="G275" s="289"/>
      <c r="H275" s="237">
        <v>42577416.649902999</v>
      </c>
      <c r="I275" s="237"/>
      <c r="J275" s="211">
        <v>27421827.473924398</v>
      </c>
      <c r="K275" s="211">
        <v>14172693.7831994</v>
      </c>
      <c r="L275" s="211">
        <v>4716937.1489066603</v>
      </c>
    </row>
    <row r="276" spans="2:12" s="180" customFormat="1" ht="8.85" customHeight="1" x14ac:dyDescent="0.15">
      <c r="B276" s="292">
        <v>45505</v>
      </c>
      <c r="C276" s="291">
        <v>53571</v>
      </c>
      <c r="D276" s="211">
        <v>265</v>
      </c>
      <c r="E276" s="290">
        <v>8066</v>
      </c>
      <c r="F276" s="289"/>
      <c r="G276" s="289"/>
      <c r="H276" s="237">
        <v>40430502.713313997</v>
      </c>
      <c r="I276" s="237"/>
      <c r="J276" s="211">
        <v>25994951.239031199</v>
      </c>
      <c r="K276" s="211">
        <v>13401058.7056191</v>
      </c>
      <c r="L276" s="211">
        <v>4441231.5359739698</v>
      </c>
    </row>
    <row r="277" spans="2:12" s="180" customFormat="1" ht="8.85" customHeight="1" x14ac:dyDescent="0.15">
      <c r="B277" s="292">
        <v>45505</v>
      </c>
      <c r="C277" s="291">
        <v>53601</v>
      </c>
      <c r="D277" s="211">
        <v>266</v>
      </c>
      <c r="E277" s="290">
        <v>8096</v>
      </c>
      <c r="F277" s="289"/>
      <c r="G277" s="289"/>
      <c r="H277" s="237">
        <v>38369227.932492003</v>
      </c>
      <c r="I277" s="237"/>
      <c r="J277" s="211">
        <v>24629153.5588012</v>
      </c>
      <c r="K277" s="211">
        <v>12665704.644920999</v>
      </c>
      <c r="L277" s="211">
        <v>4180322.0903700301</v>
      </c>
    </row>
    <row r="278" spans="2:12" s="180" customFormat="1" ht="8.85" customHeight="1" x14ac:dyDescent="0.15">
      <c r="B278" s="292">
        <v>45505</v>
      </c>
      <c r="C278" s="291">
        <v>53632</v>
      </c>
      <c r="D278" s="211">
        <v>267</v>
      </c>
      <c r="E278" s="290">
        <v>8127</v>
      </c>
      <c r="F278" s="289"/>
      <c r="G278" s="289"/>
      <c r="H278" s="237">
        <v>36397130.237790003</v>
      </c>
      <c r="I278" s="237"/>
      <c r="J278" s="211">
        <v>23323640.986956399</v>
      </c>
      <c r="K278" s="211">
        <v>11963832.129664799</v>
      </c>
      <c r="L278" s="211">
        <v>3931943.9552129498</v>
      </c>
    </row>
    <row r="279" spans="2:12" s="180" customFormat="1" ht="8.85" customHeight="1" x14ac:dyDescent="0.15">
      <c r="B279" s="292">
        <v>45505</v>
      </c>
      <c r="C279" s="291">
        <v>53662</v>
      </c>
      <c r="D279" s="211">
        <v>268</v>
      </c>
      <c r="E279" s="290">
        <v>8157</v>
      </c>
      <c r="F279" s="289"/>
      <c r="G279" s="289"/>
      <c r="H279" s="237">
        <v>34495445.201102003</v>
      </c>
      <c r="I279" s="237"/>
      <c r="J279" s="211">
        <v>22068739.074188799</v>
      </c>
      <c r="K279" s="211">
        <v>11292269.9039455</v>
      </c>
      <c r="L279" s="211">
        <v>3696020.2475133999</v>
      </c>
    </row>
    <row r="280" spans="2:12" s="180" customFormat="1" ht="8.85" customHeight="1" x14ac:dyDescent="0.15">
      <c r="B280" s="292">
        <v>45505</v>
      </c>
      <c r="C280" s="291">
        <v>53693</v>
      </c>
      <c r="D280" s="211">
        <v>269</v>
      </c>
      <c r="E280" s="290">
        <v>8188</v>
      </c>
      <c r="F280" s="289"/>
      <c r="G280" s="289"/>
      <c r="H280" s="237">
        <v>32680607.633855</v>
      </c>
      <c r="I280" s="237"/>
      <c r="J280" s="211">
        <v>20872221.138271701</v>
      </c>
      <c r="K280" s="211">
        <v>10652866.6422625</v>
      </c>
      <c r="L280" s="211">
        <v>3471971.9004725898</v>
      </c>
    </row>
    <row r="281" spans="2:12" s="180" customFormat="1" ht="8.85" customHeight="1" x14ac:dyDescent="0.15">
      <c r="B281" s="292">
        <v>45505</v>
      </c>
      <c r="C281" s="291">
        <v>53724</v>
      </c>
      <c r="D281" s="211">
        <v>270</v>
      </c>
      <c r="E281" s="290">
        <v>8219</v>
      </c>
      <c r="F281" s="289"/>
      <c r="G281" s="289"/>
      <c r="H281" s="237">
        <v>30961148.756609</v>
      </c>
      <c r="I281" s="237"/>
      <c r="J281" s="211">
        <v>19740510.958560001</v>
      </c>
      <c r="K281" s="211">
        <v>10049635.390779</v>
      </c>
      <c r="L281" s="211">
        <v>3261494.3939192202</v>
      </c>
    </row>
    <row r="282" spans="2:12" s="180" customFormat="1" ht="8.85" customHeight="1" x14ac:dyDescent="0.15">
      <c r="B282" s="292">
        <v>45505</v>
      </c>
      <c r="C282" s="291">
        <v>53752</v>
      </c>
      <c r="D282" s="211">
        <v>271</v>
      </c>
      <c r="E282" s="290">
        <v>8247</v>
      </c>
      <c r="F282" s="289"/>
      <c r="G282" s="289"/>
      <c r="H282" s="237">
        <v>29308025.128492001</v>
      </c>
      <c r="I282" s="237"/>
      <c r="J282" s="211">
        <v>18657867.384152099</v>
      </c>
      <c r="K282" s="211">
        <v>9476654.2045168206</v>
      </c>
      <c r="L282" s="211">
        <v>3063771.5285303202</v>
      </c>
    </row>
    <row r="283" spans="2:12" s="180" customFormat="1" ht="8.85" customHeight="1" x14ac:dyDescent="0.15">
      <c r="B283" s="292">
        <v>45505</v>
      </c>
      <c r="C283" s="291">
        <v>53783</v>
      </c>
      <c r="D283" s="211">
        <v>272</v>
      </c>
      <c r="E283" s="290">
        <v>8278</v>
      </c>
      <c r="F283" s="289"/>
      <c r="G283" s="289"/>
      <c r="H283" s="237">
        <v>27710444.389176</v>
      </c>
      <c r="I283" s="237"/>
      <c r="J283" s="211">
        <v>17610906.700912699</v>
      </c>
      <c r="K283" s="211">
        <v>8922136.0458268002</v>
      </c>
      <c r="L283" s="211">
        <v>2872280.1893189498</v>
      </c>
    </row>
    <row r="284" spans="2:12" s="180" customFormat="1" ht="8.85" customHeight="1" x14ac:dyDescent="0.15">
      <c r="B284" s="292">
        <v>45505</v>
      </c>
      <c r="C284" s="291">
        <v>53813</v>
      </c>
      <c r="D284" s="211">
        <v>273</v>
      </c>
      <c r="E284" s="290">
        <v>8308</v>
      </c>
      <c r="F284" s="289"/>
      <c r="G284" s="289"/>
      <c r="H284" s="237">
        <v>26178897.619862001</v>
      </c>
      <c r="I284" s="237"/>
      <c r="J284" s="211">
        <v>16610248.9183002</v>
      </c>
      <c r="K284" s="211">
        <v>8394465.1976326797</v>
      </c>
      <c r="L284" s="211">
        <v>2691330.77836029</v>
      </c>
    </row>
    <row r="285" spans="2:12" s="180" customFormat="1" ht="8.85" customHeight="1" x14ac:dyDescent="0.15">
      <c r="B285" s="292">
        <v>45505</v>
      </c>
      <c r="C285" s="291">
        <v>53844</v>
      </c>
      <c r="D285" s="211">
        <v>274</v>
      </c>
      <c r="E285" s="290">
        <v>8339</v>
      </c>
      <c r="F285" s="289"/>
      <c r="G285" s="289"/>
      <c r="H285" s="237">
        <v>24716238.739907999</v>
      </c>
      <c r="I285" s="237"/>
      <c r="J285" s="211">
        <v>15655608.2935041</v>
      </c>
      <c r="K285" s="211">
        <v>7891888.3358261501</v>
      </c>
      <c r="L285" s="211">
        <v>2519483.9518160899</v>
      </c>
    </row>
    <row r="286" spans="2:12" s="180" customFormat="1" ht="8.85" customHeight="1" x14ac:dyDescent="0.15">
      <c r="B286" s="292">
        <v>45505</v>
      </c>
      <c r="C286" s="291">
        <v>53874</v>
      </c>
      <c r="D286" s="211">
        <v>275</v>
      </c>
      <c r="E286" s="290">
        <v>8369</v>
      </c>
      <c r="F286" s="289"/>
      <c r="G286" s="289"/>
      <c r="H286" s="237">
        <v>23319582.769954</v>
      </c>
      <c r="I286" s="237"/>
      <c r="J286" s="211">
        <v>14746701.904480901</v>
      </c>
      <c r="K286" s="211">
        <v>7415418.2880125102</v>
      </c>
      <c r="L286" s="211">
        <v>2357666.6584938401</v>
      </c>
    </row>
    <row r="287" spans="2:12" s="180" customFormat="1" ht="8.85" customHeight="1" x14ac:dyDescent="0.15">
      <c r="B287" s="292">
        <v>45505</v>
      </c>
      <c r="C287" s="291">
        <v>53905</v>
      </c>
      <c r="D287" s="211">
        <v>276</v>
      </c>
      <c r="E287" s="290">
        <v>8400</v>
      </c>
      <c r="F287" s="289"/>
      <c r="G287" s="289"/>
      <c r="H287" s="237">
        <v>21992052.989999998</v>
      </c>
      <c r="I287" s="237"/>
      <c r="J287" s="211">
        <v>13883618.7045823</v>
      </c>
      <c r="K287" s="211">
        <v>6963659.4304618901</v>
      </c>
      <c r="L287" s="211">
        <v>2204656.2851012498</v>
      </c>
    </row>
    <row r="288" spans="2:12" s="180" customFormat="1" ht="8.85" customHeight="1" x14ac:dyDescent="0.15">
      <c r="B288" s="292">
        <v>45505</v>
      </c>
      <c r="C288" s="291">
        <v>53936</v>
      </c>
      <c r="D288" s="211">
        <v>277</v>
      </c>
      <c r="E288" s="290">
        <v>8431</v>
      </c>
      <c r="F288" s="289"/>
      <c r="G288" s="289"/>
      <c r="H288" s="237">
        <v>20724277.34</v>
      </c>
      <c r="I288" s="237"/>
      <c r="J288" s="211">
        <v>13061079.687601</v>
      </c>
      <c r="K288" s="211">
        <v>6534434.6238851901</v>
      </c>
      <c r="L288" s="211">
        <v>2060003.71976755</v>
      </c>
    </row>
    <row r="289" spans="2:12" s="180" customFormat="1" ht="8.85" customHeight="1" x14ac:dyDescent="0.15">
      <c r="B289" s="292">
        <v>45505</v>
      </c>
      <c r="C289" s="291">
        <v>53966</v>
      </c>
      <c r="D289" s="211">
        <v>278</v>
      </c>
      <c r="E289" s="290">
        <v>8461</v>
      </c>
      <c r="F289" s="289"/>
      <c r="G289" s="289"/>
      <c r="H289" s="237">
        <v>19530611.75</v>
      </c>
      <c r="I289" s="237"/>
      <c r="J289" s="211">
        <v>12288591.0239741</v>
      </c>
      <c r="K289" s="211">
        <v>6132828.1611914895</v>
      </c>
      <c r="L289" s="211">
        <v>1925470.4897952301</v>
      </c>
    </row>
    <row r="290" spans="2:12" s="180" customFormat="1" ht="8.85" customHeight="1" x14ac:dyDescent="0.15">
      <c r="B290" s="292">
        <v>45505</v>
      </c>
      <c r="C290" s="291">
        <v>53997</v>
      </c>
      <c r="D290" s="211">
        <v>279</v>
      </c>
      <c r="E290" s="290">
        <v>8492</v>
      </c>
      <c r="F290" s="289"/>
      <c r="G290" s="289"/>
      <c r="H290" s="237">
        <v>18404355.399999999</v>
      </c>
      <c r="I290" s="237"/>
      <c r="J290" s="211">
        <v>11560314.098924501</v>
      </c>
      <c r="K290" s="211">
        <v>5754696.6117129596</v>
      </c>
      <c r="L290" s="211">
        <v>1799099.2514256099</v>
      </c>
    </row>
    <row r="291" spans="2:12" s="180" customFormat="1" ht="8.85" customHeight="1" x14ac:dyDescent="0.15">
      <c r="B291" s="292">
        <v>45505</v>
      </c>
      <c r="C291" s="291">
        <v>54027</v>
      </c>
      <c r="D291" s="211">
        <v>280</v>
      </c>
      <c r="E291" s="290">
        <v>8522</v>
      </c>
      <c r="F291" s="289"/>
      <c r="G291" s="289"/>
      <c r="H291" s="237">
        <v>17314811.289999999</v>
      </c>
      <c r="I291" s="237"/>
      <c r="J291" s="211">
        <v>10858087.723833401</v>
      </c>
      <c r="K291" s="211">
        <v>5391826.5343926903</v>
      </c>
      <c r="L291" s="211">
        <v>1678744.81939846</v>
      </c>
    </row>
    <row r="292" spans="2:12" s="180" customFormat="1" ht="8.85" customHeight="1" x14ac:dyDescent="0.15">
      <c r="B292" s="292">
        <v>45505</v>
      </c>
      <c r="C292" s="291">
        <v>54058</v>
      </c>
      <c r="D292" s="211">
        <v>281</v>
      </c>
      <c r="E292" s="290">
        <v>8553</v>
      </c>
      <c r="F292" s="289"/>
      <c r="G292" s="289"/>
      <c r="H292" s="237">
        <v>16277898.630000001</v>
      </c>
      <c r="I292" s="237"/>
      <c r="J292" s="211">
        <v>10190528.3626584</v>
      </c>
      <c r="K292" s="211">
        <v>5047465.5159324696</v>
      </c>
      <c r="L292" s="211">
        <v>1564871.7623860401</v>
      </c>
    </row>
    <row r="293" spans="2:12" s="180" customFormat="1" ht="8.85" customHeight="1" x14ac:dyDescent="0.15">
      <c r="B293" s="292">
        <v>45505</v>
      </c>
      <c r="C293" s="291">
        <v>54089</v>
      </c>
      <c r="D293" s="211">
        <v>282</v>
      </c>
      <c r="E293" s="290">
        <v>8584</v>
      </c>
      <c r="F293" s="289"/>
      <c r="G293" s="289"/>
      <c r="H293" s="237">
        <v>15268273.26</v>
      </c>
      <c r="I293" s="237"/>
      <c r="J293" s="211">
        <v>9542256.0415556598</v>
      </c>
      <c r="K293" s="211">
        <v>4714349.9443889903</v>
      </c>
      <c r="L293" s="211">
        <v>1455404.8902330699</v>
      </c>
    </row>
    <row r="294" spans="2:12" s="180" customFormat="1" ht="8.85" customHeight="1" x14ac:dyDescent="0.15">
      <c r="B294" s="292">
        <v>45505</v>
      </c>
      <c r="C294" s="291">
        <v>54118</v>
      </c>
      <c r="D294" s="211">
        <v>283</v>
      </c>
      <c r="E294" s="290">
        <v>8613</v>
      </c>
      <c r="F294" s="289"/>
      <c r="G294" s="289"/>
      <c r="H294" s="237">
        <v>14298401.619999999</v>
      </c>
      <c r="I294" s="237"/>
      <c r="J294" s="211">
        <v>8921933.3539178297</v>
      </c>
      <c r="K294" s="211">
        <v>4397391.8570129704</v>
      </c>
      <c r="L294" s="211">
        <v>1352174.4583231499</v>
      </c>
    </row>
    <row r="295" spans="2:12" s="180" customFormat="1" ht="8.85" customHeight="1" x14ac:dyDescent="0.15">
      <c r="B295" s="292">
        <v>45505</v>
      </c>
      <c r="C295" s="291">
        <v>54149</v>
      </c>
      <c r="D295" s="211">
        <v>284</v>
      </c>
      <c r="E295" s="290">
        <v>8644</v>
      </c>
      <c r="F295" s="289"/>
      <c r="G295" s="289"/>
      <c r="H295" s="237">
        <v>13349773.4</v>
      </c>
      <c r="I295" s="237"/>
      <c r="J295" s="211">
        <v>8315878.8998432504</v>
      </c>
      <c r="K295" s="211">
        <v>4088259.3837247998</v>
      </c>
      <c r="L295" s="211">
        <v>1251793.29816816</v>
      </c>
    </row>
    <row r="296" spans="2:12" s="180" customFormat="1" ht="8.85" customHeight="1" x14ac:dyDescent="0.15">
      <c r="B296" s="292">
        <v>45505</v>
      </c>
      <c r="C296" s="291">
        <v>54179</v>
      </c>
      <c r="D296" s="211">
        <v>285</v>
      </c>
      <c r="E296" s="290">
        <v>8674</v>
      </c>
      <c r="F296" s="289"/>
      <c r="G296" s="289"/>
      <c r="H296" s="237">
        <v>12440426.970000001</v>
      </c>
      <c r="I296" s="237"/>
      <c r="J296" s="211">
        <v>7736706.2681657597</v>
      </c>
      <c r="K296" s="211">
        <v>3794164.5503204898</v>
      </c>
      <c r="L296" s="211">
        <v>1156981.52833666</v>
      </c>
    </row>
    <row r="297" spans="2:12" s="180" customFormat="1" ht="8.85" customHeight="1" x14ac:dyDescent="0.15">
      <c r="B297" s="292">
        <v>45505</v>
      </c>
      <c r="C297" s="291">
        <v>54210</v>
      </c>
      <c r="D297" s="211">
        <v>286</v>
      </c>
      <c r="E297" s="290">
        <v>8705</v>
      </c>
      <c r="F297" s="289"/>
      <c r="G297" s="289"/>
      <c r="H297" s="237">
        <v>11559235.43</v>
      </c>
      <c r="I297" s="237"/>
      <c r="J297" s="211">
        <v>7176500.3588497201</v>
      </c>
      <c r="K297" s="211">
        <v>3510482.8610728499</v>
      </c>
      <c r="L297" s="211">
        <v>1065942.4060155901</v>
      </c>
    </row>
    <row r="298" spans="2:12" s="180" customFormat="1" ht="8.85" customHeight="1" x14ac:dyDescent="0.15">
      <c r="B298" s="292">
        <v>45505</v>
      </c>
      <c r="C298" s="291">
        <v>54240</v>
      </c>
      <c r="D298" s="211">
        <v>287</v>
      </c>
      <c r="E298" s="290">
        <v>8735</v>
      </c>
      <c r="F298" s="289"/>
      <c r="G298" s="289"/>
      <c r="H298" s="237">
        <v>10744614.789999999</v>
      </c>
      <c r="I298" s="237"/>
      <c r="J298" s="211">
        <v>6659797.3162203496</v>
      </c>
      <c r="K298" s="211">
        <v>3249712.3849237598</v>
      </c>
      <c r="L298" s="211">
        <v>982715.69417310401</v>
      </c>
    </row>
    <row r="299" spans="2:12" s="180" customFormat="1" ht="8.85" customHeight="1" x14ac:dyDescent="0.15">
      <c r="B299" s="292">
        <v>45505</v>
      </c>
      <c r="C299" s="291">
        <v>54271</v>
      </c>
      <c r="D299" s="211">
        <v>288</v>
      </c>
      <c r="E299" s="290">
        <v>8766</v>
      </c>
      <c r="F299" s="289"/>
      <c r="G299" s="289"/>
      <c r="H299" s="237">
        <v>10024145.68</v>
      </c>
      <c r="I299" s="237"/>
      <c r="J299" s="211">
        <v>6202693.3464831198</v>
      </c>
      <c r="K299" s="211">
        <v>3018966.6609570002</v>
      </c>
      <c r="L299" s="211">
        <v>909071.207794794</v>
      </c>
    </row>
    <row r="300" spans="2:12" s="180" customFormat="1" ht="8.85" customHeight="1" x14ac:dyDescent="0.15">
      <c r="B300" s="292">
        <v>45505</v>
      </c>
      <c r="C300" s="291">
        <v>54302</v>
      </c>
      <c r="D300" s="211">
        <v>289</v>
      </c>
      <c r="E300" s="290">
        <v>8797</v>
      </c>
      <c r="F300" s="289"/>
      <c r="G300" s="289"/>
      <c r="H300" s="237">
        <v>9363044.5800000001</v>
      </c>
      <c r="I300" s="237"/>
      <c r="J300" s="211">
        <v>5783793.9327995898</v>
      </c>
      <c r="K300" s="211">
        <v>2807921.1660760199</v>
      </c>
      <c r="L300" s="211">
        <v>841939.94767102099</v>
      </c>
    </row>
    <row r="301" spans="2:12" s="180" customFormat="1" ht="8.85" customHeight="1" x14ac:dyDescent="0.15">
      <c r="B301" s="292">
        <v>45505</v>
      </c>
      <c r="C301" s="291">
        <v>54332</v>
      </c>
      <c r="D301" s="211">
        <v>290</v>
      </c>
      <c r="E301" s="290">
        <v>8827</v>
      </c>
      <c r="F301" s="289"/>
      <c r="G301" s="289"/>
      <c r="H301" s="237">
        <v>8778966.5800000001</v>
      </c>
      <c r="I301" s="237"/>
      <c r="J301" s="211">
        <v>5414092.5604664702</v>
      </c>
      <c r="K301" s="211">
        <v>2621968.9406381599</v>
      </c>
      <c r="L301" s="211">
        <v>782960.46231455798</v>
      </c>
    </row>
    <row r="302" spans="2:12" s="180" customFormat="1" ht="8.85" customHeight="1" x14ac:dyDescent="0.15">
      <c r="B302" s="292">
        <v>45505</v>
      </c>
      <c r="C302" s="291">
        <v>54363</v>
      </c>
      <c r="D302" s="211">
        <v>291</v>
      </c>
      <c r="E302" s="290">
        <v>8858</v>
      </c>
      <c r="F302" s="289"/>
      <c r="G302" s="289"/>
      <c r="H302" s="237">
        <v>8269870.9199999999</v>
      </c>
      <c r="I302" s="237"/>
      <c r="J302" s="211">
        <v>5091477.0502253398</v>
      </c>
      <c r="K302" s="211">
        <v>2459459.9220328899</v>
      </c>
      <c r="L302" s="211">
        <v>731322.03394130198</v>
      </c>
    </row>
    <row r="303" spans="2:12" s="180" customFormat="1" ht="8.85" customHeight="1" x14ac:dyDescent="0.15">
      <c r="B303" s="292">
        <v>45505</v>
      </c>
      <c r="C303" s="291">
        <v>54393</v>
      </c>
      <c r="D303" s="211">
        <v>292</v>
      </c>
      <c r="E303" s="290">
        <v>8888</v>
      </c>
      <c r="F303" s="289"/>
      <c r="G303" s="289"/>
      <c r="H303" s="237">
        <v>7811040.4900000002</v>
      </c>
      <c r="I303" s="237"/>
      <c r="J303" s="211">
        <v>4801097.3162585096</v>
      </c>
      <c r="K303" s="211">
        <v>2313482.59080642</v>
      </c>
      <c r="L303" s="211">
        <v>685095.67794897803</v>
      </c>
    </row>
    <row r="304" spans="2:12" s="180" customFormat="1" ht="8.85" customHeight="1" x14ac:dyDescent="0.15">
      <c r="B304" s="292">
        <v>45505</v>
      </c>
      <c r="C304" s="291">
        <v>54424</v>
      </c>
      <c r="D304" s="211">
        <v>293</v>
      </c>
      <c r="E304" s="290">
        <v>8919</v>
      </c>
      <c r="F304" s="289"/>
      <c r="G304" s="289"/>
      <c r="H304" s="237">
        <v>7414622.6900000004</v>
      </c>
      <c r="I304" s="237"/>
      <c r="J304" s="211">
        <v>4549707.2700896896</v>
      </c>
      <c r="K304" s="211">
        <v>2186770.8420903399</v>
      </c>
      <c r="L304" s="211">
        <v>644829.48281322699</v>
      </c>
    </row>
    <row r="305" spans="2:12" s="180" customFormat="1" ht="8.85" customHeight="1" x14ac:dyDescent="0.15">
      <c r="B305" s="292">
        <v>45505</v>
      </c>
      <c r="C305" s="291">
        <v>54455</v>
      </c>
      <c r="D305" s="211">
        <v>294</v>
      </c>
      <c r="E305" s="290">
        <v>8950</v>
      </c>
      <c r="F305" s="289"/>
      <c r="G305" s="289"/>
      <c r="H305" s="237">
        <v>7058885.6299999999</v>
      </c>
      <c r="I305" s="237"/>
      <c r="J305" s="211">
        <v>4324076.0493508</v>
      </c>
      <c r="K305" s="211">
        <v>2073037.8706517599</v>
      </c>
      <c r="L305" s="211">
        <v>608703.03484953195</v>
      </c>
    </row>
    <row r="306" spans="2:12" s="180" customFormat="1" ht="8.85" customHeight="1" x14ac:dyDescent="0.15">
      <c r="B306" s="292">
        <v>45505</v>
      </c>
      <c r="C306" s="291">
        <v>54483</v>
      </c>
      <c r="D306" s="211">
        <v>295</v>
      </c>
      <c r="E306" s="290">
        <v>8978</v>
      </c>
      <c r="F306" s="289"/>
      <c r="G306" s="289"/>
      <c r="H306" s="237">
        <v>6750304.3200000003</v>
      </c>
      <c r="I306" s="237"/>
      <c r="J306" s="211">
        <v>4128712.6071296101</v>
      </c>
      <c r="K306" s="211">
        <v>1974829.8453210599</v>
      </c>
      <c r="L306" s="211">
        <v>577647.53492886201</v>
      </c>
    </row>
    <row r="307" spans="2:12" s="180" customFormat="1" ht="8.85" customHeight="1" x14ac:dyDescent="0.15">
      <c r="B307" s="292">
        <v>45505</v>
      </c>
      <c r="C307" s="291">
        <v>54514</v>
      </c>
      <c r="D307" s="211">
        <v>296</v>
      </c>
      <c r="E307" s="290">
        <v>9009</v>
      </c>
      <c r="F307" s="289"/>
      <c r="G307" s="289"/>
      <c r="H307" s="237">
        <v>6498984.5899999999</v>
      </c>
      <c r="I307" s="237"/>
      <c r="J307" s="211">
        <v>3968255.1389095001</v>
      </c>
      <c r="K307" s="211">
        <v>1893253.2405176701</v>
      </c>
      <c r="L307" s="211">
        <v>551440.38760007196</v>
      </c>
    </row>
    <row r="308" spans="2:12" s="180" customFormat="1" ht="8.85" customHeight="1" x14ac:dyDescent="0.15">
      <c r="B308" s="292">
        <v>45505</v>
      </c>
      <c r="C308" s="291">
        <v>54544</v>
      </c>
      <c r="D308" s="211">
        <v>297</v>
      </c>
      <c r="E308" s="290">
        <v>9039</v>
      </c>
      <c r="F308" s="289"/>
      <c r="G308" s="289"/>
      <c r="H308" s="237">
        <v>6308815.3300000001</v>
      </c>
      <c r="I308" s="237"/>
      <c r="J308" s="211">
        <v>3845815.5893459301</v>
      </c>
      <c r="K308" s="211">
        <v>1830321.34468968</v>
      </c>
      <c r="L308" s="211">
        <v>530925.13936635805</v>
      </c>
    </row>
    <row r="309" spans="2:12" s="180" customFormat="1" ht="8.85" customHeight="1" x14ac:dyDescent="0.15">
      <c r="B309" s="292">
        <v>45505</v>
      </c>
      <c r="C309" s="291">
        <v>54575</v>
      </c>
      <c r="D309" s="211">
        <v>298</v>
      </c>
      <c r="E309" s="290">
        <v>9070</v>
      </c>
      <c r="F309" s="289"/>
      <c r="G309" s="289"/>
      <c r="H309" s="237">
        <v>6122292.6399999997</v>
      </c>
      <c r="I309" s="237"/>
      <c r="J309" s="211">
        <v>3725782.5490164701</v>
      </c>
      <c r="K309" s="211">
        <v>1768684.97254456</v>
      </c>
      <c r="L309" s="211">
        <v>510873.11799678602</v>
      </c>
    </row>
    <row r="310" spans="2:12" s="180" customFormat="1" ht="8.85" customHeight="1" x14ac:dyDescent="0.15">
      <c r="B310" s="292">
        <v>45505</v>
      </c>
      <c r="C310" s="291">
        <v>54605</v>
      </c>
      <c r="D310" s="211">
        <v>299</v>
      </c>
      <c r="E310" s="290">
        <v>9100</v>
      </c>
      <c r="F310" s="289"/>
      <c r="G310" s="289"/>
      <c r="H310" s="237">
        <v>5936934.5499999998</v>
      </c>
      <c r="I310" s="237"/>
      <c r="J310" s="211">
        <v>3607050.6536694998</v>
      </c>
      <c r="K310" s="211">
        <v>1708106.67615842</v>
      </c>
      <c r="L310" s="211">
        <v>491353.02998554002</v>
      </c>
    </row>
    <row r="311" spans="2:12" s="180" customFormat="1" ht="8.85" customHeight="1" x14ac:dyDescent="0.15">
      <c r="B311" s="292">
        <v>45505</v>
      </c>
      <c r="C311" s="291">
        <v>54636</v>
      </c>
      <c r="D311" s="211">
        <v>300</v>
      </c>
      <c r="E311" s="290">
        <v>9131</v>
      </c>
      <c r="F311" s="289"/>
      <c r="G311" s="289"/>
      <c r="H311" s="237">
        <v>5751497.3799999999</v>
      </c>
      <c r="I311" s="237"/>
      <c r="J311" s="211">
        <v>3488459.4997909199</v>
      </c>
      <c r="K311" s="211">
        <v>1647746.99071966</v>
      </c>
      <c r="L311" s="211">
        <v>471982.390023441</v>
      </c>
    </row>
    <row r="312" spans="2:12" s="180" customFormat="1" ht="8.85" customHeight="1" x14ac:dyDescent="0.15">
      <c r="B312" s="292">
        <v>45505</v>
      </c>
      <c r="C312" s="291">
        <v>54667</v>
      </c>
      <c r="D312" s="211">
        <v>301</v>
      </c>
      <c r="E312" s="290">
        <v>9162</v>
      </c>
      <c r="F312" s="289"/>
      <c r="G312" s="289"/>
      <c r="H312" s="237">
        <v>5566591.1200000001</v>
      </c>
      <c r="I312" s="237"/>
      <c r="J312" s="211">
        <v>3370581.7154088998</v>
      </c>
      <c r="K312" s="211">
        <v>1588019.36927504</v>
      </c>
      <c r="L312" s="211">
        <v>452947.30793637602</v>
      </c>
    </row>
    <row r="313" spans="2:12" s="180" customFormat="1" ht="8.85" customHeight="1" x14ac:dyDescent="0.15">
      <c r="B313" s="292">
        <v>45505</v>
      </c>
      <c r="C313" s="291">
        <v>54697</v>
      </c>
      <c r="D313" s="211">
        <v>302</v>
      </c>
      <c r="E313" s="290">
        <v>9192</v>
      </c>
      <c r="F313" s="289"/>
      <c r="G313" s="289"/>
      <c r="H313" s="237">
        <v>5382778.4100000001</v>
      </c>
      <c r="I313" s="237"/>
      <c r="J313" s="211">
        <v>3253932.95403487</v>
      </c>
      <c r="K313" s="211">
        <v>1529288.0759471599</v>
      </c>
      <c r="L313" s="211">
        <v>434407.45857492997</v>
      </c>
    </row>
    <row r="314" spans="2:12" s="180" customFormat="1" ht="8.85" customHeight="1" x14ac:dyDescent="0.15">
      <c r="B314" s="292">
        <v>45505</v>
      </c>
      <c r="C314" s="291">
        <v>54728</v>
      </c>
      <c r="D314" s="211">
        <v>303</v>
      </c>
      <c r="E314" s="290">
        <v>9223</v>
      </c>
      <c r="F314" s="289"/>
      <c r="G314" s="289"/>
      <c r="H314" s="237">
        <v>5198529.96</v>
      </c>
      <c r="I314" s="237"/>
      <c r="J314" s="211">
        <v>3137223.2773645902</v>
      </c>
      <c r="K314" s="211">
        <v>1470686.8987809101</v>
      </c>
      <c r="L314" s="211">
        <v>415991.84240490798</v>
      </c>
    </row>
    <row r="315" spans="2:12" s="180" customFormat="1" ht="8.85" customHeight="1" x14ac:dyDescent="0.15">
      <c r="B315" s="292">
        <v>45505</v>
      </c>
      <c r="C315" s="291">
        <v>54758</v>
      </c>
      <c r="D315" s="211">
        <v>304</v>
      </c>
      <c r="E315" s="290">
        <v>9253</v>
      </c>
      <c r="F315" s="289"/>
      <c r="G315" s="289"/>
      <c r="H315" s="237">
        <v>5013844.6500000004</v>
      </c>
      <c r="I315" s="237"/>
      <c r="J315" s="211">
        <v>3020802.3564959699</v>
      </c>
      <c r="K315" s="211">
        <v>1412624.95355777</v>
      </c>
      <c r="L315" s="211">
        <v>397930.793272193</v>
      </c>
    </row>
    <row r="316" spans="2:12" s="180" customFormat="1" ht="8.85" customHeight="1" x14ac:dyDescent="0.15">
      <c r="B316" s="292">
        <v>45505</v>
      </c>
      <c r="C316" s="291">
        <v>54789</v>
      </c>
      <c r="D316" s="211">
        <v>305</v>
      </c>
      <c r="E316" s="290">
        <v>9284</v>
      </c>
      <c r="F316" s="289"/>
      <c r="G316" s="289"/>
      <c r="H316" s="237">
        <v>4828722.21</v>
      </c>
      <c r="I316" s="237"/>
      <c r="J316" s="211">
        <v>2904333.1950111901</v>
      </c>
      <c r="K316" s="211">
        <v>1354706.12307794</v>
      </c>
      <c r="L316" s="211">
        <v>379998.94190966</v>
      </c>
    </row>
    <row r="317" spans="2:12" s="180" customFormat="1" ht="8.85" customHeight="1" x14ac:dyDescent="0.15">
      <c r="B317" s="292">
        <v>45505</v>
      </c>
      <c r="C317" s="291">
        <v>54820</v>
      </c>
      <c r="D317" s="211">
        <v>306</v>
      </c>
      <c r="E317" s="290">
        <v>9315</v>
      </c>
      <c r="F317" s="289"/>
      <c r="G317" s="289"/>
      <c r="H317" s="237">
        <v>4644093.45</v>
      </c>
      <c r="I317" s="237"/>
      <c r="J317" s="211">
        <v>2788546.8545737201</v>
      </c>
      <c r="K317" s="211">
        <v>1297390.44204802</v>
      </c>
      <c r="L317" s="211">
        <v>362380.322611821</v>
      </c>
    </row>
    <row r="318" spans="2:12" s="180" customFormat="1" ht="8.85" customHeight="1" x14ac:dyDescent="0.15">
      <c r="B318" s="292">
        <v>45505</v>
      </c>
      <c r="C318" s="291">
        <v>54848</v>
      </c>
      <c r="D318" s="211">
        <v>307</v>
      </c>
      <c r="E318" s="290">
        <v>9343</v>
      </c>
      <c r="F318" s="289"/>
      <c r="G318" s="289"/>
      <c r="H318" s="237">
        <v>4459026.13</v>
      </c>
      <c r="I318" s="237"/>
      <c r="J318" s="211">
        <v>2673321.1621531402</v>
      </c>
      <c r="K318" s="211">
        <v>1240923.4753211599</v>
      </c>
      <c r="L318" s="211">
        <v>345281.98905991297</v>
      </c>
    </row>
    <row r="319" spans="2:12" s="180" customFormat="1" ht="8.85" customHeight="1" x14ac:dyDescent="0.15">
      <c r="B319" s="292">
        <v>45505</v>
      </c>
      <c r="C319" s="291">
        <v>54879</v>
      </c>
      <c r="D319" s="211">
        <v>308</v>
      </c>
      <c r="E319" s="290">
        <v>9374</v>
      </c>
      <c r="F319" s="289"/>
      <c r="G319" s="289"/>
      <c r="H319" s="237">
        <v>4273787.93</v>
      </c>
      <c r="I319" s="237"/>
      <c r="J319" s="211">
        <v>2557919.4616763401</v>
      </c>
      <c r="K319" s="211">
        <v>1184335.7071825</v>
      </c>
      <c r="L319" s="211">
        <v>328140.90174043598</v>
      </c>
    </row>
    <row r="320" spans="2:12" s="180" customFormat="1" ht="8.85" customHeight="1" x14ac:dyDescent="0.15">
      <c r="B320" s="292">
        <v>45505</v>
      </c>
      <c r="C320" s="291">
        <v>54909</v>
      </c>
      <c r="D320" s="211">
        <v>309</v>
      </c>
      <c r="E320" s="290">
        <v>9404</v>
      </c>
      <c r="F320" s="289"/>
      <c r="G320" s="289"/>
      <c r="H320" s="237">
        <v>4088718.43</v>
      </c>
      <c r="I320" s="237"/>
      <c r="J320" s="211">
        <v>2443136.1073988602</v>
      </c>
      <c r="K320" s="211">
        <v>1128405.99961932</v>
      </c>
      <c r="L320" s="211">
        <v>311363.00784339302</v>
      </c>
    </row>
    <row r="321" spans="2:12" s="180" customFormat="1" ht="8.85" customHeight="1" x14ac:dyDescent="0.15">
      <c r="B321" s="292">
        <v>45505</v>
      </c>
      <c r="C321" s="291">
        <v>54940</v>
      </c>
      <c r="D321" s="211">
        <v>310</v>
      </c>
      <c r="E321" s="290">
        <v>9435</v>
      </c>
      <c r="F321" s="289"/>
      <c r="G321" s="289"/>
      <c r="H321" s="237">
        <v>3905143.4</v>
      </c>
      <c r="I321" s="237"/>
      <c r="J321" s="211">
        <v>2329486.6376073202</v>
      </c>
      <c r="K321" s="211">
        <v>1073178.6911734999</v>
      </c>
      <c r="L321" s="211">
        <v>294869.79496302601</v>
      </c>
    </row>
    <row r="322" spans="2:12" s="180" customFormat="1" ht="8.85" customHeight="1" x14ac:dyDescent="0.15">
      <c r="B322" s="292">
        <v>45505</v>
      </c>
      <c r="C322" s="291">
        <v>54970</v>
      </c>
      <c r="D322" s="211">
        <v>311</v>
      </c>
      <c r="E322" s="290">
        <v>9465</v>
      </c>
      <c r="F322" s="289"/>
      <c r="G322" s="289"/>
      <c r="H322" s="237">
        <v>3721320.44</v>
      </c>
      <c r="I322" s="237"/>
      <c r="J322" s="211">
        <v>2216189.3637046199</v>
      </c>
      <c r="K322" s="211">
        <v>1018470.49193687</v>
      </c>
      <c r="L322" s="211">
        <v>278690.89557551401</v>
      </c>
    </row>
    <row r="323" spans="2:12" s="180" customFormat="1" ht="8.85" customHeight="1" x14ac:dyDescent="0.15">
      <c r="B323" s="292">
        <v>45505</v>
      </c>
      <c r="C323" s="291">
        <v>55001</v>
      </c>
      <c r="D323" s="211">
        <v>312</v>
      </c>
      <c r="E323" s="290">
        <v>9496</v>
      </c>
      <c r="F323" s="289"/>
      <c r="G323" s="289"/>
      <c r="H323" s="237">
        <v>3538512.4</v>
      </c>
      <c r="I323" s="237"/>
      <c r="J323" s="211">
        <v>2103745.97811358</v>
      </c>
      <c r="K323" s="211">
        <v>964337.32394092099</v>
      </c>
      <c r="L323" s="211">
        <v>262760.40714636398</v>
      </c>
    </row>
    <row r="324" spans="2:12" s="180" customFormat="1" ht="8.85" customHeight="1" x14ac:dyDescent="0.15">
      <c r="B324" s="292">
        <v>45505</v>
      </c>
      <c r="C324" s="291">
        <v>55032</v>
      </c>
      <c r="D324" s="211">
        <v>313</v>
      </c>
      <c r="E324" s="290">
        <v>9527</v>
      </c>
      <c r="F324" s="289"/>
      <c r="G324" s="289"/>
      <c r="H324" s="237">
        <v>3355529.9</v>
      </c>
      <c r="I324" s="237"/>
      <c r="J324" s="211">
        <v>1991574.0963909901</v>
      </c>
      <c r="K324" s="211">
        <v>910597.05045768805</v>
      </c>
      <c r="L324" s="211">
        <v>247066.469200274</v>
      </c>
    </row>
    <row r="325" spans="2:12" s="180" customFormat="1" ht="8.85" customHeight="1" x14ac:dyDescent="0.15">
      <c r="B325" s="292">
        <v>45505</v>
      </c>
      <c r="C325" s="291">
        <v>55062</v>
      </c>
      <c r="D325" s="211">
        <v>314</v>
      </c>
      <c r="E325" s="290">
        <v>9557</v>
      </c>
      <c r="F325" s="289"/>
      <c r="G325" s="289"/>
      <c r="H325" s="237">
        <v>3174369.35</v>
      </c>
      <c r="I325" s="237"/>
      <c r="J325" s="211">
        <v>1880959.19191416</v>
      </c>
      <c r="K325" s="211">
        <v>857904.43129734695</v>
      </c>
      <c r="L325" s="211">
        <v>231815.54967176801</v>
      </c>
    </row>
    <row r="326" spans="2:12" s="180" customFormat="1" ht="8.85" customHeight="1" x14ac:dyDescent="0.15">
      <c r="B326" s="292">
        <v>45505</v>
      </c>
      <c r="C326" s="291">
        <v>55093</v>
      </c>
      <c r="D326" s="211">
        <v>315</v>
      </c>
      <c r="E326" s="290">
        <v>9588</v>
      </c>
      <c r="F326" s="289"/>
      <c r="G326" s="289"/>
      <c r="H326" s="237">
        <v>2996239.19</v>
      </c>
      <c r="I326" s="237"/>
      <c r="J326" s="211">
        <v>1772397.69076044</v>
      </c>
      <c r="K326" s="211">
        <v>806333.69047537295</v>
      </c>
      <c r="L326" s="211">
        <v>216957.70520410599</v>
      </c>
    </row>
    <row r="327" spans="2:12" s="180" customFormat="1" ht="8.85" customHeight="1" x14ac:dyDescent="0.15">
      <c r="B327" s="292">
        <v>45505</v>
      </c>
      <c r="C327" s="291">
        <v>55123</v>
      </c>
      <c r="D327" s="211">
        <v>316</v>
      </c>
      <c r="E327" s="290">
        <v>9618</v>
      </c>
      <c r="F327" s="289"/>
      <c r="G327" s="289"/>
      <c r="H327" s="237">
        <v>2819689.79</v>
      </c>
      <c r="I327" s="237"/>
      <c r="J327" s="211">
        <v>1665223.7161180801</v>
      </c>
      <c r="K327" s="211">
        <v>755711.42020402395</v>
      </c>
      <c r="L327" s="211">
        <v>202503.41025003299</v>
      </c>
    </row>
    <row r="328" spans="2:12" s="180" customFormat="1" ht="8.85" customHeight="1" x14ac:dyDescent="0.15">
      <c r="B328" s="292">
        <v>45505</v>
      </c>
      <c r="C328" s="291">
        <v>55154</v>
      </c>
      <c r="D328" s="211">
        <v>317</v>
      </c>
      <c r="E328" s="290">
        <v>9649</v>
      </c>
      <c r="F328" s="289"/>
      <c r="G328" s="289"/>
      <c r="H328" s="237">
        <v>2643494.5299999998</v>
      </c>
      <c r="I328" s="237"/>
      <c r="J328" s="211">
        <v>1558520.25496474</v>
      </c>
      <c r="K328" s="211">
        <v>705488.50440033595</v>
      </c>
      <c r="L328" s="211">
        <v>188244.76918348501</v>
      </c>
    </row>
    <row r="329" spans="2:12" s="180" customFormat="1" ht="8.85" customHeight="1" x14ac:dyDescent="0.15">
      <c r="B329" s="292">
        <v>45505</v>
      </c>
      <c r="C329" s="291">
        <v>55185</v>
      </c>
      <c r="D329" s="211">
        <v>318</v>
      </c>
      <c r="E329" s="290">
        <v>9680</v>
      </c>
      <c r="F329" s="289"/>
      <c r="G329" s="289"/>
      <c r="H329" s="237">
        <v>2469123.29</v>
      </c>
      <c r="I329" s="237"/>
      <c r="J329" s="211">
        <v>1453247.51766788</v>
      </c>
      <c r="K329" s="211">
        <v>656162.14754664502</v>
      </c>
      <c r="L329" s="211">
        <v>174341.49610707301</v>
      </c>
    </row>
    <row r="330" spans="2:12" s="180" customFormat="1" ht="8.85" customHeight="1" x14ac:dyDescent="0.15">
      <c r="B330" s="292">
        <v>45505</v>
      </c>
      <c r="C330" s="291">
        <v>55213</v>
      </c>
      <c r="D330" s="211">
        <v>319</v>
      </c>
      <c r="E330" s="290">
        <v>9708</v>
      </c>
      <c r="F330" s="289"/>
      <c r="G330" s="289"/>
      <c r="H330" s="237">
        <v>2296972.7999999998</v>
      </c>
      <c r="I330" s="237"/>
      <c r="J330" s="211">
        <v>1349853.9735323</v>
      </c>
      <c r="K330" s="211">
        <v>608078.27706448303</v>
      </c>
      <c r="L330" s="211">
        <v>160947.44821110801</v>
      </c>
    </row>
    <row r="331" spans="2:12" s="180" customFormat="1" ht="8.85" customHeight="1" x14ac:dyDescent="0.15">
      <c r="B331" s="292">
        <v>45505</v>
      </c>
      <c r="C331" s="291">
        <v>55244</v>
      </c>
      <c r="D331" s="211">
        <v>320</v>
      </c>
      <c r="E331" s="290">
        <v>9739</v>
      </c>
      <c r="F331" s="289"/>
      <c r="G331" s="289"/>
      <c r="H331" s="237">
        <v>2130069.83</v>
      </c>
      <c r="I331" s="237"/>
      <c r="J331" s="211">
        <v>1249647.59304181</v>
      </c>
      <c r="K331" s="211">
        <v>561505.93316590495</v>
      </c>
      <c r="L331" s="211">
        <v>147991.09228460499</v>
      </c>
    </row>
    <row r="332" spans="2:12" s="180" customFormat="1" ht="8.85" customHeight="1" x14ac:dyDescent="0.15">
      <c r="B332" s="292">
        <v>45505</v>
      </c>
      <c r="C332" s="291">
        <v>55274</v>
      </c>
      <c r="D332" s="211">
        <v>321</v>
      </c>
      <c r="E332" s="290">
        <v>9769</v>
      </c>
      <c r="F332" s="289"/>
      <c r="G332" s="289"/>
      <c r="H332" s="237">
        <v>1963657.18</v>
      </c>
      <c r="I332" s="237"/>
      <c r="J332" s="211">
        <v>1150127.3899276</v>
      </c>
      <c r="K332" s="211">
        <v>515516.42385521898</v>
      </c>
      <c r="L332" s="211">
        <v>135313.09119365699</v>
      </c>
    </row>
    <row r="333" spans="2:12" s="180" customFormat="1" ht="8.85" customHeight="1" x14ac:dyDescent="0.15">
      <c r="B333" s="292">
        <v>45505</v>
      </c>
      <c r="C333" s="291">
        <v>55305</v>
      </c>
      <c r="D333" s="211">
        <v>322</v>
      </c>
      <c r="E333" s="290">
        <v>9800</v>
      </c>
      <c r="F333" s="289"/>
      <c r="G333" s="289"/>
      <c r="H333" s="237">
        <v>1799025.68</v>
      </c>
      <c r="I333" s="237"/>
      <c r="J333" s="211">
        <v>1051914.4427549101</v>
      </c>
      <c r="K333" s="211">
        <v>470295.76804310601</v>
      </c>
      <c r="L333" s="211">
        <v>122920.692929064</v>
      </c>
    </row>
    <row r="334" spans="2:12" s="180" customFormat="1" ht="8.85" customHeight="1" x14ac:dyDescent="0.15">
      <c r="B334" s="292">
        <v>45505</v>
      </c>
      <c r="C334" s="291">
        <v>55335</v>
      </c>
      <c r="D334" s="211">
        <v>323</v>
      </c>
      <c r="E334" s="290">
        <v>9830</v>
      </c>
      <c r="F334" s="289"/>
      <c r="G334" s="289"/>
      <c r="H334" s="237">
        <v>1634676.81</v>
      </c>
      <c r="I334" s="237"/>
      <c r="J334" s="211">
        <v>954248.56896775903</v>
      </c>
      <c r="K334" s="211">
        <v>425580.71257913898</v>
      </c>
      <c r="L334" s="211">
        <v>110777.599485286</v>
      </c>
    </row>
    <row r="335" spans="2:12" s="180" customFormat="1" ht="8.85" customHeight="1" x14ac:dyDescent="0.15">
      <c r="B335" s="292">
        <v>45505</v>
      </c>
      <c r="C335" s="291">
        <v>55366</v>
      </c>
      <c r="D335" s="211">
        <v>324</v>
      </c>
      <c r="E335" s="290">
        <v>9861</v>
      </c>
      <c r="F335" s="289"/>
      <c r="G335" s="289"/>
      <c r="H335" s="237">
        <v>1470164.25</v>
      </c>
      <c r="I335" s="237"/>
      <c r="J335" s="211">
        <v>856758.16608497105</v>
      </c>
      <c r="K335" s="211">
        <v>381129.67584229802</v>
      </c>
      <c r="L335" s="211">
        <v>98786.909181832394</v>
      </c>
    </row>
    <row r="336" spans="2:12" s="180" customFormat="1" ht="8.85" customHeight="1" x14ac:dyDescent="0.15">
      <c r="B336" s="292">
        <v>45505</v>
      </c>
      <c r="C336" s="291">
        <v>55397</v>
      </c>
      <c r="D336" s="211">
        <v>325</v>
      </c>
      <c r="E336" s="290">
        <v>9892</v>
      </c>
      <c r="F336" s="289"/>
      <c r="G336" s="289"/>
      <c r="H336" s="237">
        <v>1309224.6399999999</v>
      </c>
      <c r="I336" s="237"/>
      <c r="J336" s="211">
        <v>761674.37357797404</v>
      </c>
      <c r="K336" s="211">
        <v>337969.84293919703</v>
      </c>
      <c r="L336" s="211">
        <v>87229.0618240646</v>
      </c>
    </row>
    <row r="337" spans="2:12" s="180" customFormat="1" ht="8.85" customHeight="1" x14ac:dyDescent="0.15">
      <c r="B337" s="292">
        <v>45505</v>
      </c>
      <c r="C337" s="291">
        <v>55427</v>
      </c>
      <c r="D337" s="211">
        <v>326</v>
      </c>
      <c r="E337" s="290">
        <v>9922</v>
      </c>
      <c r="F337" s="289"/>
      <c r="G337" s="289"/>
      <c r="H337" s="237">
        <v>1155917.52</v>
      </c>
      <c r="I337" s="237"/>
      <c r="J337" s="211">
        <v>671380.27939130901</v>
      </c>
      <c r="K337" s="211">
        <v>297171.36122277199</v>
      </c>
      <c r="L337" s="211">
        <v>76384.684418533405</v>
      </c>
    </row>
    <row r="338" spans="2:12" s="180" customFormat="1" ht="8.85" customHeight="1" x14ac:dyDescent="0.15">
      <c r="B338" s="292">
        <v>45505</v>
      </c>
      <c r="C338" s="291">
        <v>55458</v>
      </c>
      <c r="D338" s="211">
        <v>327</v>
      </c>
      <c r="E338" s="290">
        <v>9953</v>
      </c>
      <c r="F338" s="289"/>
      <c r="G338" s="289"/>
      <c r="H338" s="237">
        <v>1013067.13</v>
      </c>
      <c r="I338" s="237"/>
      <c r="J338" s="211">
        <v>587411.89636467001</v>
      </c>
      <c r="K338" s="211">
        <v>259343.40211116301</v>
      </c>
      <c r="L338" s="211">
        <v>66379.0692201817</v>
      </c>
    </row>
    <row r="339" spans="2:12" s="180" customFormat="1" ht="8.85" customHeight="1" x14ac:dyDescent="0.15">
      <c r="B339" s="292">
        <v>45505</v>
      </c>
      <c r="C339" s="291">
        <v>55488</v>
      </c>
      <c r="D339" s="211">
        <v>328</v>
      </c>
      <c r="E339" s="290">
        <v>9983</v>
      </c>
      <c r="F339" s="289"/>
      <c r="G339" s="289"/>
      <c r="H339" s="237">
        <v>882390.32</v>
      </c>
      <c r="I339" s="237"/>
      <c r="J339" s="211">
        <v>510801.08226676699</v>
      </c>
      <c r="K339" s="211">
        <v>224964.52662114901</v>
      </c>
      <c r="L339" s="211">
        <v>57343.7486700355</v>
      </c>
    </row>
    <row r="340" spans="2:12" s="180" customFormat="1" ht="8.85" customHeight="1" x14ac:dyDescent="0.15">
      <c r="B340" s="292">
        <v>45505</v>
      </c>
      <c r="C340" s="291">
        <v>55519</v>
      </c>
      <c r="D340" s="211">
        <v>329</v>
      </c>
      <c r="E340" s="290">
        <v>10014</v>
      </c>
      <c r="F340" s="289"/>
      <c r="G340" s="289"/>
      <c r="H340" s="237">
        <v>762517.67</v>
      </c>
      <c r="I340" s="237"/>
      <c r="J340" s="211">
        <v>440660.13665327802</v>
      </c>
      <c r="K340" s="211">
        <v>193579.82414591499</v>
      </c>
      <c r="L340" s="211">
        <v>49134.749773885902</v>
      </c>
    </row>
    <row r="341" spans="2:12" s="180" customFormat="1" ht="8.85" customHeight="1" x14ac:dyDescent="0.15">
      <c r="B341" s="292">
        <v>45505</v>
      </c>
      <c r="C341" s="291">
        <v>55550</v>
      </c>
      <c r="D341" s="211">
        <v>330</v>
      </c>
      <c r="E341" s="290">
        <v>10045</v>
      </c>
      <c r="F341" s="289"/>
      <c r="G341" s="289"/>
      <c r="H341" s="237">
        <v>655097.49</v>
      </c>
      <c r="I341" s="237"/>
      <c r="J341" s="211">
        <v>377939.74624797603</v>
      </c>
      <c r="K341" s="211">
        <v>165604.825058013</v>
      </c>
      <c r="L341" s="211">
        <v>41856.052157105303</v>
      </c>
    </row>
    <row r="342" spans="2:12" s="180" customFormat="1" ht="8.85" customHeight="1" x14ac:dyDescent="0.15">
      <c r="B342" s="292">
        <v>45505</v>
      </c>
      <c r="C342" s="291">
        <v>55579</v>
      </c>
      <c r="D342" s="211">
        <v>331</v>
      </c>
      <c r="E342" s="290">
        <v>10074</v>
      </c>
      <c r="F342" s="289"/>
      <c r="G342" s="289"/>
      <c r="H342" s="237">
        <v>553722.18999999994</v>
      </c>
      <c r="I342" s="237"/>
      <c r="J342" s="211">
        <v>318947.27887578798</v>
      </c>
      <c r="K342" s="211">
        <v>139423.1087559</v>
      </c>
      <c r="L342" s="211">
        <v>35099.068167713704</v>
      </c>
    </row>
    <row r="343" spans="2:12" s="180" customFormat="1" ht="8.85" customHeight="1" x14ac:dyDescent="0.15">
      <c r="B343" s="292">
        <v>45505</v>
      </c>
      <c r="C343" s="291">
        <v>55610</v>
      </c>
      <c r="D343" s="211">
        <v>332</v>
      </c>
      <c r="E343" s="290">
        <v>10105</v>
      </c>
      <c r="F343" s="289"/>
      <c r="G343" s="289"/>
      <c r="H343" s="237">
        <v>457116.32</v>
      </c>
      <c r="I343" s="237"/>
      <c r="J343" s="211">
        <v>262855.143258186</v>
      </c>
      <c r="K343" s="211">
        <v>114611.034593181</v>
      </c>
      <c r="L343" s="211">
        <v>28730.545842511201</v>
      </c>
    </row>
    <row r="344" spans="2:12" s="180" customFormat="1" ht="8.85" customHeight="1" x14ac:dyDescent="0.15">
      <c r="B344" s="292">
        <v>45505</v>
      </c>
      <c r="C344" s="291">
        <v>55640</v>
      </c>
      <c r="D344" s="211">
        <v>333</v>
      </c>
      <c r="E344" s="290">
        <v>10135</v>
      </c>
      <c r="F344" s="289"/>
      <c r="G344" s="289"/>
      <c r="H344" s="237">
        <v>364045.84</v>
      </c>
      <c r="I344" s="237"/>
      <c r="J344" s="211">
        <v>208993.31057325701</v>
      </c>
      <c r="K344" s="211">
        <v>90901.721188404597</v>
      </c>
      <c r="L344" s="211">
        <v>22693.716968336299</v>
      </c>
    </row>
    <row r="345" spans="2:12" s="180" customFormat="1" ht="8.85" customHeight="1" x14ac:dyDescent="0.15">
      <c r="B345" s="292">
        <v>45505</v>
      </c>
      <c r="C345" s="291">
        <v>55671</v>
      </c>
      <c r="D345" s="211">
        <v>334</v>
      </c>
      <c r="E345" s="290">
        <v>10166</v>
      </c>
      <c r="F345" s="289"/>
      <c r="G345" s="289"/>
      <c r="H345" s="237">
        <v>281223.38</v>
      </c>
      <c r="I345" s="237"/>
      <c r="J345" s="211">
        <v>161172.341576031</v>
      </c>
      <c r="K345" s="211">
        <v>69923.688502414501</v>
      </c>
      <c r="L345" s="211">
        <v>17382.5895986662</v>
      </c>
    </row>
    <row r="346" spans="2:12" s="180" customFormat="1" ht="8.85" customHeight="1" x14ac:dyDescent="0.15">
      <c r="B346" s="292">
        <v>45505</v>
      </c>
      <c r="C346" s="291">
        <v>55701</v>
      </c>
      <c r="D346" s="211">
        <v>335</v>
      </c>
      <c r="E346" s="290">
        <v>10196</v>
      </c>
      <c r="F346" s="289"/>
      <c r="G346" s="289"/>
      <c r="H346" s="237">
        <v>217104.34</v>
      </c>
      <c r="I346" s="237"/>
      <c r="J346" s="211">
        <v>124220.752996671</v>
      </c>
      <c r="K346" s="211">
        <v>53759.811676036297</v>
      </c>
      <c r="L346" s="211">
        <v>13309.5683036017</v>
      </c>
    </row>
    <row r="347" spans="2:12" s="180" customFormat="1" ht="8.85" customHeight="1" x14ac:dyDescent="0.15">
      <c r="B347" s="292">
        <v>45505</v>
      </c>
      <c r="C347" s="291">
        <v>55732</v>
      </c>
      <c r="D347" s="211">
        <v>336</v>
      </c>
      <c r="E347" s="290">
        <v>10227</v>
      </c>
      <c r="F347" s="289"/>
      <c r="G347" s="289"/>
      <c r="H347" s="237">
        <v>170762.29</v>
      </c>
      <c r="I347" s="237"/>
      <c r="J347" s="211">
        <v>97539.472273799707</v>
      </c>
      <c r="K347" s="211">
        <v>42105.426964952501</v>
      </c>
      <c r="L347" s="211">
        <v>10380.0853821943</v>
      </c>
    </row>
    <row r="348" spans="2:12" s="180" customFormat="1" ht="8.85" customHeight="1" x14ac:dyDescent="0.15">
      <c r="B348" s="292">
        <v>45505</v>
      </c>
      <c r="C348" s="291">
        <v>55763</v>
      </c>
      <c r="D348" s="211">
        <v>337</v>
      </c>
      <c r="E348" s="290">
        <v>10258</v>
      </c>
      <c r="F348" s="289"/>
      <c r="G348" s="289"/>
      <c r="H348" s="237">
        <v>148916.60999999999</v>
      </c>
      <c r="I348" s="237"/>
      <c r="J348" s="211">
        <v>84916.943064294494</v>
      </c>
      <c r="K348" s="211">
        <v>36563.361682989402</v>
      </c>
      <c r="L348" s="211">
        <v>8975.6433679297206</v>
      </c>
    </row>
    <row r="349" spans="2:12" s="180" customFormat="1" ht="8.85" customHeight="1" x14ac:dyDescent="0.15">
      <c r="B349" s="292">
        <v>45505</v>
      </c>
      <c r="C349" s="291">
        <v>55793</v>
      </c>
      <c r="D349" s="211">
        <v>338</v>
      </c>
      <c r="E349" s="290">
        <v>10288</v>
      </c>
      <c r="F349" s="289"/>
      <c r="G349" s="289"/>
      <c r="H349" s="237">
        <v>129871.41</v>
      </c>
      <c r="I349" s="237"/>
      <c r="J349" s="211">
        <v>73935.212660402598</v>
      </c>
      <c r="K349" s="211">
        <v>31756.516775252501</v>
      </c>
      <c r="L349" s="211">
        <v>7763.69407519779</v>
      </c>
    </row>
    <row r="350" spans="2:12" s="180" customFormat="1" ht="8.85" customHeight="1" x14ac:dyDescent="0.15">
      <c r="B350" s="292">
        <v>45505</v>
      </c>
      <c r="C350" s="291">
        <v>55824</v>
      </c>
      <c r="D350" s="211">
        <v>339</v>
      </c>
      <c r="E350" s="290">
        <v>10319</v>
      </c>
      <c r="F350" s="289"/>
      <c r="G350" s="289"/>
      <c r="H350" s="237">
        <v>112439.67999999999</v>
      </c>
      <c r="I350" s="237"/>
      <c r="J350" s="211">
        <v>63902.838679189001</v>
      </c>
      <c r="K350" s="211">
        <v>27377.625462103399</v>
      </c>
      <c r="L350" s="211">
        <v>6664.8127254888605</v>
      </c>
    </row>
    <row r="351" spans="2:12" s="180" customFormat="1" ht="8.85" customHeight="1" x14ac:dyDescent="0.15">
      <c r="B351" s="292">
        <v>45505</v>
      </c>
      <c r="C351" s="291">
        <v>55854</v>
      </c>
      <c r="D351" s="211">
        <v>340</v>
      </c>
      <c r="E351" s="290">
        <v>10349</v>
      </c>
      <c r="F351" s="289"/>
      <c r="G351" s="289"/>
      <c r="H351" s="237">
        <v>96136.12</v>
      </c>
      <c r="I351" s="237"/>
      <c r="J351" s="211">
        <v>54547.355491623901</v>
      </c>
      <c r="K351" s="211">
        <v>23311.976404642799</v>
      </c>
      <c r="L351" s="211">
        <v>5651.8073663906298</v>
      </c>
    </row>
    <row r="352" spans="2:12" s="180" customFormat="1" ht="8.85" customHeight="1" x14ac:dyDescent="0.15">
      <c r="B352" s="292">
        <v>45505</v>
      </c>
      <c r="C352" s="291">
        <v>55885</v>
      </c>
      <c r="D352" s="211">
        <v>341</v>
      </c>
      <c r="E352" s="290">
        <v>10380</v>
      </c>
      <c r="F352" s="289"/>
      <c r="G352" s="289"/>
      <c r="H352" s="237">
        <v>84109.85</v>
      </c>
      <c r="I352" s="237"/>
      <c r="J352" s="211">
        <v>47642.741893973303</v>
      </c>
      <c r="K352" s="211">
        <v>20309.3598642584</v>
      </c>
      <c r="L352" s="211">
        <v>4902.9911669659004</v>
      </c>
    </row>
    <row r="353" spans="2:12" s="180" customFormat="1" ht="8.85" customHeight="1" x14ac:dyDescent="0.15">
      <c r="B353" s="292">
        <v>45505</v>
      </c>
      <c r="C353" s="291">
        <v>55916</v>
      </c>
      <c r="D353" s="211">
        <v>342</v>
      </c>
      <c r="E353" s="290">
        <v>10411</v>
      </c>
      <c r="F353" s="289"/>
      <c r="G353" s="289"/>
      <c r="H353" s="237">
        <v>73489.47</v>
      </c>
      <c r="I353" s="237"/>
      <c r="J353" s="211">
        <v>41556.387144298897</v>
      </c>
      <c r="K353" s="211">
        <v>17669.789010068602</v>
      </c>
      <c r="L353" s="211">
        <v>4247.6904413414604</v>
      </c>
    </row>
    <row r="354" spans="2:12" s="180" customFormat="1" ht="8.85" customHeight="1" x14ac:dyDescent="0.15">
      <c r="B354" s="292">
        <v>45505</v>
      </c>
      <c r="C354" s="291">
        <v>55944</v>
      </c>
      <c r="D354" s="211">
        <v>343</v>
      </c>
      <c r="E354" s="290">
        <v>10439</v>
      </c>
      <c r="F354" s="289"/>
      <c r="G354" s="289"/>
      <c r="H354" s="237">
        <v>63716.23</v>
      </c>
      <c r="I354" s="237"/>
      <c r="J354" s="211">
        <v>35974.673626370401</v>
      </c>
      <c r="K354" s="211">
        <v>15261.3010299077</v>
      </c>
      <c r="L354" s="211">
        <v>3654.6691358395301</v>
      </c>
    </row>
    <row r="355" spans="2:12" s="180" customFormat="1" ht="8.85" customHeight="1" x14ac:dyDescent="0.15">
      <c r="B355" s="292">
        <v>45505</v>
      </c>
      <c r="C355" s="291">
        <v>55975</v>
      </c>
      <c r="D355" s="211">
        <v>344</v>
      </c>
      <c r="E355" s="290">
        <v>10470</v>
      </c>
      <c r="F355" s="289"/>
      <c r="G355" s="289"/>
      <c r="H355" s="237">
        <v>54370.21</v>
      </c>
      <c r="I355" s="237"/>
      <c r="J355" s="211">
        <v>30645.7730291607</v>
      </c>
      <c r="K355" s="211">
        <v>12967.5929601793</v>
      </c>
      <c r="L355" s="211">
        <v>3092.2350335338801</v>
      </c>
    </row>
    <row r="356" spans="2:12" s="180" customFormat="1" ht="8.85" customHeight="1" x14ac:dyDescent="0.15">
      <c r="B356" s="292">
        <v>45505</v>
      </c>
      <c r="C356" s="291">
        <v>56005</v>
      </c>
      <c r="D356" s="211">
        <v>345</v>
      </c>
      <c r="E356" s="290">
        <v>10500</v>
      </c>
      <c r="F356" s="289"/>
      <c r="G356" s="289"/>
      <c r="H356" s="237">
        <v>44996.19</v>
      </c>
      <c r="I356" s="237"/>
      <c r="J356" s="211">
        <v>25320.476403681299</v>
      </c>
      <c r="K356" s="211">
        <v>10687.851948424101</v>
      </c>
      <c r="L356" s="211">
        <v>2538.16375953223</v>
      </c>
    </row>
    <row r="357" spans="2:12" s="180" customFormat="1" ht="8.85" customHeight="1" x14ac:dyDescent="0.15">
      <c r="B357" s="292">
        <v>45505</v>
      </c>
      <c r="C357" s="291">
        <v>56036</v>
      </c>
      <c r="D357" s="211">
        <v>346</v>
      </c>
      <c r="E357" s="290">
        <v>10531</v>
      </c>
      <c r="F357" s="289"/>
      <c r="G357" s="289"/>
      <c r="H357" s="237">
        <v>36893.74</v>
      </c>
      <c r="I357" s="237"/>
      <c r="J357" s="211">
        <v>20725.813821734599</v>
      </c>
      <c r="K357" s="211">
        <v>8726.1815035172604</v>
      </c>
      <c r="L357" s="211">
        <v>2063.5265986783802</v>
      </c>
    </row>
    <row r="358" spans="2:12" s="180" customFormat="1" ht="8.85" customHeight="1" x14ac:dyDescent="0.15">
      <c r="B358" s="292">
        <v>45505</v>
      </c>
      <c r="C358" s="291">
        <v>56066</v>
      </c>
      <c r="D358" s="211">
        <v>347</v>
      </c>
      <c r="E358" s="290">
        <v>10561</v>
      </c>
      <c r="F358" s="289"/>
      <c r="G358" s="289"/>
      <c r="H358" s="237">
        <v>29545.85</v>
      </c>
      <c r="I358" s="237"/>
      <c r="J358" s="211">
        <v>16570.742122245301</v>
      </c>
      <c r="K358" s="211">
        <v>6959.6015392213403</v>
      </c>
      <c r="L358" s="211">
        <v>1639.02768065435</v>
      </c>
    </row>
    <row r="359" spans="2:12" s="180" customFormat="1" ht="8.85" customHeight="1" x14ac:dyDescent="0.15">
      <c r="B359" s="292">
        <v>45505</v>
      </c>
      <c r="C359" s="291">
        <v>56097</v>
      </c>
      <c r="D359" s="211">
        <v>348</v>
      </c>
      <c r="E359" s="290">
        <v>10592</v>
      </c>
      <c r="F359" s="289"/>
      <c r="G359" s="289"/>
      <c r="H359" s="237">
        <v>23644.33</v>
      </c>
      <c r="I359" s="237"/>
      <c r="J359" s="211">
        <v>13238.392746993301</v>
      </c>
      <c r="K359" s="211">
        <v>5545.8966347759397</v>
      </c>
      <c r="L359" s="211">
        <v>1300.55973176272</v>
      </c>
    </row>
    <row r="360" spans="2:12" s="180" customFormat="1" ht="8.85" customHeight="1" x14ac:dyDescent="0.15">
      <c r="B360" s="292">
        <v>45505</v>
      </c>
      <c r="C360" s="291">
        <v>56128</v>
      </c>
      <c r="D360" s="211">
        <v>349</v>
      </c>
      <c r="E360" s="290">
        <v>10623</v>
      </c>
      <c r="F360" s="289"/>
      <c r="G360" s="289"/>
      <c r="H360" s="237">
        <v>17725.439999999999</v>
      </c>
      <c r="I360" s="237"/>
      <c r="J360" s="211">
        <v>9907.5906072121998</v>
      </c>
      <c r="K360" s="211">
        <v>4139.9839289110396</v>
      </c>
      <c r="L360" s="211">
        <v>966.749168205822</v>
      </c>
    </row>
    <row r="361" spans="2:12" s="180" customFormat="1" ht="8.85" customHeight="1" x14ac:dyDescent="0.15">
      <c r="B361" s="292">
        <v>45505</v>
      </c>
      <c r="C361" s="291">
        <v>56158</v>
      </c>
      <c r="D361" s="211">
        <v>350</v>
      </c>
      <c r="E361" s="290">
        <v>10653</v>
      </c>
      <c r="F361" s="289"/>
      <c r="G361" s="289"/>
      <c r="H361" s="237">
        <v>13482.82</v>
      </c>
      <c r="I361" s="237"/>
      <c r="J361" s="211">
        <v>7523.8187571573199</v>
      </c>
      <c r="K361" s="211">
        <v>3136.1634925621102</v>
      </c>
      <c r="L361" s="211">
        <v>729.33982799008504</v>
      </c>
    </row>
    <row r="362" spans="2:12" s="180" customFormat="1" ht="8.85" customHeight="1" x14ac:dyDescent="0.15">
      <c r="B362" s="292">
        <v>45505</v>
      </c>
      <c r="C362" s="291">
        <v>56189</v>
      </c>
      <c r="D362" s="211">
        <v>351</v>
      </c>
      <c r="E362" s="290">
        <v>10684</v>
      </c>
      <c r="F362" s="289"/>
      <c r="G362" s="289"/>
      <c r="H362" s="237">
        <v>10198.94</v>
      </c>
      <c r="I362" s="237"/>
      <c r="J362" s="211">
        <v>5681.6621357522599</v>
      </c>
      <c r="K362" s="211">
        <v>2362.2718089826899</v>
      </c>
      <c r="L362" s="211">
        <v>547.03828517633895</v>
      </c>
    </row>
    <row r="363" spans="2:12" s="180" customFormat="1" ht="8.85" customHeight="1" x14ac:dyDescent="0.15">
      <c r="B363" s="292">
        <v>45505</v>
      </c>
      <c r="C363" s="291">
        <v>56219</v>
      </c>
      <c r="D363" s="211">
        <v>352</v>
      </c>
      <c r="E363" s="290">
        <v>10714</v>
      </c>
      <c r="F363" s="289"/>
      <c r="G363" s="289"/>
      <c r="H363" s="237">
        <v>7823.71</v>
      </c>
      <c r="I363" s="237"/>
      <c r="J363" s="211">
        <v>4351.3064671962902</v>
      </c>
      <c r="K363" s="211">
        <v>1804.69536180047</v>
      </c>
      <c r="L363" s="211">
        <v>416.20552448343301</v>
      </c>
    </row>
    <row r="364" spans="2:12" s="180" customFormat="1" ht="8.85" customHeight="1" x14ac:dyDescent="0.15">
      <c r="B364" s="292">
        <v>45505</v>
      </c>
      <c r="C364" s="291">
        <v>56250</v>
      </c>
      <c r="D364" s="211">
        <v>353</v>
      </c>
      <c r="E364" s="290">
        <v>10745</v>
      </c>
      <c r="F364" s="289"/>
      <c r="G364" s="289"/>
      <c r="H364" s="237">
        <v>5441.47</v>
      </c>
      <c r="I364" s="237"/>
      <c r="J364" s="211">
        <v>3021.2450108407402</v>
      </c>
      <c r="K364" s="211">
        <v>1249.8683453563399</v>
      </c>
      <c r="L364" s="211">
        <v>287.02837151879498</v>
      </c>
    </row>
    <row r="365" spans="2:12" s="180" customFormat="1" ht="8.85" customHeight="1" x14ac:dyDescent="0.15">
      <c r="B365" s="292">
        <v>45505</v>
      </c>
      <c r="C365" s="291">
        <v>56281</v>
      </c>
      <c r="D365" s="211">
        <v>354</v>
      </c>
      <c r="E365" s="290">
        <v>10776</v>
      </c>
      <c r="F365" s="289"/>
      <c r="G365" s="289"/>
      <c r="H365" s="237">
        <v>3052.21</v>
      </c>
      <c r="I365" s="237"/>
      <c r="J365" s="211">
        <v>1691.79172757172</v>
      </c>
      <c r="K365" s="211">
        <v>698.10269208105399</v>
      </c>
      <c r="L365" s="211">
        <v>159.63807796121</v>
      </c>
    </row>
    <row r="366" spans="2:12" s="180" customFormat="1" ht="8.85" customHeight="1" x14ac:dyDescent="0.15">
      <c r="B366" s="292">
        <v>45505</v>
      </c>
      <c r="C366" s="291">
        <v>56309</v>
      </c>
      <c r="D366" s="211">
        <v>355</v>
      </c>
      <c r="E366" s="290">
        <v>10804</v>
      </c>
      <c r="F366" s="289"/>
      <c r="G366" s="289"/>
      <c r="H366" s="237">
        <v>1528.17</v>
      </c>
      <c r="I366" s="237"/>
      <c r="J366" s="211">
        <v>845.742740759247</v>
      </c>
      <c r="K366" s="211">
        <v>348.18640554775402</v>
      </c>
      <c r="L366" s="211">
        <v>79.316583564370106</v>
      </c>
    </row>
    <row r="367" spans="2:12" s="180" customFormat="1" ht="8.85" customHeight="1" x14ac:dyDescent="0.15">
      <c r="B367" s="292">
        <v>45505</v>
      </c>
      <c r="C367" s="291">
        <v>56340</v>
      </c>
      <c r="D367" s="211">
        <v>356</v>
      </c>
      <c r="E367" s="290">
        <v>10835</v>
      </c>
      <c r="F367" s="289"/>
      <c r="G367" s="289"/>
      <c r="H367" s="237">
        <v>0</v>
      </c>
      <c r="I367" s="237"/>
      <c r="J367" s="211">
        <v>0</v>
      </c>
      <c r="K367" s="211">
        <v>0</v>
      </c>
      <c r="L367" s="211">
        <v>0</v>
      </c>
    </row>
    <row r="368" spans="2:12" s="180" customFormat="1" ht="8.85" customHeight="1" x14ac:dyDescent="0.15">
      <c r="B368" s="292">
        <v>45505</v>
      </c>
      <c r="C368" s="291">
        <v>56370</v>
      </c>
      <c r="D368" s="211">
        <v>357</v>
      </c>
      <c r="E368" s="290">
        <v>10865</v>
      </c>
      <c r="F368" s="289"/>
      <c r="G368" s="289"/>
      <c r="H368" s="237"/>
      <c r="I368" s="237"/>
      <c r="J368" s="211">
        <v>0</v>
      </c>
      <c r="K368" s="211">
        <v>0</v>
      </c>
      <c r="L368" s="211">
        <v>0</v>
      </c>
    </row>
    <row r="369" spans="2:12" s="180" customFormat="1" ht="11.85" customHeight="1" x14ac:dyDescent="0.15">
      <c r="B369" s="288"/>
      <c r="C369" s="287"/>
      <c r="D369" s="286"/>
      <c r="E369" s="285"/>
      <c r="F369" s="284"/>
      <c r="G369" s="284"/>
      <c r="H369" s="283">
        <v>341375046637.81</v>
      </c>
      <c r="I369" s="283"/>
      <c r="J369" s="282">
        <v>303475417608.479</v>
      </c>
      <c r="K369" s="282">
        <v>258275751452.19601</v>
      </c>
      <c r="L369" s="282">
        <v>204393898709.78101</v>
      </c>
    </row>
    <row r="370" spans="2:12" s="180" customFormat="1" ht="22.95" customHeight="1" x14ac:dyDescent="0.15"/>
  </sheetData>
  <mergeCells count="726">
    <mergeCell ref="G8:H8"/>
    <mergeCell ref="H10:L10"/>
    <mergeCell ref="H100:I100"/>
    <mergeCell ref="H101:I101"/>
    <mergeCell ref="H102:I102"/>
    <mergeCell ref="H103:I103"/>
    <mergeCell ref="F11:G11"/>
    <mergeCell ref="F110:G110"/>
    <mergeCell ref="F111:G111"/>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F130:G130"/>
    <mergeCell ref="F131:G131"/>
    <mergeCell ref="F132:G132"/>
    <mergeCell ref="F133:G133"/>
    <mergeCell ref="F134:G134"/>
    <mergeCell ref="F120:G120"/>
    <mergeCell ref="F121:G121"/>
    <mergeCell ref="F122:G122"/>
    <mergeCell ref="F123:G123"/>
    <mergeCell ref="F14:G14"/>
    <mergeCell ref="F140:G140"/>
    <mergeCell ref="F141:G141"/>
    <mergeCell ref="F142:G142"/>
    <mergeCell ref="F143:G143"/>
    <mergeCell ref="F144:G144"/>
    <mergeCell ref="F129:G129"/>
    <mergeCell ref="F135:G135"/>
    <mergeCell ref="F136:G136"/>
    <mergeCell ref="F124:G124"/>
    <mergeCell ref="F15:G15"/>
    <mergeCell ref="F150:G150"/>
    <mergeCell ref="F151:G151"/>
    <mergeCell ref="F152:G152"/>
    <mergeCell ref="F137:G137"/>
    <mergeCell ref="F138:G138"/>
    <mergeCell ref="F139:G139"/>
    <mergeCell ref="F125:G125"/>
    <mergeCell ref="F126:G126"/>
    <mergeCell ref="F127:G127"/>
    <mergeCell ref="F16:G16"/>
    <mergeCell ref="F160:G160"/>
    <mergeCell ref="F17:G17"/>
    <mergeCell ref="F145:G145"/>
    <mergeCell ref="F146:G146"/>
    <mergeCell ref="F147:G147"/>
    <mergeCell ref="F148:G148"/>
    <mergeCell ref="F149:G149"/>
    <mergeCell ref="F128:G128"/>
    <mergeCell ref="F112:G112"/>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8:G18"/>
    <mergeCell ref="F180:G180"/>
    <mergeCell ref="F181:G181"/>
    <mergeCell ref="F182:G182"/>
    <mergeCell ref="F183:G183"/>
    <mergeCell ref="F184:G184"/>
    <mergeCell ref="F170:G170"/>
    <mergeCell ref="F171:G171"/>
    <mergeCell ref="F172:G172"/>
    <mergeCell ref="F173:G173"/>
    <mergeCell ref="F19:G19"/>
    <mergeCell ref="F190:G190"/>
    <mergeCell ref="F191:G191"/>
    <mergeCell ref="F192:G192"/>
    <mergeCell ref="F193:G193"/>
    <mergeCell ref="F194:G194"/>
    <mergeCell ref="F179:G179"/>
    <mergeCell ref="F185:G185"/>
    <mergeCell ref="F186:G186"/>
    <mergeCell ref="F174:G174"/>
    <mergeCell ref="F20:G20"/>
    <mergeCell ref="F200:G200"/>
    <mergeCell ref="F201:G201"/>
    <mergeCell ref="F202:G202"/>
    <mergeCell ref="F187:G187"/>
    <mergeCell ref="F188:G188"/>
    <mergeCell ref="F189:G189"/>
    <mergeCell ref="F175:G175"/>
    <mergeCell ref="F176:G176"/>
    <mergeCell ref="F177:G177"/>
    <mergeCell ref="F21:G21"/>
    <mergeCell ref="F210:G210"/>
    <mergeCell ref="F22:G22"/>
    <mergeCell ref="F195:G195"/>
    <mergeCell ref="F196:G196"/>
    <mergeCell ref="F197:G197"/>
    <mergeCell ref="F198:G198"/>
    <mergeCell ref="F199:G199"/>
    <mergeCell ref="F178:G178"/>
    <mergeCell ref="F161:G161"/>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3:G23"/>
    <mergeCell ref="F230:G230"/>
    <mergeCell ref="F231:G231"/>
    <mergeCell ref="F232:G232"/>
    <mergeCell ref="F233:G233"/>
    <mergeCell ref="F234:G234"/>
    <mergeCell ref="F220:G220"/>
    <mergeCell ref="F221:G221"/>
    <mergeCell ref="F222:G222"/>
    <mergeCell ref="F223:G223"/>
    <mergeCell ref="F24:G24"/>
    <mergeCell ref="F240:G240"/>
    <mergeCell ref="F241:G241"/>
    <mergeCell ref="F242:G242"/>
    <mergeCell ref="F243:G243"/>
    <mergeCell ref="F244:G244"/>
    <mergeCell ref="F229:G229"/>
    <mergeCell ref="F235:G235"/>
    <mergeCell ref="F236:G236"/>
    <mergeCell ref="F224:G224"/>
    <mergeCell ref="F25:G25"/>
    <mergeCell ref="F250:G250"/>
    <mergeCell ref="F251:G251"/>
    <mergeCell ref="F252:G252"/>
    <mergeCell ref="F237:G237"/>
    <mergeCell ref="F238:G238"/>
    <mergeCell ref="F239:G239"/>
    <mergeCell ref="F225:G225"/>
    <mergeCell ref="F226:G226"/>
    <mergeCell ref="F227:G227"/>
    <mergeCell ref="F26:G26"/>
    <mergeCell ref="F260:G260"/>
    <mergeCell ref="F27:G27"/>
    <mergeCell ref="F245:G245"/>
    <mergeCell ref="F246:G246"/>
    <mergeCell ref="F247:G247"/>
    <mergeCell ref="F248:G248"/>
    <mergeCell ref="F249:G249"/>
    <mergeCell ref="F228:G228"/>
    <mergeCell ref="F211:G211"/>
    <mergeCell ref="F269:G269"/>
    <mergeCell ref="F253:G253"/>
    <mergeCell ref="F254:G254"/>
    <mergeCell ref="F255:G255"/>
    <mergeCell ref="F256:G256"/>
    <mergeCell ref="F257:G257"/>
    <mergeCell ref="F258:G258"/>
    <mergeCell ref="F259:G259"/>
    <mergeCell ref="F277:G277"/>
    <mergeCell ref="F278:G278"/>
    <mergeCell ref="F261:G261"/>
    <mergeCell ref="F262:G262"/>
    <mergeCell ref="F263:G263"/>
    <mergeCell ref="F264:G264"/>
    <mergeCell ref="F265:G265"/>
    <mergeCell ref="F266:G266"/>
    <mergeCell ref="F267:G267"/>
    <mergeCell ref="F268:G268"/>
    <mergeCell ref="F28:G28"/>
    <mergeCell ref="F280:G280"/>
    <mergeCell ref="F281:G281"/>
    <mergeCell ref="F282:G282"/>
    <mergeCell ref="F283:G283"/>
    <mergeCell ref="F284:G284"/>
    <mergeCell ref="F270:G270"/>
    <mergeCell ref="F271:G271"/>
    <mergeCell ref="F272:G272"/>
    <mergeCell ref="F273:G273"/>
    <mergeCell ref="F29:G29"/>
    <mergeCell ref="F290:G290"/>
    <mergeCell ref="F291:G291"/>
    <mergeCell ref="F292:G292"/>
    <mergeCell ref="F293:G293"/>
    <mergeCell ref="F294:G294"/>
    <mergeCell ref="F279:G279"/>
    <mergeCell ref="F285:G285"/>
    <mergeCell ref="F286:G286"/>
    <mergeCell ref="F274:G274"/>
    <mergeCell ref="F299:G299"/>
    <mergeCell ref="F30:G30"/>
    <mergeCell ref="F300:G300"/>
    <mergeCell ref="F301:G301"/>
    <mergeCell ref="F302:G302"/>
    <mergeCell ref="F287:G287"/>
    <mergeCell ref="F288:G288"/>
    <mergeCell ref="F289:G289"/>
    <mergeCell ref="F275:G275"/>
    <mergeCell ref="F276:G276"/>
    <mergeCell ref="F31:G31"/>
    <mergeCell ref="F310:G310"/>
    <mergeCell ref="F32:G32"/>
    <mergeCell ref="F97:G97"/>
    <mergeCell ref="F98:G98"/>
    <mergeCell ref="F99:G99"/>
    <mergeCell ref="F295:G295"/>
    <mergeCell ref="F296:G296"/>
    <mergeCell ref="F297:G297"/>
    <mergeCell ref="F298:G298"/>
    <mergeCell ref="F318:G318"/>
    <mergeCell ref="F319:G319"/>
    <mergeCell ref="F303:G303"/>
    <mergeCell ref="F304:G304"/>
    <mergeCell ref="F305:G305"/>
    <mergeCell ref="F306:G306"/>
    <mergeCell ref="F307:G307"/>
    <mergeCell ref="F308:G308"/>
    <mergeCell ref="F309:G309"/>
    <mergeCell ref="F326:G326"/>
    <mergeCell ref="F327:G327"/>
    <mergeCell ref="F328:G328"/>
    <mergeCell ref="F311:G311"/>
    <mergeCell ref="F312:G312"/>
    <mergeCell ref="F313:G313"/>
    <mergeCell ref="F314:G314"/>
    <mergeCell ref="F315:G315"/>
    <mergeCell ref="F316:G316"/>
    <mergeCell ref="F317:G317"/>
    <mergeCell ref="F320:G320"/>
    <mergeCell ref="F321:G321"/>
    <mergeCell ref="F322:G322"/>
    <mergeCell ref="F323:G323"/>
    <mergeCell ref="F324:G324"/>
    <mergeCell ref="F325:G325"/>
    <mergeCell ref="F91:G91"/>
    <mergeCell ref="F92:G92"/>
    <mergeCell ref="F93:G93"/>
    <mergeCell ref="F94:G94"/>
    <mergeCell ref="F95:G95"/>
    <mergeCell ref="F96:G96"/>
    <mergeCell ref="F332:G332"/>
    <mergeCell ref="F333:G333"/>
    <mergeCell ref="F334:G334"/>
    <mergeCell ref="F335:G335"/>
    <mergeCell ref="F336:G336"/>
    <mergeCell ref="F82:G82"/>
    <mergeCell ref="F83:G83"/>
    <mergeCell ref="F84:G84"/>
    <mergeCell ref="F85:G85"/>
    <mergeCell ref="F86:G86"/>
    <mergeCell ref="F80:G80"/>
    <mergeCell ref="F81:G81"/>
    <mergeCell ref="F329:G329"/>
    <mergeCell ref="F33:G33"/>
    <mergeCell ref="F330:G330"/>
    <mergeCell ref="F331:G331"/>
    <mergeCell ref="F87:G87"/>
    <mergeCell ref="F88:G88"/>
    <mergeCell ref="F89:G89"/>
    <mergeCell ref="F90:G90"/>
    <mergeCell ref="F344:G344"/>
    <mergeCell ref="F67:G67"/>
    <mergeCell ref="F68:G68"/>
    <mergeCell ref="F69:G69"/>
    <mergeCell ref="F70:G70"/>
    <mergeCell ref="F71:G71"/>
    <mergeCell ref="F72:G72"/>
    <mergeCell ref="F73:G73"/>
    <mergeCell ref="F74:G74"/>
    <mergeCell ref="F75:G75"/>
    <mergeCell ref="F339:G339"/>
    <mergeCell ref="F34:G34"/>
    <mergeCell ref="F340:G340"/>
    <mergeCell ref="F341:G341"/>
    <mergeCell ref="F342:G342"/>
    <mergeCell ref="F343:G343"/>
    <mergeCell ref="F76:G76"/>
    <mergeCell ref="F77:G77"/>
    <mergeCell ref="F78:G78"/>
    <mergeCell ref="F79:G79"/>
    <mergeCell ref="F352:G352"/>
    <mergeCell ref="F52:G52"/>
    <mergeCell ref="F53:G53"/>
    <mergeCell ref="F54:G54"/>
    <mergeCell ref="F55:G55"/>
    <mergeCell ref="F56:G56"/>
    <mergeCell ref="F57:G57"/>
    <mergeCell ref="F58:G58"/>
    <mergeCell ref="F59:G59"/>
    <mergeCell ref="F60:G60"/>
    <mergeCell ref="F347:G347"/>
    <mergeCell ref="F348:G348"/>
    <mergeCell ref="F349:G349"/>
    <mergeCell ref="F35:G35"/>
    <mergeCell ref="F350:G350"/>
    <mergeCell ref="F351:G351"/>
    <mergeCell ref="F61:G61"/>
    <mergeCell ref="F62:G62"/>
    <mergeCell ref="F63:G63"/>
    <mergeCell ref="F64:G64"/>
    <mergeCell ref="F48:G48"/>
    <mergeCell ref="F49:G49"/>
    <mergeCell ref="F50:G50"/>
    <mergeCell ref="F51:G51"/>
    <mergeCell ref="F345:G345"/>
    <mergeCell ref="F346:G346"/>
    <mergeCell ref="F65:G65"/>
    <mergeCell ref="F66:G66"/>
    <mergeCell ref="F337:G337"/>
    <mergeCell ref="F338:G338"/>
    <mergeCell ref="F42:G42"/>
    <mergeCell ref="F43:G43"/>
    <mergeCell ref="F44:G44"/>
    <mergeCell ref="F45:G45"/>
    <mergeCell ref="F46:G46"/>
    <mergeCell ref="F47:G47"/>
    <mergeCell ref="F357:G357"/>
    <mergeCell ref="F358:G358"/>
    <mergeCell ref="F359:G359"/>
    <mergeCell ref="F36:G36"/>
    <mergeCell ref="F360:G360"/>
    <mergeCell ref="F37:G37"/>
    <mergeCell ref="F38:G38"/>
    <mergeCell ref="F39:G39"/>
    <mergeCell ref="F40:G40"/>
    <mergeCell ref="F41:G41"/>
    <mergeCell ref="F364:G364"/>
    <mergeCell ref="F365:G365"/>
    <mergeCell ref="F366:G366"/>
    <mergeCell ref="F367:G367"/>
    <mergeCell ref="F368:G368"/>
    <mergeCell ref="F369:G369"/>
    <mergeCell ref="H11:I11"/>
    <mergeCell ref="H110:I110"/>
    <mergeCell ref="H111:I111"/>
    <mergeCell ref="F361:G361"/>
    <mergeCell ref="F362:G362"/>
    <mergeCell ref="F363:G363"/>
    <mergeCell ref="F353:G353"/>
    <mergeCell ref="F354:G354"/>
    <mergeCell ref="F355:G355"/>
    <mergeCell ref="F356:G356"/>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H132:I132"/>
    <mergeCell ref="H133:I133"/>
    <mergeCell ref="H134:I134"/>
    <mergeCell ref="H120:I120"/>
    <mergeCell ref="H121:I121"/>
    <mergeCell ref="H122:I122"/>
    <mergeCell ref="H123:I123"/>
    <mergeCell ref="H14:I14"/>
    <mergeCell ref="H140:I140"/>
    <mergeCell ref="H141:I141"/>
    <mergeCell ref="H142:I142"/>
    <mergeCell ref="H143:I143"/>
    <mergeCell ref="H144:I144"/>
    <mergeCell ref="H129:I129"/>
    <mergeCell ref="H135:I135"/>
    <mergeCell ref="H136:I136"/>
    <mergeCell ref="H124:I124"/>
    <mergeCell ref="H15:I15"/>
    <mergeCell ref="H150:I150"/>
    <mergeCell ref="H151:I151"/>
    <mergeCell ref="H152:I152"/>
    <mergeCell ref="H137:I137"/>
    <mergeCell ref="H138:I138"/>
    <mergeCell ref="H139:I139"/>
    <mergeCell ref="H125:I125"/>
    <mergeCell ref="H126:I126"/>
    <mergeCell ref="H127:I127"/>
    <mergeCell ref="H16:I16"/>
    <mergeCell ref="H160:I160"/>
    <mergeCell ref="H17:I17"/>
    <mergeCell ref="H145:I145"/>
    <mergeCell ref="H146:I146"/>
    <mergeCell ref="H147:I147"/>
    <mergeCell ref="H148:I148"/>
    <mergeCell ref="H149:I149"/>
    <mergeCell ref="H128:I128"/>
    <mergeCell ref="H112:I112"/>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84:I184"/>
    <mergeCell ref="H185:I185"/>
    <mergeCell ref="H186:I186"/>
    <mergeCell ref="H170:I170"/>
    <mergeCell ref="H171:I171"/>
    <mergeCell ref="H172:I172"/>
    <mergeCell ref="H173:I173"/>
    <mergeCell ref="H174:I174"/>
    <mergeCell ref="H175:I175"/>
    <mergeCell ref="H176:I176"/>
    <mergeCell ref="H179:I179"/>
    <mergeCell ref="H18:I18"/>
    <mergeCell ref="H180:I180"/>
    <mergeCell ref="H181:I181"/>
    <mergeCell ref="H182:I182"/>
    <mergeCell ref="H183:I183"/>
    <mergeCell ref="H177:I177"/>
    <mergeCell ref="H178:I178"/>
    <mergeCell ref="H161:I161"/>
    <mergeCell ref="H162:I162"/>
    <mergeCell ref="H2:L2"/>
    <mergeCell ref="H20:I20"/>
    <mergeCell ref="H200:I200"/>
    <mergeCell ref="H201:I201"/>
    <mergeCell ref="H187:I187"/>
    <mergeCell ref="H188:I188"/>
    <mergeCell ref="H189:I189"/>
    <mergeCell ref="H19:I19"/>
    <mergeCell ref="H190:I190"/>
    <mergeCell ref="H191:I191"/>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20:I220"/>
    <mergeCell ref="H221:I221"/>
    <mergeCell ref="H222:I222"/>
    <mergeCell ref="H223:I223"/>
    <mergeCell ref="H224:I224"/>
    <mergeCell ref="H210:I210"/>
    <mergeCell ref="H211:I211"/>
    <mergeCell ref="H212:I212"/>
    <mergeCell ref="H213:I213"/>
    <mergeCell ref="H23:I23"/>
    <mergeCell ref="H230:I230"/>
    <mergeCell ref="H231:I231"/>
    <mergeCell ref="H232:I232"/>
    <mergeCell ref="H233:I233"/>
    <mergeCell ref="H234:I234"/>
    <mergeCell ref="H219:I219"/>
    <mergeCell ref="H225:I225"/>
    <mergeCell ref="H226:I226"/>
    <mergeCell ref="H214:I214"/>
    <mergeCell ref="H24:I24"/>
    <mergeCell ref="H240:I240"/>
    <mergeCell ref="H241:I241"/>
    <mergeCell ref="H242:I242"/>
    <mergeCell ref="H227:I227"/>
    <mergeCell ref="H228:I228"/>
    <mergeCell ref="H229:I229"/>
    <mergeCell ref="H215:I215"/>
    <mergeCell ref="H216:I216"/>
    <mergeCell ref="H217:I217"/>
    <mergeCell ref="H25:I25"/>
    <mergeCell ref="H250:I250"/>
    <mergeCell ref="H26:I26"/>
    <mergeCell ref="H235:I235"/>
    <mergeCell ref="H236:I236"/>
    <mergeCell ref="H237:I237"/>
    <mergeCell ref="H238:I238"/>
    <mergeCell ref="H239:I239"/>
    <mergeCell ref="H218:I218"/>
    <mergeCell ref="H202:I202"/>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7:I27"/>
    <mergeCell ref="H270:I270"/>
    <mergeCell ref="H271:I271"/>
    <mergeCell ref="H272:I272"/>
    <mergeCell ref="H273:I273"/>
    <mergeCell ref="H274:I274"/>
    <mergeCell ref="H260:I260"/>
    <mergeCell ref="H261:I261"/>
    <mergeCell ref="H262:I262"/>
    <mergeCell ref="H263:I263"/>
    <mergeCell ref="H28:I28"/>
    <mergeCell ref="H280:I280"/>
    <mergeCell ref="H281:I281"/>
    <mergeCell ref="H282:I282"/>
    <mergeCell ref="H283:I283"/>
    <mergeCell ref="H284:I284"/>
    <mergeCell ref="H269:I269"/>
    <mergeCell ref="H275:I275"/>
    <mergeCell ref="H276:I276"/>
    <mergeCell ref="H264:I264"/>
    <mergeCell ref="H29:I29"/>
    <mergeCell ref="H290:I290"/>
    <mergeCell ref="H291:I291"/>
    <mergeCell ref="H292:I292"/>
    <mergeCell ref="H277:I277"/>
    <mergeCell ref="H278:I278"/>
    <mergeCell ref="H279:I279"/>
    <mergeCell ref="H265:I265"/>
    <mergeCell ref="H266:I266"/>
    <mergeCell ref="H267:I267"/>
    <mergeCell ref="H30:I30"/>
    <mergeCell ref="H300:I300"/>
    <mergeCell ref="H31:I31"/>
    <mergeCell ref="H285:I285"/>
    <mergeCell ref="H286:I286"/>
    <mergeCell ref="H287:I287"/>
    <mergeCell ref="H288:I288"/>
    <mergeCell ref="H289:I289"/>
    <mergeCell ref="H268:I268"/>
    <mergeCell ref="H251:I251"/>
    <mergeCell ref="H309:I309"/>
    <mergeCell ref="H293:I293"/>
    <mergeCell ref="H294:I294"/>
    <mergeCell ref="H295:I295"/>
    <mergeCell ref="H296:I296"/>
    <mergeCell ref="H297:I297"/>
    <mergeCell ref="H298:I298"/>
    <mergeCell ref="H299:I299"/>
    <mergeCell ref="H303:I303"/>
    <mergeCell ref="H304:I304"/>
    <mergeCell ref="H305:I305"/>
    <mergeCell ref="H306:I306"/>
    <mergeCell ref="H307:I307"/>
    <mergeCell ref="H308:I308"/>
    <mergeCell ref="H324:I324"/>
    <mergeCell ref="H325:I325"/>
    <mergeCell ref="H326:I326"/>
    <mergeCell ref="H310:I310"/>
    <mergeCell ref="H311:I311"/>
    <mergeCell ref="H312:I312"/>
    <mergeCell ref="H313:I313"/>
    <mergeCell ref="H314:I314"/>
    <mergeCell ref="H315:I315"/>
    <mergeCell ref="H316:I316"/>
    <mergeCell ref="H319:I319"/>
    <mergeCell ref="H32:I32"/>
    <mergeCell ref="H320:I320"/>
    <mergeCell ref="H321:I321"/>
    <mergeCell ref="H322:I322"/>
    <mergeCell ref="H323:I323"/>
    <mergeCell ref="H317:I317"/>
    <mergeCell ref="H318:I318"/>
    <mergeCell ref="H301:I301"/>
    <mergeCell ref="H302:I302"/>
    <mergeCell ref="H332:I332"/>
    <mergeCell ref="H333:I333"/>
    <mergeCell ref="H334:I334"/>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96:I96"/>
    <mergeCell ref="H97:I97"/>
    <mergeCell ref="H98:I98"/>
    <mergeCell ref="H99:I99"/>
    <mergeCell ref="H83:I83"/>
    <mergeCell ref="H84:I84"/>
    <mergeCell ref="H85:I85"/>
    <mergeCell ref="H86:I86"/>
    <mergeCell ref="H87:I87"/>
    <mergeCell ref="H88:I88"/>
    <mergeCell ref="H339:I339"/>
    <mergeCell ref="H34:I34"/>
    <mergeCell ref="H340:I340"/>
    <mergeCell ref="H341:I341"/>
    <mergeCell ref="H342:I342"/>
    <mergeCell ref="H74:I74"/>
    <mergeCell ref="H75:I75"/>
    <mergeCell ref="H76:I76"/>
    <mergeCell ref="H77:I77"/>
    <mergeCell ref="H78:I78"/>
    <mergeCell ref="H72:I72"/>
    <mergeCell ref="H73:I73"/>
    <mergeCell ref="H335:I335"/>
    <mergeCell ref="H336:I336"/>
    <mergeCell ref="H337:I337"/>
    <mergeCell ref="H338:I338"/>
    <mergeCell ref="H79:I79"/>
    <mergeCell ref="H80:I80"/>
    <mergeCell ref="H81:I81"/>
    <mergeCell ref="H82:I82"/>
    <mergeCell ref="H66:I66"/>
    <mergeCell ref="H67:I67"/>
    <mergeCell ref="H68:I68"/>
    <mergeCell ref="H69:I69"/>
    <mergeCell ref="H70:I70"/>
    <mergeCell ref="H71:I71"/>
    <mergeCell ref="H349:I349"/>
    <mergeCell ref="H35:I35"/>
    <mergeCell ref="H350:I350"/>
    <mergeCell ref="H36:I36"/>
    <mergeCell ref="H60:I60"/>
    <mergeCell ref="H61:I61"/>
    <mergeCell ref="H62:I62"/>
    <mergeCell ref="H63:I63"/>
    <mergeCell ref="H64:I64"/>
    <mergeCell ref="H65:I65"/>
    <mergeCell ref="H343:I343"/>
    <mergeCell ref="H344:I344"/>
    <mergeCell ref="H345:I345"/>
    <mergeCell ref="H346:I346"/>
    <mergeCell ref="H347:I347"/>
    <mergeCell ref="H348:I348"/>
    <mergeCell ref="H364:I364"/>
    <mergeCell ref="H365:I365"/>
    <mergeCell ref="H366:I366"/>
    <mergeCell ref="H367:I367"/>
    <mergeCell ref="H368:I368"/>
    <mergeCell ref="H351:I351"/>
    <mergeCell ref="H352:I352"/>
    <mergeCell ref="H353:I353"/>
    <mergeCell ref="H354:I354"/>
    <mergeCell ref="H355:I355"/>
    <mergeCell ref="H58:I58"/>
    <mergeCell ref="H59:I59"/>
    <mergeCell ref="H360:I360"/>
    <mergeCell ref="H361:I361"/>
    <mergeCell ref="H362:I362"/>
    <mergeCell ref="H363:I363"/>
    <mergeCell ref="H356:I356"/>
    <mergeCell ref="H357:I357"/>
    <mergeCell ref="H358:I358"/>
    <mergeCell ref="H359:I359"/>
    <mergeCell ref="H52:I52"/>
    <mergeCell ref="H53:I53"/>
    <mergeCell ref="H54:I54"/>
    <mergeCell ref="H55:I55"/>
    <mergeCell ref="H56:I56"/>
    <mergeCell ref="H57:I57"/>
    <mergeCell ref="H46:I46"/>
    <mergeCell ref="H47:I47"/>
    <mergeCell ref="H48:I48"/>
    <mergeCell ref="H49:I49"/>
    <mergeCell ref="H50:I50"/>
    <mergeCell ref="H51:I51"/>
    <mergeCell ref="H369:I369"/>
    <mergeCell ref="H37:I37"/>
    <mergeCell ref="H38:I38"/>
    <mergeCell ref="H39:I39"/>
    <mergeCell ref="H40:I40"/>
    <mergeCell ref="H41:I41"/>
    <mergeCell ref="H42:I42"/>
    <mergeCell ref="H43:I43"/>
    <mergeCell ref="H44:I44"/>
    <mergeCell ref="H45:I45"/>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D219-6016-4D9A-8AA7-E3880AED4C67}">
  <dimension ref="A1:A3"/>
  <sheetViews>
    <sheetView view="pageBreakPreview" zoomScale="60" zoomScaleNormal="100" workbookViewId="0"/>
  </sheetViews>
  <sheetFormatPr defaultRowHeight="13.2" x14ac:dyDescent="0.25"/>
  <cols>
    <col min="1" max="1" width="143.77734375" style="179" customWidth="1"/>
    <col min="2" max="2" width="18.88671875" style="179" customWidth="1"/>
    <col min="3" max="16384" width="8.88671875" style="179"/>
  </cols>
  <sheetData>
    <row r="1" s="180" customFormat="1" ht="335.25" customHeight="1" x14ac:dyDescent="0.15"/>
    <row r="2" s="180" customFormat="1" ht="53.7" customHeight="1" x14ac:dyDescent="0.15"/>
    <row r="3" s="180" customFormat="1" ht="22.95" customHeight="1" x14ac:dyDescent="0.15"/>
  </sheetData>
  <pageMargins left="0.7" right="0.7" top="0.75" bottom="0.75" header="0.3" footer="0.3"/>
  <pageSetup paperSize="9" scale="90"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zoomScale="80" zoomScaleNormal="80" workbookViewId="0">
      <selection activeCell="F85" sqref="F85"/>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178" t="s">
        <v>838</v>
      </c>
      <c r="B1" s="178"/>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1458</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1459</v>
      </c>
      <c r="E23" s="36"/>
      <c r="F23" s="36"/>
      <c r="G23" s="36"/>
      <c r="H23" s="27"/>
      <c r="L23" s="27"/>
      <c r="M23" s="27"/>
    </row>
    <row r="24" spans="1:13" x14ac:dyDescent="0.3">
      <c r="A24" s="30" t="s">
        <v>879</v>
      </c>
      <c r="B24" s="42" t="s">
        <v>880</v>
      </c>
      <c r="C24" s="121" t="s">
        <v>1460</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1414</v>
      </c>
      <c r="C75" s="164">
        <v>4.7828496003399303</v>
      </c>
      <c r="D75" s="148"/>
      <c r="E75" s="148"/>
      <c r="F75" s="148"/>
      <c r="G75" s="148"/>
      <c r="H75" s="146"/>
      <c r="I75" s="148"/>
      <c r="J75" s="148"/>
      <c r="K75" s="148"/>
      <c r="L75" s="148"/>
      <c r="M75" s="148"/>
      <c r="N75" s="146"/>
    </row>
    <row r="76" spans="1:14" s="149" customFormat="1" x14ac:dyDescent="0.3">
      <c r="A76" s="148" t="s">
        <v>934</v>
      </c>
      <c r="B76" s="148" t="s">
        <v>1415</v>
      </c>
      <c r="C76" s="164">
        <v>14.941754782791699</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1.79850672152497E-4</v>
      </c>
      <c r="G82" s="122">
        <v>1.79850672152497E-4</v>
      </c>
      <c r="H82" s="27"/>
    </row>
    <row r="83" spans="1:8" x14ac:dyDescent="0.3">
      <c r="A83" s="30" t="s">
        <v>945</v>
      </c>
      <c r="B83" s="30" t="s">
        <v>946</v>
      </c>
      <c r="C83" s="122">
        <v>1.5422127694691E-3</v>
      </c>
      <c r="G83" s="122">
        <v>1.5422127694691E-3</v>
      </c>
      <c r="H83" s="27"/>
    </row>
    <row r="84" spans="1:8" x14ac:dyDescent="0.3">
      <c r="A84" s="30" t="s">
        <v>947</v>
      </c>
      <c r="B84" s="30" t="s">
        <v>948</v>
      </c>
      <c r="C84" s="122">
        <v>6.5138730394328798E-4</v>
      </c>
      <c r="G84" s="122">
        <v>6.5138730394328798E-4</v>
      </c>
      <c r="H84" s="27"/>
    </row>
    <row r="85" spans="1:8" x14ac:dyDescent="0.3">
      <c r="A85" s="30" t="s">
        <v>949</v>
      </c>
      <c r="B85" s="30" t="s">
        <v>950</v>
      </c>
      <c r="C85" s="122">
        <v>0</v>
      </c>
      <c r="G85" s="122">
        <v>0</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dcterms:created xsi:type="dcterms:W3CDTF">2022-12-12T14:29:04Z</dcterms:created>
  <dcterms:modified xsi:type="dcterms:W3CDTF">2024-09-05T14:15:43Z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2024-03-06T09:27:20Z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a354f570-f090-4784-b104-09d5f16f9856</vt:lpwstr>
  </property>
  <property fmtid="{D5CDD505-2E9C-101B-9397-08002B2CF9AE}" pid="8" name="MSIP_Label_8ffbc0b8-e97b-47d1-beac-cb0955d66f3b_ContentBits">
    <vt:lpwstr>2</vt:lpwstr>
  </property>
</Properties>
</file>