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6.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1\2021-09\"/>
    </mc:Choice>
  </mc:AlternateContent>
  <xr:revisionPtr revIDLastSave="0" documentId="13_ncr:1_{A5C04163-8610-4322-ABCE-4F2C7283BEDE}" xr6:coauthVersionLast="45" xr6:coauthVersionMax="45" xr10:uidLastSave="{00000000-0000-0000-0000-000000000000}"/>
  <bookViews>
    <workbookView xWindow="-120" yWindow="-120" windowWidth="29040" windowHeight="15840" xr2:uid="{00000000-000D-0000-FFFF-FFFF00000000}"/>
  </bookViews>
  <sheets>
    <sheet name="Disclaimer" sheetId="32" r:id="rId1"/>
    <sheet name="Introduction" sheetId="33" r:id="rId2"/>
    <sheet name="A. HTT General" sheetId="34" r:id="rId3"/>
    <sheet name="B1. HTT Mortgage Assets" sheetId="35" r:id="rId4"/>
    <sheet name="C. HTT Harmonised Glossary" sheetId="36"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_Hidden12" sheetId="12" state="hidden" r:id="rId13"/>
    <sheet name="_Hidden13" sheetId="13" state="hidden" r:id="rId14"/>
    <sheet name="_Hidden14" sheetId="14" state="hidden" r:id="rId15"/>
    <sheet name="_Hidden15" sheetId="15" state="hidden" r:id="rId16"/>
    <sheet name="_Hidden16" sheetId="16" state="hidden" r:id="rId17"/>
    <sheet name="_Hidden17" sheetId="17" state="hidden" r:id="rId18"/>
    <sheet name="_Hidden18" sheetId="18" state="hidden" r:id="rId19"/>
    <sheet name="_Hidden19" sheetId="19" state="hidden" r:id="rId20"/>
    <sheet name="_Hidden20" sheetId="20" state="hidden" r:id="rId21"/>
    <sheet name="_Hidden21" sheetId="21" state="hidden" r:id="rId22"/>
    <sheet name="_Hidden22" sheetId="22" state="hidden" r:id="rId23"/>
    <sheet name="_Hidden23" sheetId="23" state="hidden" r:id="rId24"/>
    <sheet name="_Hidden24" sheetId="24" state="hidden" r:id="rId25"/>
    <sheet name="_Hidden25" sheetId="25" state="hidden" r:id="rId26"/>
    <sheet name="_Hidden26" sheetId="26" state="hidden" r:id="rId27"/>
    <sheet name="D8. Performance" sheetId="27" r:id="rId28"/>
    <sheet name="_Hidden28" sheetId="28" state="hidden" r:id="rId29"/>
    <sheet name="D9. Amortisation" sheetId="29" r:id="rId30"/>
    <sheet name="D10. Amortisation Graph " sheetId="30" r:id="rId31"/>
    <sheet name="E. Optional ECB-ECAIs data" sheetId="37" r:id="rId32"/>
    <sheet name="_Hidden31" sheetId="31" state="hidden" r:id="rId33"/>
  </sheets>
  <definedNames>
    <definedName name="acceptable_use_policy" localSheetId="0">Disclaimer!#REF!</definedName>
    <definedName name="general_tc" localSheetId="0">Disclaimer!$A$61</definedName>
    <definedName name="_xlnm.Print_Area" localSheetId="4">'C. HTT Harmonised Glossary'!$A$1:$C$58</definedName>
    <definedName name="_xlnm.Print_Area" localSheetId="10">'D6. Stratification Tables'!$B$2:$AI$326</definedName>
    <definedName name="_xlnm.Print_Area" localSheetId="0">Disclaimer!$A$1:$A$170</definedName>
    <definedName name="_xlnm.Print_Area" localSheetId="1">Introduction!$B$2:$J$43</definedName>
    <definedName name="Print_Area_0">#REF!</definedName>
    <definedName name="Print_Area_1">#REF!</definedName>
    <definedName name="Print_Area_10">'D7. Stratification Graphs'!$A$2:$S$55</definedName>
    <definedName name="Print_Area_2">#REF!</definedName>
    <definedName name="Print_Area_26">'D8. Performance'!$B$2:$L$19</definedName>
    <definedName name="Print_Area_28">'D9. Amortisation'!$B$1:$P$401</definedName>
    <definedName name="Print_Area_29">'D10. Amortisation Graph '!$B$1:$B$2</definedName>
    <definedName name="Print_Area_3">#REF!</definedName>
    <definedName name="Print_Area_4">'D1. Front Page'!$B$1:$O$28</definedName>
    <definedName name="Print_Area_5">'D2. Covered Bond Series'!$B$1:$U$20</definedName>
    <definedName name="Print_Area_6">'D3. Ratings'!$B$2:$I$18</definedName>
    <definedName name="Print_Area_7">'D4. Tests Royal Decree'!$B$1:$U$88</definedName>
    <definedName name="Print_Area_8">'D5. Cover Pool Summary'!$B$1:$U$53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35" l="1"/>
  <c r="G598" i="35" s="1"/>
  <c r="C598" i="35"/>
  <c r="G596" i="35"/>
  <c r="F596" i="35"/>
  <c r="G594" i="35"/>
  <c r="F594" i="35"/>
  <c r="G592" i="35"/>
  <c r="F592" i="35"/>
  <c r="G590" i="35"/>
  <c r="F590" i="35"/>
  <c r="G588" i="35"/>
  <c r="F588" i="35"/>
  <c r="G586" i="35"/>
  <c r="F586" i="35"/>
  <c r="G584" i="35"/>
  <c r="F584" i="35"/>
  <c r="G582" i="35"/>
  <c r="F582" i="35"/>
  <c r="G580" i="35"/>
  <c r="F580" i="35"/>
  <c r="D577" i="35"/>
  <c r="C577" i="35"/>
  <c r="G575" i="35"/>
  <c r="F575" i="35"/>
  <c r="G573" i="35"/>
  <c r="F573" i="35"/>
  <c r="D570" i="35"/>
  <c r="C570" i="35"/>
  <c r="F566" i="35" s="1"/>
  <c r="G566" i="35"/>
  <c r="G562" i="35"/>
  <c r="D555" i="35"/>
  <c r="C555" i="35"/>
  <c r="G551" i="35"/>
  <c r="F551" i="35"/>
  <c r="G547" i="35"/>
  <c r="G543" i="35"/>
  <c r="F543" i="35"/>
  <c r="G539" i="35"/>
  <c r="D532" i="35"/>
  <c r="C532" i="35"/>
  <c r="F515" i="35" s="1"/>
  <c r="G528" i="35"/>
  <c r="G524" i="35"/>
  <c r="G520" i="35"/>
  <c r="G518" i="35"/>
  <c r="F481" i="35"/>
  <c r="G480" i="35"/>
  <c r="G478" i="35"/>
  <c r="F478" i="35"/>
  <c r="G476" i="35"/>
  <c r="F476" i="35"/>
  <c r="D475" i="35"/>
  <c r="C475" i="35"/>
  <c r="F480" i="35" s="1"/>
  <c r="F474" i="35"/>
  <c r="G473" i="35"/>
  <c r="F472" i="35"/>
  <c r="G471" i="35"/>
  <c r="F471" i="35"/>
  <c r="G469" i="35"/>
  <c r="F469" i="35"/>
  <c r="F468" i="35"/>
  <c r="G467" i="35"/>
  <c r="F467" i="35"/>
  <c r="F459" i="35"/>
  <c r="G458" i="35"/>
  <c r="G456" i="35"/>
  <c r="F456" i="35"/>
  <c r="G454" i="35"/>
  <c r="F454" i="35"/>
  <c r="D453" i="35"/>
  <c r="C453" i="35"/>
  <c r="F458" i="35" s="1"/>
  <c r="F452" i="35"/>
  <c r="G451" i="35"/>
  <c r="F450" i="35"/>
  <c r="G449" i="35"/>
  <c r="F449" i="35"/>
  <c r="G447" i="35"/>
  <c r="F447" i="35"/>
  <c r="F446" i="35"/>
  <c r="G445" i="35"/>
  <c r="F445" i="35"/>
  <c r="D440" i="35"/>
  <c r="C440" i="35"/>
  <c r="F439" i="35"/>
  <c r="F438" i="35"/>
  <c r="F437" i="35"/>
  <c r="F436" i="35"/>
  <c r="F435" i="35"/>
  <c r="F434" i="35"/>
  <c r="F433" i="35"/>
  <c r="G432" i="35"/>
  <c r="F432" i="35"/>
  <c r="F431" i="35"/>
  <c r="F430" i="35"/>
  <c r="F429" i="35"/>
  <c r="F428" i="35"/>
  <c r="F427" i="35"/>
  <c r="F426" i="35"/>
  <c r="F425" i="35"/>
  <c r="F424" i="35"/>
  <c r="F423" i="35"/>
  <c r="F422" i="35"/>
  <c r="F421" i="35"/>
  <c r="F420" i="35"/>
  <c r="F419" i="35"/>
  <c r="F418" i="35"/>
  <c r="F417" i="35"/>
  <c r="F416" i="35"/>
  <c r="D381" i="35"/>
  <c r="C381" i="35"/>
  <c r="F378" i="35"/>
  <c r="G375" i="35"/>
  <c r="G373" i="35"/>
  <c r="F373" i="35"/>
  <c r="F370" i="35"/>
  <c r="G367" i="35"/>
  <c r="G365" i="35"/>
  <c r="F365" i="35"/>
  <c r="D360" i="35"/>
  <c r="C360" i="35"/>
  <c r="F358" i="35" s="1"/>
  <c r="F360" i="35" s="1"/>
  <c r="F359" i="35"/>
  <c r="G358" i="35"/>
  <c r="F357" i="35"/>
  <c r="G356" i="35"/>
  <c r="F356" i="35"/>
  <c r="D353" i="35"/>
  <c r="C353" i="35"/>
  <c r="F349" i="35" s="1"/>
  <c r="F352" i="35"/>
  <c r="F350" i="35"/>
  <c r="G349" i="35"/>
  <c r="G347" i="35"/>
  <c r="F347" i="35"/>
  <c r="D343" i="35"/>
  <c r="C343" i="35"/>
  <c r="G342" i="35"/>
  <c r="F342" i="35"/>
  <c r="G341" i="35"/>
  <c r="F341" i="35"/>
  <c r="G340" i="35"/>
  <c r="F340" i="35"/>
  <c r="G339" i="35"/>
  <c r="F339" i="35"/>
  <c r="G338" i="35"/>
  <c r="F338" i="35"/>
  <c r="G337" i="35"/>
  <c r="F337" i="35"/>
  <c r="G336" i="35"/>
  <c r="F336" i="35"/>
  <c r="G335" i="35"/>
  <c r="F335" i="35"/>
  <c r="G334" i="35"/>
  <c r="G343" i="35" s="1"/>
  <c r="F334" i="35"/>
  <c r="F343" i="35" s="1"/>
  <c r="G333" i="35"/>
  <c r="F333" i="35"/>
  <c r="D328" i="35"/>
  <c r="C328" i="35"/>
  <c r="G310" i="35"/>
  <c r="G328" i="35" s="1"/>
  <c r="F310" i="35"/>
  <c r="F328" i="35" s="1"/>
  <c r="D305" i="35"/>
  <c r="G304" i="35" s="1"/>
  <c r="C305" i="35"/>
  <c r="F303" i="35"/>
  <c r="F301" i="35"/>
  <c r="F297" i="35"/>
  <c r="G295" i="35"/>
  <c r="F295" i="35"/>
  <c r="G293" i="35"/>
  <c r="F293" i="35"/>
  <c r="G291" i="35"/>
  <c r="F291" i="35"/>
  <c r="G289" i="35"/>
  <c r="F289" i="35"/>
  <c r="G287" i="35"/>
  <c r="F287" i="35"/>
  <c r="F252" i="35"/>
  <c r="F250" i="35"/>
  <c r="D249" i="35"/>
  <c r="G255" i="35" s="1"/>
  <c r="C249" i="35"/>
  <c r="F247" i="35"/>
  <c r="F245" i="35"/>
  <c r="F243" i="35"/>
  <c r="F241" i="35"/>
  <c r="F232" i="35"/>
  <c r="F230" i="35"/>
  <c r="F228" i="35"/>
  <c r="D227" i="35"/>
  <c r="G233" i="35" s="1"/>
  <c r="C227" i="35"/>
  <c r="F225" i="35"/>
  <c r="F223" i="35"/>
  <c r="G221" i="35"/>
  <c r="F221" i="35"/>
  <c r="F219" i="35"/>
  <c r="D214" i="35"/>
  <c r="G213" i="35" s="1"/>
  <c r="C214" i="35"/>
  <c r="F212" i="35"/>
  <c r="G210" i="35"/>
  <c r="F210" i="35"/>
  <c r="G208" i="35"/>
  <c r="F208" i="35"/>
  <c r="G206" i="35"/>
  <c r="F206" i="35"/>
  <c r="G204" i="35"/>
  <c r="F204" i="35"/>
  <c r="G202" i="35"/>
  <c r="F202" i="35"/>
  <c r="G200" i="35"/>
  <c r="F200" i="35"/>
  <c r="G198" i="35"/>
  <c r="F198" i="35"/>
  <c r="G196" i="35"/>
  <c r="F196" i="35"/>
  <c r="G194" i="35"/>
  <c r="F194" i="35"/>
  <c r="G192" i="35"/>
  <c r="F192" i="35"/>
  <c r="G190" i="35"/>
  <c r="F190" i="35"/>
  <c r="F180" i="35"/>
  <c r="F174" i="35"/>
  <c r="F173" i="35"/>
  <c r="F172" i="35"/>
  <c r="F171" i="35"/>
  <c r="F170" i="35"/>
  <c r="F162" i="35"/>
  <c r="F161" i="35"/>
  <c r="F160" i="35"/>
  <c r="F152" i="35"/>
  <c r="F151" i="35"/>
  <c r="F150" i="35"/>
  <c r="F110" i="35"/>
  <c r="F109" i="35"/>
  <c r="F108" i="35"/>
  <c r="F107" i="35"/>
  <c r="F106" i="35"/>
  <c r="F105" i="35"/>
  <c r="F104" i="35"/>
  <c r="F103" i="35"/>
  <c r="F102" i="35"/>
  <c r="F101" i="35"/>
  <c r="F100" i="35"/>
  <c r="F99" i="35"/>
  <c r="F76" i="35"/>
  <c r="D76" i="35"/>
  <c r="C76" i="35"/>
  <c r="F72" i="35"/>
  <c r="D72" i="35"/>
  <c r="C72" i="35"/>
  <c r="F44" i="35"/>
  <c r="D44" i="35"/>
  <c r="C44" i="35"/>
  <c r="F28" i="35"/>
  <c r="F26" i="35"/>
  <c r="F25" i="35"/>
  <c r="F21" i="35"/>
  <c r="F18" i="35"/>
  <c r="F17" i="35"/>
  <c r="C15" i="35"/>
  <c r="F14" i="35"/>
  <c r="C299" i="34"/>
  <c r="C298" i="34"/>
  <c r="C296" i="34"/>
  <c r="C295" i="34"/>
  <c r="C294" i="34"/>
  <c r="C291" i="34"/>
  <c r="C289" i="34"/>
  <c r="C288" i="34"/>
  <c r="G227" i="34"/>
  <c r="F227" i="34"/>
  <c r="G226" i="34"/>
  <c r="F226" i="34"/>
  <c r="G225" i="34"/>
  <c r="F225" i="34"/>
  <c r="G224" i="34"/>
  <c r="F224" i="34"/>
  <c r="G223" i="34"/>
  <c r="F223" i="34"/>
  <c r="G222" i="34"/>
  <c r="F222" i="34"/>
  <c r="G221" i="34"/>
  <c r="F221" i="34"/>
  <c r="F220" i="34"/>
  <c r="C220" i="34"/>
  <c r="G219" i="34"/>
  <c r="F219" i="34"/>
  <c r="G218" i="34"/>
  <c r="G220" i="34" s="1"/>
  <c r="F218" i="34"/>
  <c r="G217" i="34"/>
  <c r="F217" i="34"/>
  <c r="C208" i="34"/>
  <c r="F214" i="34" s="1"/>
  <c r="F203" i="34"/>
  <c r="F199" i="34"/>
  <c r="F195" i="34"/>
  <c r="C179" i="34"/>
  <c r="F185" i="34" s="1"/>
  <c r="C167" i="34"/>
  <c r="F165" i="34" s="1"/>
  <c r="D166" i="34"/>
  <c r="D167" i="34" s="1"/>
  <c r="D165" i="34"/>
  <c r="F164" i="34"/>
  <c r="D164" i="34"/>
  <c r="C155" i="34"/>
  <c r="F161" i="34" s="1"/>
  <c r="D154" i="34"/>
  <c r="F153" i="34"/>
  <c r="D153" i="34"/>
  <c r="D152" i="34"/>
  <c r="D151" i="34"/>
  <c r="D150" i="34"/>
  <c r="F149" i="34"/>
  <c r="D149" i="34"/>
  <c r="F148" i="34"/>
  <c r="D148" i="34"/>
  <c r="D147" i="34"/>
  <c r="D146" i="34"/>
  <c r="F145" i="34"/>
  <c r="D145" i="34"/>
  <c r="F144" i="34"/>
  <c r="D144" i="34"/>
  <c r="D143" i="34"/>
  <c r="D142" i="34"/>
  <c r="F141" i="34"/>
  <c r="D141" i="34"/>
  <c r="F140" i="34"/>
  <c r="D140" i="34"/>
  <c r="D139" i="34"/>
  <c r="D138" i="34"/>
  <c r="F134" i="34"/>
  <c r="F132" i="34"/>
  <c r="F130" i="34"/>
  <c r="C129" i="34"/>
  <c r="D128" i="34"/>
  <c r="D127" i="34"/>
  <c r="F126" i="34"/>
  <c r="D126" i="34"/>
  <c r="D125" i="34"/>
  <c r="D124" i="34"/>
  <c r="D123" i="34"/>
  <c r="F122" i="34"/>
  <c r="D122" i="34"/>
  <c r="D121" i="34"/>
  <c r="D120" i="34"/>
  <c r="D119" i="34"/>
  <c r="F118" i="34"/>
  <c r="D118" i="34"/>
  <c r="D117" i="34"/>
  <c r="D116" i="34"/>
  <c r="D115" i="34"/>
  <c r="F114" i="34"/>
  <c r="D114" i="34"/>
  <c r="D113" i="34"/>
  <c r="D112" i="34"/>
  <c r="G105" i="34"/>
  <c r="F104" i="34"/>
  <c r="G103" i="34"/>
  <c r="F102" i="34"/>
  <c r="G101" i="34"/>
  <c r="D100" i="34"/>
  <c r="C100" i="34"/>
  <c r="F105" i="34" s="1"/>
  <c r="F99" i="34"/>
  <c r="G98" i="34"/>
  <c r="F98" i="34"/>
  <c r="F97" i="34"/>
  <c r="G96" i="34"/>
  <c r="F96" i="34"/>
  <c r="F95" i="34"/>
  <c r="G94" i="34"/>
  <c r="F94" i="34"/>
  <c r="F93" i="34"/>
  <c r="F100" i="34" s="1"/>
  <c r="F86" i="34"/>
  <c r="F81" i="34"/>
  <c r="F79" i="34"/>
  <c r="D77" i="34"/>
  <c r="C77" i="34"/>
  <c r="F87" i="34" s="1"/>
  <c r="F76" i="34"/>
  <c r="F75" i="34"/>
  <c r="F74" i="34"/>
  <c r="F73" i="34"/>
  <c r="F72" i="34"/>
  <c r="F71" i="34"/>
  <c r="F70" i="34"/>
  <c r="F77" i="34" s="1"/>
  <c r="F64" i="34"/>
  <c r="F60" i="34"/>
  <c r="C58" i="34"/>
  <c r="F63" i="34" s="1"/>
  <c r="F57" i="34"/>
  <c r="F53" i="34"/>
  <c r="D45" i="34"/>
  <c r="F292" i="34"/>
  <c r="D300" i="34"/>
  <c r="D290" i="34"/>
  <c r="D293" i="34"/>
  <c r="F524" i="35" l="1"/>
  <c r="F562" i="35"/>
  <c r="G439" i="35"/>
  <c r="G437" i="35"/>
  <c r="G435" i="35"/>
  <c r="G433" i="35"/>
  <c r="G431" i="35"/>
  <c r="G429" i="35"/>
  <c r="G427" i="35"/>
  <c r="G425" i="35"/>
  <c r="G423" i="35"/>
  <c r="G421" i="35"/>
  <c r="G419" i="35"/>
  <c r="G417" i="35"/>
  <c r="G434" i="35"/>
  <c r="G426" i="35"/>
  <c r="G418" i="35"/>
  <c r="G430" i="35"/>
  <c r="G436" i="35"/>
  <c r="G428" i="35"/>
  <c r="G420" i="35"/>
  <c r="G438" i="35"/>
  <c r="G422" i="35"/>
  <c r="F518" i="35"/>
  <c r="F554" i="35"/>
  <c r="F552" i="35"/>
  <c r="F550" i="35"/>
  <c r="F548" i="35"/>
  <c r="F546" i="35"/>
  <c r="F544" i="35"/>
  <c r="F542" i="35"/>
  <c r="F540" i="35"/>
  <c r="F538" i="35"/>
  <c r="F553" i="35"/>
  <c r="F549" i="35"/>
  <c r="F545" i="35"/>
  <c r="F541" i="35"/>
  <c r="F537" i="35"/>
  <c r="F531" i="35"/>
  <c r="F529" i="35"/>
  <c r="F527" i="35"/>
  <c r="F525" i="35"/>
  <c r="F523" i="35"/>
  <c r="F520" i="35"/>
  <c r="F517" i="35"/>
  <c r="F530" i="35"/>
  <c r="F526" i="35"/>
  <c r="F522" i="35"/>
  <c r="F519" i="35"/>
  <c r="F514" i="35"/>
  <c r="F521" i="35"/>
  <c r="F516" i="35"/>
  <c r="F569" i="35"/>
  <c r="F567" i="35"/>
  <c r="F565" i="35"/>
  <c r="F563" i="35"/>
  <c r="F561" i="35"/>
  <c r="F568" i="35"/>
  <c r="F564" i="35"/>
  <c r="F560" i="35"/>
  <c r="F233" i="35"/>
  <c r="F231" i="35"/>
  <c r="F229" i="35"/>
  <c r="F226" i="35"/>
  <c r="F224" i="35"/>
  <c r="F222" i="35"/>
  <c r="F220" i="35"/>
  <c r="F227" i="35" s="1"/>
  <c r="F304" i="35"/>
  <c r="F302" i="35"/>
  <c r="F300" i="35"/>
  <c r="F298" i="35"/>
  <c r="F296" i="35"/>
  <c r="F294" i="35"/>
  <c r="F292" i="35"/>
  <c r="F290" i="35"/>
  <c r="F288" i="35"/>
  <c r="F305" i="35" s="1"/>
  <c r="G416" i="35"/>
  <c r="F528" i="35"/>
  <c r="F539" i="35"/>
  <c r="F547" i="35"/>
  <c r="F24" i="35"/>
  <c r="F20" i="35"/>
  <c r="F16" i="35"/>
  <c r="F13" i="35"/>
  <c r="F23" i="35"/>
  <c r="F19" i="35"/>
  <c r="F12" i="35"/>
  <c r="F22" i="35"/>
  <c r="F213" i="35"/>
  <c r="F211" i="35"/>
  <c r="F209" i="35"/>
  <c r="F207" i="35"/>
  <c r="F205" i="35"/>
  <c r="F203" i="35"/>
  <c r="F201" i="35"/>
  <c r="F199" i="35"/>
  <c r="F197" i="35"/>
  <c r="F195" i="35"/>
  <c r="F214" i="35" s="1"/>
  <c r="F193" i="35"/>
  <c r="F191" i="35"/>
  <c r="F255" i="35"/>
  <c r="F253" i="35"/>
  <c r="F251" i="35"/>
  <c r="F248" i="35"/>
  <c r="F246" i="35"/>
  <c r="F249" i="35" s="1"/>
  <c r="F244" i="35"/>
  <c r="F242" i="35"/>
  <c r="F254" i="35"/>
  <c r="F299" i="35"/>
  <c r="F380" i="35"/>
  <c r="F375" i="35"/>
  <c r="F372" i="35"/>
  <c r="F367" i="35"/>
  <c r="F364" i="35"/>
  <c r="F376" i="35"/>
  <c r="F368" i="35"/>
  <c r="F381" i="35"/>
  <c r="F377" i="35"/>
  <c r="F374" i="35"/>
  <c r="F369" i="35"/>
  <c r="F366" i="35"/>
  <c r="F371" i="35"/>
  <c r="F363" i="35"/>
  <c r="F379" i="35"/>
  <c r="F440" i="35"/>
  <c r="G424" i="35"/>
  <c r="G228" i="35"/>
  <c r="G254" i="35"/>
  <c r="G531" i="35"/>
  <c r="G529" i="35"/>
  <c r="G527" i="35"/>
  <c r="G525" i="35"/>
  <c r="G523" i="35"/>
  <c r="G521" i="35"/>
  <c r="G519" i="35"/>
  <c r="G517" i="35"/>
  <c r="G515" i="35"/>
  <c r="G554" i="35"/>
  <c r="G552" i="35"/>
  <c r="G550" i="35"/>
  <c r="G548" i="35"/>
  <c r="G546" i="35"/>
  <c r="G544" i="35"/>
  <c r="G542" i="35"/>
  <c r="G540" i="35"/>
  <c r="G538" i="35"/>
  <c r="G569" i="35"/>
  <c r="G567" i="35"/>
  <c r="G565" i="35"/>
  <c r="G563" i="35"/>
  <c r="G561" i="35"/>
  <c r="G212" i="35"/>
  <c r="G219" i="35"/>
  <c r="G223" i="35"/>
  <c r="G225" i="35"/>
  <c r="G230" i="35"/>
  <c r="G243" i="35"/>
  <c r="G247" i="35"/>
  <c r="G252" i="35"/>
  <c r="G299" i="35"/>
  <c r="G381" i="35"/>
  <c r="G380" i="35"/>
  <c r="G378" i="35"/>
  <c r="G376" i="35"/>
  <c r="G374" i="35"/>
  <c r="G372" i="35"/>
  <c r="G370" i="35"/>
  <c r="G368" i="35"/>
  <c r="G366" i="35"/>
  <c r="G364" i="35"/>
  <c r="F346" i="35"/>
  <c r="F348" i="35"/>
  <c r="F351" i="35"/>
  <c r="G352" i="35"/>
  <c r="G350" i="35"/>
  <c r="G348" i="35"/>
  <c r="G363" i="35"/>
  <c r="G371" i="35"/>
  <c r="G379" i="35"/>
  <c r="F457" i="35"/>
  <c r="F479" i="35"/>
  <c r="G516" i="35"/>
  <c r="F576" i="35"/>
  <c r="F577" i="35" s="1"/>
  <c r="F574" i="35"/>
  <c r="F598" i="35"/>
  <c r="F597" i="35"/>
  <c r="F595" i="35"/>
  <c r="F593" i="35"/>
  <c r="F591" i="35"/>
  <c r="F589" i="35"/>
  <c r="F587" i="35"/>
  <c r="F585" i="35"/>
  <c r="F583" i="35"/>
  <c r="F581" i="35"/>
  <c r="G232" i="35"/>
  <c r="G241" i="35"/>
  <c r="G245" i="35"/>
  <c r="G250" i="35"/>
  <c r="G297" i="35"/>
  <c r="G301" i="35"/>
  <c r="G303" i="35"/>
  <c r="G191" i="35"/>
  <c r="G214" i="35" s="1"/>
  <c r="G193" i="35"/>
  <c r="G195" i="35"/>
  <c r="G197" i="35"/>
  <c r="G199" i="35"/>
  <c r="G201" i="35"/>
  <c r="G203" i="35"/>
  <c r="G205" i="35"/>
  <c r="G207" i="35"/>
  <c r="G209" i="35"/>
  <c r="G211" i="35"/>
  <c r="G220" i="35"/>
  <c r="G222" i="35"/>
  <c r="G224" i="35"/>
  <c r="G226" i="35"/>
  <c r="G229" i="35"/>
  <c r="G231" i="35"/>
  <c r="G242" i="35"/>
  <c r="G244" i="35"/>
  <c r="G246" i="35"/>
  <c r="G248" i="35"/>
  <c r="G251" i="35"/>
  <c r="G253" i="35"/>
  <c r="G288" i="35"/>
  <c r="G305" i="35" s="1"/>
  <c r="G290" i="35"/>
  <c r="G292" i="35"/>
  <c r="G294" i="35"/>
  <c r="G296" i="35"/>
  <c r="G298" i="35"/>
  <c r="G300" i="35"/>
  <c r="G302" i="35"/>
  <c r="G346" i="35"/>
  <c r="G351" i="35"/>
  <c r="G359" i="35"/>
  <c r="G360" i="35" s="1"/>
  <c r="G357" i="35"/>
  <c r="G369" i="35"/>
  <c r="G377" i="35"/>
  <c r="F448" i="35"/>
  <c r="F453" i="35" s="1"/>
  <c r="F451" i="35"/>
  <c r="G459" i="35"/>
  <c r="G457" i="35"/>
  <c r="G455" i="35"/>
  <c r="G452" i="35"/>
  <c r="G450" i="35"/>
  <c r="G448" i="35"/>
  <c r="G453" i="35" s="1"/>
  <c r="G446" i="35"/>
  <c r="F455" i="35"/>
  <c r="F470" i="35"/>
  <c r="F475" i="35" s="1"/>
  <c r="F473" i="35"/>
  <c r="G481" i="35"/>
  <c r="G479" i="35"/>
  <c r="G477" i="35"/>
  <c r="G474" i="35"/>
  <c r="G472" i="35"/>
  <c r="G470" i="35"/>
  <c r="G468" i="35"/>
  <c r="G475" i="35" s="1"/>
  <c r="F477" i="35"/>
  <c r="G514" i="35"/>
  <c r="G522" i="35"/>
  <c r="G526" i="35"/>
  <c r="G530" i="35"/>
  <c r="G537" i="35"/>
  <c r="G541" i="35"/>
  <c r="G545" i="35"/>
  <c r="G549" i="35"/>
  <c r="G553" i="35"/>
  <c r="G560" i="35"/>
  <c r="G564" i="35"/>
  <c r="G568" i="35"/>
  <c r="G576" i="35"/>
  <c r="G574" i="35"/>
  <c r="G577" i="35" s="1"/>
  <c r="G581" i="35"/>
  <c r="G583" i="35"/>
  <c r="G585" i="35"/>
  <c r="G587" i="35"/>
  <c r="G589" i="35"/>
  <c r="G591" i="35"/>
  <c r="G593" i="35"/>
  <c r="G595" i="35"/>
  <c r="G597" i="35"/>
  <c r="G86" i="34"/>
  <c r="G81" i="34"/>
  <c r="G79" i="34"/>
  <c r="G76" i="34"/>
  <c r="G74" i="34"/>
  <c r="G72" i="34"/>
  <c r="G70" i="34"/>
  <c r="G75" i="34"/>
  <c r="G73" i="34"/>
  <c r="F127" i="34"/>
  <c r="F123" i="34"/>
  <c r="F119" i="34"/>
  <c r="F115" i="34"/>
  <c r="F121" i="34"/>
  <c r="F113" i="34"/>
  <c r="F135" i="34"/>
  <c r="F133" i="34"/>
  <c r="F131" i="34"/>
  <c r="F128" i="34"/>
  <c r="F124" i="34"/>
  <c r="F120" i="34"/>
  <c r="F116" i="34"/>
  <c r="F112" i="34"/>
  <c r="F125" i="34"/>
  <c r="F117" i="34"/>
  <c r="F136" i="34"/>
  <c r="G78" i="34"/>
  <c r="G82" i="34"/>
  <c r="D129" i="34"/>
  <c r="G71" i="34"/>
  <c r="G80" i="34"/>
  <c r="G87" i="34"/>
  <c r="G104" i="34"/>
  <c r="G102" i="34"/>
  <c r="G99" i="34"/>
  <c r="G97" i="34"/>
  <c r="G95" i="34"/>
  <c r="G93" i="34"/>
  <c r="G100" i="34" s="1"/>
  <c r="D155" i="34"/>
  <c r="G166" i="34"/>
  <c r="G165" i="34"/>
  <c r="G164" i="34"/>
  <c r="G167" i="34" s="1"/>
  <c r="F174" i="34"/>
  <c r="F182" i="34"/>
  <c r="F211" i="34"/>
  <c r="F215" i="34"/>
  <c r="F61" i="34"/>
  <c r="F156" i="34"/>
  <c r="F160" i="34"/>
  <c r="F162" i="34"/>
  <c r="F175" i="34"/>
  <c r="F183" i="34"/>
  <c r="F187" i="34"/>
  <c r="F200" i="34"/>
  <c r="F212" i="34"/>
  <c r="F62" i="34"/>
  <c r="F139" i="34"/>
  <c r="F143" i="34"/>
  <c r="F147" i="34"/>
  <c r="F151" i="34"/>
  <c r="F166" i="34"/>
  <c r="F167" i="34" s="1"/>
  <c r="F177" i="34"/>
  <c r="F180" i="34"/>
  <c r="F184" i="34"/>
  <c r="F193" i="34"/>
  <c r="F197" i="34"/>
  <c r="F201" i="34"/>
  <c r="F205" i="34"/>
  <c r="F209" i="34"/>
  <c r="F213" i="34"/>
  <c r="F186" i="34"/>
  <c r="F58" i="34"/>
  <c r="F152" i="34"/>
  <c r="F158" i="34"/>
  <c r="F196" i="34"/>
  <c r="F204" i="34"/>
  <c r="F56" i="34"/>
  <c r="F59" i="34"/>
  <c r="F78" i="34"/>
  <c r="F80" i="34"/>
  <c r="F82" i="34"/>
  <c r="F101" i="34"/>
  <c r="F103" i="34"/>
  <c r="F138" i="34"/>
  <c r="F142" i="34"/>
  <c r="F146" i="34"/>
  <c r="F150" i="34"/>
  <c r="F154" i="34"/>
  <c r="F157" i="34"/>
  <c r="F159" i="34"/>
  <c r="F178" i="34"/>
  <c r="F181" i="34"/>
  <c r="F194" i="34"/>
  <c r="F198" i="34"/>
  <c r="F202" i="34"/>
  <c r="F206" i="34"/>
  <c r="F210" i="34"/>
  <c r="G227" i="35" l="1"/>
  <c r="F532" i="35"/>
  <c r="G570" i="35"/>
  <c r="F353" i="35"/>
  <c r="G555" i="35"/>
  <c r="G353" i="35"/>
  <c r="F570" i="35"/>
  <c r="G440" i="35"/>
  <c r="F555" i="35"/>
  <c r="G532" i="35"/>
  <c r="G249" i="35"/>
  <c r="F15" i="35"/>
  <c r="F155" i="34"/>
  <c r="G135" i="34"/>
  <c r="G133" i="34"/>
  <c r="G131" i="34"/>
  <c r="G128" i="34"/>
  <c r="G124" i="34"/>
  <c r="G120" i="34"/>
  <c r="G116" i="34"/>
  <c r="G112" i="34"/>
  <c r="G136" i="34"/>
  <c r="G134" i="34"/>
  <c r="G130" i="34"/>
  <c r="G126" i="34"/>
  <c r="G118" i="34"/>
  <c r="G125" i="34"/>
  <c r="G121" i="34"/>
  <c r="G117" i="34"/>
  <c r="G113" i="34"/>
  <c r="G132" i="34"/>
  <c r="G122" i="34"/>
  <c r="G114" i="34"/>
  <c r="G127" i="34"/>
  <c r="G119" i="34"/>
  <c r="G123" i="34"/>
  <c r="G115" i="34"/>
  <c r="F208" i="34"/>
  <c r="F129" i="34"/>
  <c r="G77" i="34"/>
  <c r="F179" i="34"/>
  <c r="G151" i="34"/>
  <c r="G147" i="34"/>
  <c r="G143" i="34"/>
  <c r="G139" i="34"/>
  <c r="G153" i="34"/>
  <c r="G149" i="34"/>
  <c r="G145" i="34"/>
  <c r="G161" i="34"/>
  <c r="G159" i="34"/>
  <c r="G154" i="34"/>
  <c r="G162" i="34"/>
  <c r="G160" i="34"/>
  <c r="G158" i="34"/>
  <c r="G156" i="34"/>
  <c r="G152" i="34"/>
  <c r="G148" i="34"/>
  <c r="G144" i="34"/>
  <c r="G140" i="34"/>
  <c r="G141" i="34"/>
  <c r="G157" i="34"/>
  <c r="G142" i="34"/>
  <c r="G150" i="34"/>
  <c r="G146" i="34"/>
  <c r="G138" i="34"/>
  <c r="G155" i="34" l="1"/>
  <c r="G129" i="34"/>
</calcChain>
</file>

<file path=xl/sharedStrings.xml><?xml version="1.0" encoding="utf-8"?>
<sst xmlns="http://schemas.openxmlformats.org/spreadsheetml/2006/main" count="3821" uniqueCount="2388">
  <si>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</si>
  <si>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</si>
  <si>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</si>
  <si>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</si>
  <si>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</si>
  <si>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</si>
  <si>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</si>
  <si>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</si>
  <si>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</si>
  <si>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</si>
  <si>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</si>
  <si>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</si>
  <si>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</si>
  <si>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</si>
  <si>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</si>
  <si>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</si>
  <si>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</si>
  <si>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</si>
  <si>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</si>
  <si>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</si>
  <si>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</si>
  <si>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</si>
  <si>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</si>
  <si>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</si>
  <si>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</si>
  <si>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</si>
  <si>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</si>
  <si>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</si>
  <si>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</si>
  <si>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</si>
  <si>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</si>
  <si>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</si>
  <si>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</si>
  <si>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</si>
  <si>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</si>
  <si>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</si>
  <si>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</si>
  <si>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</si>
  <si>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</si>
  <si>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</si>
  <si>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</si>
  <si>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</si>
  <si>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</si>
  <si>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</si>
  <si>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</si>
  <si>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</si>
  <si>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</si>
  <si>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</si>
  <si>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</si>
  <si>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</si>
  <si>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</si>
  <si>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</si>
  <si>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</si>
  <si>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</si>
  <si>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</si>
  <si>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</si>
  <si>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</si>
  <si>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</si>
  <si>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</si>
  <si>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</si>
  <si>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</si>
  <si>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</si>
  <si>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</si>
  <si>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</si>
  <si>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</si>
  <si>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</si>
  <si>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</si>
  <si>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</si>
  <si>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</si>
  <si>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</si>
  <si>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</si>
  <si>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</si>
  <si>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</si>
  <si>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</si>
  <si>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</si>
  <si>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</si>
  <si>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</si>
  <si>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</si>
  <si>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</si>
  <si>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</si>
  <si>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</si>
  <si>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</si>
  <si>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</si>
  <si>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</si>
  <si>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</si>
  <si>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</si>
  <si>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</si>
  <si>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</si>
  <si>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</si>
  <si>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</si>
  <si>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</si>
  <si>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</si>
  <si>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</si>
  <si>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</si>
  <si>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</si>
  <si>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</si>
  <si>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</si>
  <si>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</si>
  <si>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</si>
  <si>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</si>
  <si>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</si>
  <si>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</si>
  <si>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</si>
  <si>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</si>
  <si>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</si>
  <si>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</si>
  <si>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</si>
  <si>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</si>
  <si>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</si>
  <si>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</si>
  <si>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</si>
  <si>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</si>
  <si>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</si>
  <si>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</si>
  <si>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</si>
  <si>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</si>
  <si>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</si>
  <si>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</si>
  <si>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</si>
  <si>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</si>
  <si>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</si>
  <si>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</si>
  <si>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</si>
  <si>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</si>
  <si>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</si>
  <si>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</si>
  <si>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</si>
  <si>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</si>
  <si>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</si>
  <si>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</si>
  <si>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</si>
  <si>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</si>
  <si>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</si>
  <si>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</si>
  <si>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</si>
  <si>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</si>
  <si>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</si>
  <si>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</si>
  <si>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</si>
  <si>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</si>
  <si>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</si>
  <si>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</si>
  <si>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</si>
  <si>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</si>
  <si>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</si>
  <si>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</si>
  <si>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</si>
  <si>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</si>
  <si>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</si>
  <si>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</si>
  <si>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</si>
  <si>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</si>
  <si>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</si>
  <si>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</si>
  <si>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</si>
  <si>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</si>
  <si>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</si>
  <si>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</si>
  <si>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</si>
  <si>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</si>
  <si>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</si>
  <si>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</si>
  <si>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</si>
  <si>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</si>
  <si>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</si>
  <si>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</si>
  <si>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</si>
  <si>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</si>
  <si>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</si>
  <si>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</si>
  <si>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</si>
  <si>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</si>
  <si>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</si>
  <si>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</si>
  <si>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</si>
  <si>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</si>
  <si>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</si>
  <si>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</si>
  <si>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</si>
  <si>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</si>
  <si>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</si>
  <si>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</si>
  <si>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</si>
  <si>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</si>
  <si>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</si>
  <si>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</si>
  <si>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</si>
  <si>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</si>
  <si>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</si>
  <si>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</si>
  <si>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</si>
  <si>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</si>
  <si>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</si>
  <si>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</si>
  <si>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</si>
  <si>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</si>
  <si>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</si>
  <si>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</si>
  <si>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</si>
  <si>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</si>
  <si>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</si>
  <si>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</si>
  <si>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</si>
  <si>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</si>
  <si>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</si>
  <si>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</si>
  <si>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</si>
  <si>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</si>
  <si>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</si>
  <si>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</si>
  <si>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</si>
  <si>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</si>
  <si>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</si>
  <si>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</si>
  <si>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</si>
  <si>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</si>
  <si>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</si>
  <si>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</si>
  <si>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</si>
  <si>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</si>
  <si>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</si>
  <si>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</si>
  <si>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</si>
  <si>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</si>
  <si>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</si>
  <si>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</si>
  <si>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</si>
  <si>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</si>
  <si>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</si>
  <si>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</si>
  <si>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</si>
  <si>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</si>
  <si>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</si>
  <si>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</si>
  <si>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</si>
  <si>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</si>
  <si>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</si>
  <si>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</si>
  <si>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</si>
  <si>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</si>
  <si>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</si>
  <si>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</si>
  <si>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</si>
  <si>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</si>
  <si>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</si>
  <si>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</si>
  <si>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</si>
  <si>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</si>
  <si>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</si>
  <si>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</si>
  <si>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</si>
  <si>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</si>
  <si>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</si>
  <si>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</si>
  <si>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</si>
  <si>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</si>
  <si>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</si>
  <si>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</si>
  <si>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</si>
  <si>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</si>
  <si>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</si>
  <si>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</si>
  <si>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</si>
  <si>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</si>
  <si>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</si>
  <si>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</si>
  <si>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</si>
  <si>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</si>
  <si>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</si>
  <si>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</si>
  <si>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</si>
  <si>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</si>
  <si>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</si>
  <si>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</si>
  <si>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</si>
  <si>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</si>
  <si>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</si>
  <si>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</si>
  <si>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</si>
  <si>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</si>
  <si>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</si>
  <si>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</si>
  <si>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</si>
  <si>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</si>
  <si>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</si>
  <si>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</si>
  <si>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</si>
  <si>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</si>
  <si>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</si>
  <si>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</si>
  <si>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</si>
  <si>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</si>
  <si>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</si>
  <si>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</si>
  <si>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</si>
  <si>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</si>
  <si>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</si>
  <si>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</si>
  <si>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</si>
  <si>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</si>
  <si>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</si>
  <si>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</si>
  <si>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</si>
  <si>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</si>
  <si>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</si>
  <si>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</si>
  <si>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</si>
  <si>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</si>
  <si>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Row</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</si>
  <si>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</si>
  <si>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</si>
  <si>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</si>
  <si>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</si>
  <si>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</si>
  <si>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</si>
  <si>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</si>
  <si>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</si>
  <si>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</si>
  <si>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</si>
  <si>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</si>
  <si>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</si>
  <si>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</si>
  <si>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</si>
  <si>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</si>
  <si>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</si>
  <si>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</si>
  <si>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</si>
  <si>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</si>
  <si>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</si>
  <si>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</si>
  <si>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</si>
  <si>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</si>
  <si>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</si>
  <si>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</si>
  <si>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</si>
  <si>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</si>
  <si>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</si>
  <si>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</si>
  <si>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</si>
  <si>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</si>
  <si>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</si>
  <si>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</si>
  <si>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</si>
  <si>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</si>
  <si>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</si>
  <si>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</si>
  <si>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</si>
  <si>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</si>
  <si>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</si>
  <si>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</si>
  <si>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</si>
  <si>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</si>
  <si>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</si>
  <si>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</si>
  <si>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</si>
  <si>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</si>
  <si>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</si>
  <si>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</si>
  <si>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</si>
  <si>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</si>
  <si>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</si>
  <si>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</si>
  <si>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</si>
  <si>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</si>
  <si>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</si>
  <si>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</si>
  <si>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</si>
  <si>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</si>
  <si>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</si>
  <si>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</si>
  <si>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</si>
  <si>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</si>
  <si>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</si>
  <si>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</si>
  <si>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</si>
  <si>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</si>
  <si>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</si>
  <si>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</si>
  <si>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</si>
  <si>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</si>
  <si>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</si>
  <si>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</si>
  <si>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</si>
  <si>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</si>
  <si>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</si>
  <si>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</si>
  <si>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</si>
  <si>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</si>
  <si>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</si>
  <si>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</si>
  <si>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</si>
  <si>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</si>
  <si>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</si>
  <si>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</si>
  <si>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</si>
  <si>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</si>
  <si>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</si>
  <si>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</si>
  <si>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</si>
  <si>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</si>
  <si>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</si>
  <si>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</si>
  <si>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</si>
  <si>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</si>
  <si>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</si>
  <si>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</si>
  <si>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</si>
  <si>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</si>
  <si>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</si>
  <si>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</si>
  <si>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</si>
  <si>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</si>
  <si>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</si>
  <si>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</si>
  <si>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</si>
  <si>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</si>
  <si>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</si>
  <si>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</si>
  <si>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</si>
  <si>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</si>
  <si>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</si>
  <si>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</si>
  <si>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</si>
  <si>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</si>
  <si>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</si>
  <si>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</si>
  <si>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</si>
  <si>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</si>
  <si>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</si>
  <si>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</si>
  <si>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</si>
  <si>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</si>
  <si>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</si>
  <si>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</si>
  <si>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</si>
  <si>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</si>
  <si>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</si>
  <si>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</si>
  <si>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</si>
  <si>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</si>
  <si>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</si>
  <si>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</si>
  <si>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</si>
  <si>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</si>
  <si>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</si>
  <si>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</si>
  <si>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</si>
  <si>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</si>
  <si>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</si>
  <si>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</si>
  <si>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</si>
  <si>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</si>
  <si>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</si>
  <si>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</si>
  <si>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</si>
  <si>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</si>
  <si>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</si>
  <si>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</si>
  <si>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</si>
  <si>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</si>
  <si>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</si>
  <si>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</si>
  <si>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</si>
  <si>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</si>
  <si>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</si>
  <si>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</si>
  <si>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</si>
  <si>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</si>
  <si>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</si>
  <si>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</si>
  <si>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</si>
  <si>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</si>
  <si>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</si>
  <si>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</si>
  <si>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</si>
  <si>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</si>
  <si>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</si>
  <si>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</si>
  <si>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</si>
  <si>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</si>
  <si>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</si>
  <si>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</si>
  <si>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</si>
  <si>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</si>
  <si>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</si>
  <si>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</si>
  <si>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</si>
  <si>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</si>
  <si>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</si>
  <si>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</si>
  <si>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</si>
  <si>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</si>
  <si>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</si>
  <si>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</si>
  <si>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</si>
  <si>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</si>
  <si>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</si>
  <si>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</si>
  <si>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</si>
  <si>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</si>
  <si>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</si>
  <si>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</si>
  <si>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</si>
  <si>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</si>
  <si>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</si>
  <si>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</si>
  <si>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</si>
  <si>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</si>
  <si>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</si>
  <si>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</si>
  <si>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</si>
  <si>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</si>
  <si>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</si>
  <si>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</si>
  <si>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</si>
  <si>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</si>
  <si>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</si>
  <si>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</si>
  <si>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</si>
  <si>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</si>
  <si>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</si>
  <si>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</si>
  <si>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</si>
  <si>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</si>
  <si>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</si>
  <si>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</si>
  <si>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</si>
  <si>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</si>
  <si>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</si>
  <si>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</si>
  <si>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</si>
  <si>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</si>
  <si>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</si>
  <si>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</si>
  <si>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</si>
  <si>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</si>
  <si>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</si>
  <si>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</si>
  <si>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</si>
  <si>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</si>
  <si>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</si>
  <si>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</si>
  <si>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</si>
  <si>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</si>
  <si>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</si>
  <si>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</si>
  <si>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</si>
  <si>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</si>
  <si>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</si>
  <si>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</si>
  <si>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</si>
  <si>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</si>
  <si>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</si>
  <si>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</si>
  <si>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</si>
  <si>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</si>
  <si>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</si>
  <si>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</si>
  <si>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</si>
  <si>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</si>
  <si>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</si>
  <si>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</si>
  <si>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</si>
  <si>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</si>
  <si>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</si>
  <si>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</si>
  <si>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</si>
  <si>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</si>
  <si>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</si>
  <si>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</si>
  <si>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</si>
  <si>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</si>
  <si>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</si>
  <si>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</si>
  <si>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</si>
  <si>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</si>
  <si>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</si>
  <si>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</si>
  <si>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</si>
  <si>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</si>
  <si>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</si>
  <si>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</si>
  <si>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</si>
  <si>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</si>
  <si>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</si>
  <si>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</si>
  <si>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</si>
  <si>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</si>
  <si>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</si>
  <si>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</si>
  <si>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</si>
  <si>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</si>
  <si>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</si>
  <si>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</si>
  <si>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</si>
  <si>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</si>
  <si>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</si>
  <si>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</si>
  <si>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</si>
  <si>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</si>
  <si>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</si>
  <si>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</si>
  <si>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</si>
  <si>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</si>
  <si>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</si>
  <si>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</si>
  <si>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</si>
  <si>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</si>
  <si>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</si>
  <si>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</si>
  <si>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</si>
  <si>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</si>
  <si>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</si>
  <si>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</si>
  <si>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</si>
  <si>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</si>
  <si>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</si>
  <si>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</si>
  <si>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</si>
  <si>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</si>
  <si>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</si>
  <si>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</si>
  <si>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</si>
  <si>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</si>
  <si>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</si>
  <si>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</si>
  <si>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</si>
  <si>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</si>
  <si>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</si>
  <si>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</si>
  <si>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</si>
  <si>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</si>
  <si>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</si>
  <si>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</si>
  <si>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</si>
  <si>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</si>
  <si>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</si>
  <si>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</si>
  <si>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</si>
  <si>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</si>
  <si>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</si>
  <si>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</si>
  <si>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</si>
  <si>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</si>
  <si>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</si>
  <si>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</si>
  <si>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</si>
  <si>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</si>
  <si>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</si>
  <si>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</si>
  <si>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</si>
  <si>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</si>
  <si>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</si>
  <si>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</si>
  <si>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</si>
  <si>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</si>
  <si>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</si>
  <si>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</si>
  <si>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</si>
  <si>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</si>
  <si>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</si>
  <si>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</si>
  <si>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</si>
  <si>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</si>
  <si>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</si>
  <si>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</si>
  <si>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</si>
  <si>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</si>
  <si>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</si>
  <si>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</si>
  <si>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</si>
  <si>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</si>
  <si>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</si>
  <si>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</si>
  <si>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</si>
  <si>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</si>
  <si>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</si>
  <si>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</si>
  <si>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</si>
  <si>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</si>
  <si>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</si>
  <si>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</si>
  <si>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</si>
  <si>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</si>
  <si>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</si>
  <si>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</si>
  <si>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</si>
  <si>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</si>
  <si>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</si>
  <si>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</si>
  <si>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</si>
  <si>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</si>
  <si>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</si>
  <si>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</si>
  <si>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</si>
  <si>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</si>
  <si>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</si>
  <si>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</si>
  <si>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</si>
  <si>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</si>
  <si>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</si>
  <si>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</si>
  <si>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</si>
  <si>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</si>
  <si>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</si>
  <si>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</si>
  <si>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</si>
  <si>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</si>
  <si>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</si>
  <si>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</si>
  <si>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</si>
  <si>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</si>
  <si>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</si>
  <si>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</si>
  <si>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</si>
  <si>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</si>
  <si>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</si>
  <si>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</si>
  <si>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</si>
  <si>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</si>
  <si>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</si>
  <si>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</si>
  <si>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</si>
  <si>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</si>
  <si>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</si>
  <si>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</si>
  <si>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</si>
  <si>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</si>
  <si>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</si>
  <si>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</si>
  <si>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</si>
  <si>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</si>
  <si>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</si>
  <si>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</si>
  <si>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</si>
  <si>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</si>
  <si>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</si>
  <si>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</si>
  <si>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</si>
  <si>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</si>
  <si>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</si>
  <si>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</si>
  <si>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</si>
  <si>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</si>
  <si>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</si>
  <si>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</si>
  <si>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</si>
  <si>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</si>
  <si>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</si>
  <si>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</si>
  <si>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</si>
  <si>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</si>
  <si>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</si>
  <si>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</si>
  <si>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</si>
  <si>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</si>
  <si>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</si>
  <si>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</si>
  <si>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</si>
  <si>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</si>
  <si>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</si>
  <si>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</si>
  <si>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</si>
  <si>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</si>
  <si>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</si>
  <si>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</si>
  <si>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</si>
  <si>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</si>
  <si>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</si>
  <si>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</si>
  <si>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</si>
  <si>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</si>
  <si>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</si>
  <si>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</si>
  <si>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</si>
  <si>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</si>
  <si>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</si>
  <si>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</si>
  <si>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</si>
  <si>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</si>
  <si>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</si>
  <si>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</si>
  <si>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</si>
  <si>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</si>
  <si>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</si>
  <si>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</si>
  <si>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</si>
  <si>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</si>
  <si>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</si>
  <si>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</si>
  <si>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</si>
  <si>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</si>
  <si>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</si>
  <si>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</si>
  <si>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</si>
  <si>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</si>
  <si>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</si>
  <si>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</si>
  <si>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</si>
  <si>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</si>
  <si>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</si>
  <si>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</si>
  <si>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</si>
  <si>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</si>
  <si>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</si>
  <si>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</si>
  <si>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</si>
  <si>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</si>
  <si>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</si>
  <si>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</si>
  <si>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</si>
  <si>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</si>
  <si>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</si>
  <si>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</si>
  <si>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</si>
  <si>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</si>
  <si>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</si>
  <si>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</si>
  <si>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</si>
  <si>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</si>
  <si>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</si>
  <si>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</si>
  <si>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</si>
  <si>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</si>
  <si>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</si>
  <si>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</si>
  <si>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</si>
  <si>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</si>
  <si>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</si>
  <si>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</si>
  <si>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</si>
  <si>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</si>
  <si>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</si>
  <si>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</si>
  <si>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</si>
  <si>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</si>
  <si>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</si>
  <si>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</si>
  <si>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</si>
  <si>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</si>
  <si>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</si>
  <si>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</si>
  <si>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</si>
  <si>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</si>
  <si>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</si>
  <si>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</si>
  <si>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</si>
  <si>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</si>
  <si>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</si>
  <si>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</si>
  <si>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</si>
  <si>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</si>
  <si>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</si>
  <si>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</si>
  <si>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</si>
  <si>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</si>
  <si>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</si>
  <si>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Retained Covered Bonds</t>
  </si>
  <si>
    <t>ISIN</t>
  </si>
  <si>
    <t>BD@155374</t>
  </si>
  <si>
    <t>BE6312093121</t>
  </si>
  <si>
    <t>25/02/2027</t>
  </si>
  <si>
    <t>Fixed</t>
  </si>
  <si>
    <t>BD@155375</t>
  </si>
  <si>
    <t>BE6312092115</t>
  </si>
  <si>
    <t>25/02/2030</t>
  </si>
  <si>
    <t>BD@167469</t>
  </si>
  <si>
    <t>BE0002700814</t>
  </si>
  <si>
    <t>20/05/2028</t>
  </si>
  <si>
    <t>BD@167470</t>
  </si>
  <si>
    <t>BE0002701820</t>
  </si>
  <si>
    <t>20/05/2031</t>
  </si>
  <si>
    <t>BD@178945</t>
  </si>
  <si>
    <t>BE0002762434</t>
  </si>
  <si>
    <t>10/12/2028</t>
  </si>
  <si>
    <t>Days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</si>
  <si>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</si>
  <si>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</si>
  <si>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</si>
  <si>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</si>
  <si>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</si>
  <si>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</si>
  <si>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</si>
  <si>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</si>
  <si>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</si>
  <si>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</si>
  <si>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</si>
  <si>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</si>
  <si>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</si>
  <si>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</si>
  <si>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</si>
  <si>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</si>
  <si>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</si>
  <si>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</si>
  <si>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</si>
  <si>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</si>
  <si>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</si>
  <si>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</si>
  <si>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</si>
  <si>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</si>
  <si>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</si>
  <si>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</si>
  <si>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</si>
  <si>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</si>
  <si>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</si>
  <si>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Amount</t>
  </si>
  <si>
    <t>Issue Date</t>
  </si>
  <si>
    <t>Maturity Date</t>
  </si>
  <si>
    <t>Currency</t>
  </si>
  <si>
    <t>Coupon Type</t>
  </si>
  <si>
    <t>Coupon</t>
  </si>
  <si>
    <t>Day Count</t>
  </si>
  <si>
    <t>Next Interest Payment Date</t>
  </si>
  <si>
    <t>Remaining Average Life *</t>
  </si>
  <si>
    <t>NACT</t>
  </si>
  <si>
    <t>Extended Maturity Date</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</si>
  <si>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</si>
  <si>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</si>
  <si>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</si>
  <si>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</si>
  <si>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</si>
  <si>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</si>
  <si>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</si>
  <si>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</si>
  <si>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</si>
  <si>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</si>
  <si>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</si>
  <si>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</si>
  <si>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</si>
  <si>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</si>
  <si>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</si>
  <si>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</si>
  <si>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</si>
  <si>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</si>
  <si>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</si>
  <si>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</si>
  <si>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</si>
  <si>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</si>
  <si>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</si>
  <si>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</si>
  <si>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</si>
  <si>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</si>
  <si>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</si>
  <si>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</si>
  <si>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</si>
  <si>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</si>
  <si>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</si>
  <si>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</si>
  <si>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</si>
  <si>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</si>
  <si>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</si>
  <si>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</si>
  <si>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</si>
  <si>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</si>
  <si>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</si>
  <si>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</si>
  <si>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</si>
  <si>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</si>
  <si>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</si>
  <si>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</si>
  <si>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</si>
  <si>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</si>
  <si>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</si>
  <si>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</si>
  <si>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</si>
  <si>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</si>
  <si>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</si>
  <si>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</si>
  <si>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</si>
  <si>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</si>
  <si>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</si>
  <si>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</si>
  <si>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</si>
  <si>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</si>
  <si>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</si>
  <si>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</si>
  <si>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</si>
  <si>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</si>
  <si>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</si>
  <si>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</si>
  <si>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</si>
  <si>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</si>
  <si>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</si>
  <si>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</si>
  <si>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</si>
  <si>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</si>
  <si>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</si>
  <si>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</si>
  <si>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</si>
  <si>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</si>
  <si>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</si>
  <si>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</si>
  <si>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</si>
  <si>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</si>
  <si>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</si>
  <si>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</si>
  <si>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</si>
  <si>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</si>
  <si>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</si>
  <si>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</si>
  <si>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</si>
  <si>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</si>
  <si>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</si>
  <si>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</si>
  <si>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</si>
  <si>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</si>
  <si>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</si>
  <si>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</si>
  <si>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</si>
  <si>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</si>
  <si>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</si>
  <si>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</si>
  <si>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</si>
  <si>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</si>
  <si>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</si>
  <si>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</si>
  <si>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</si>
  <si>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</si>
  <si>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</si>
  <si>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</si>
  <si>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</si>
  <si>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</si>
  <si>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</si>
  <si>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</si>
  <si>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</si>
  <si>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</si>
  <si>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</si>
  <si>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</si>
  <si>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</si>
  <si>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</si>
  <si>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</si>
  <si>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</si>
  <si>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</si>
  <si>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</si>
  <si>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</si>
  <si>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</si>
  <si>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</si>
  <si>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</si>
  <si>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</si>
  <si>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</si>
  <si>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</si>
  <si>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</si>
  <si>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</si>
  <si>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</si>
  <si>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</si>
  <si>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</si>
  <si>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</si>
  <si>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</si>
  <si>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</si>
  <si>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</si>
  <si>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</si>
  <si>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</si>
  <si>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</si>
  <si>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</si>
  <si>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</si>
  <si>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</si>
  <si>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</si>
  <si>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</si>
  <si>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</si>
  <si>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</si>
  <si>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</si>
  <si>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</si>
  <si>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</si>
  <si>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</si>
  <si>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</si>
  <si>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</si>
  <si>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</si>
  <si>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</si>
  <si>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</si>
  <si>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</si>
  <si>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</si>
  <si>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</si>
  <si>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</si>
  <si>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</si>
  <si>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</si>
  <si>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</si>
  <si>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</si>
  <si>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</si>
  <si>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</si>
  <si>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</si>
  <si>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</si>
  <si>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</si>
  <si>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</si>
  <si>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</si>
  <si>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</si>
  <si>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</si>
  <si>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</si>
  <si>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</si>
  <si>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&gt;41 and &lt;=42</t>
  </si>
  <si>
    <t>&gt;30 and &lt;=31</t>
  </si>
  <si>
    <t>&gt;33 and &lt;=34</t>
  </si>
  <si>
    <t>&gt;34 and &lt;=35</t>
  </si>
  <si>
    <t>&gt;35 and &lt;=36</t>
  </si>
  <si>
    <t>&gt;36 and &lt;=37</t>
  </si>
  <si>
    <t>&gt;39 and &lt;=40</t>
  </si>
  <si>
    <t>&gt;32 and &lt;=33</t>
  </si>
  <si>
    <t>&gt;40 and &lt;=41</t>
  </si>
  <si>
    <t>&gt;37 and &lt;=38</t>
  </si>
  <si>
    <t>&gt;42 and &lt;=43</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</si>
  <si>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</si>
  <si>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</si>
  <si>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</si>
  <si>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</si>
  <si>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</si>
  <si>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</si>
  <si>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</si>
  <si>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</si>
  <si>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</si>
  <si>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</si>
  <si>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</si>
  <si>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</si>
  <si>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</si>
  <si>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</si>
  <si>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</si>
  <si>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</si>
  <si>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</si>
  <si>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</si>
  <si>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</si>
  <si>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</si>
  <si>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</si>
  <si>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</si>
  <si>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</si>
  <si>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</si>
  <si>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7.5 - 8%</t>
  </si>
  <si>
    <t>7 - 7.5%</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</si>
  <si>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</si>
  <si>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</si>
  <si>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</si>
  <si>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</si>
  <si>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</si>
  <si>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</si>
  <si>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</si>
  <si>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</si>
  <si>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</si>
  <si>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</si>
  <si>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</si>
  <si>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</si>
  <si>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</si>
  <si>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</si>
  <si>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</si>
  <si>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</si>
  <si>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</si>
  <si>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</si>
  <si>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</si>
  <si>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</si>
  <si>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</si>
  <si>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</si>
  <si>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</si>
  <si>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</si>
  <si>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</si>
  <si>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</si>
  <si>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</si>
  <si>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</si>
  <si>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</si>
  <si>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</si>
  <si>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</si>
  <si>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</si>
  <si>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</si>
  <si>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</si>
  <si>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</si>
  <si>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</si>
  <si>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</si>
  <si>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</si>
  <si>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</si>
  <si>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</si>
  <si>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</si>
  <si>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</si>
  <si>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</si>
  <si>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</si>
  <si>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</si>
  <si>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</si>
  <si>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</si>
  <si>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</si>
  <si>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</si>
  <si>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</si>
  <si>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</si>
  <si>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</si>
  <si>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</si>
  <si>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</si>
  <si>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</si>
  <si>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</si>
  <si>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</si>
  <si>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</si>
  <si>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</si>
  <si>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</si>
  <si>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</si>
  <si>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</si>
  <si>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</si>
  <si>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</si>
  <si>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</si>
  <si>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</si>
  <si>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</si>
  <si>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</si>
  <si>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Covered bonds</t>
  </si>
  <si>
    <t>CPR 0%</t>
  </si>
  <si>
    <t>CPR 2%</t>
  </si>
  <si>
    <t>CPR 5%</t>
  </si>
  <si>
    <t>CPR 10%</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</si>
  <si>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</si>
  <si>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</si>
  <si>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</si>
  <si>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</si>
  <si>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</si>
  <si>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</si>
  <si>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</si>
  <si>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</si>
  <si>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</si>
  <si>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</si>
  <si>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</si>
  <si>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</si>
  <si>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</si>
  <si>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</si>
  <si>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</si>
  <si>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</si>
  <si>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</si>
  <si>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</si>
  <si>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</si>
  <si>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</si>
  <si>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</si>
  <si>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</si>
  <si>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</si>
  <si>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</si>
  <si>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</si>
  <si>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</si>
  <si>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</si>
  <si>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</si>
  <si>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</si>
  <si>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</si>
  <si>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</si>
  <si>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</si>
  <si>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</si>
  <si>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</si>
  <si>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</si>
  <si>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</si>
  <si>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</si>
  <si>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</si>
  <si>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</si>
  <si>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</si>
  <si>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</si>
  <si>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</si>
  <si>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</si>
  <si>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</si>
  <si>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</si>
  <si>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</si>
  <si>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</si>
  <si>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</si>
  <si>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</si>
  <si>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</si>
  <si>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</si>
  <si>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</si>
  <si>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</si>
  <si>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</si>
  <si>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</si>
  <si>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</si>
  <si>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</si>
  <si>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</si>
  <si>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</si>
  <si>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</si>
  <si>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</si>
  <si>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</si>
  <si>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</si>
  <si>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</si>
  <si>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</si>
  <si>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</si>
  <si>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</si>
  <si>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</si>
  <si>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</si>
  <si>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</si>
  <si>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</si>
  <si>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</si>
  <si>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</si>
  <si>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</si>
  <si>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</si>
  <si>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</si>
  <si>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</si>
  <si>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</si>
  <si>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</si>
  <si>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</si>
  <si>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</si>
  <si>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</si>
  <si>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</si>
  <si>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</si>
  <si>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</si>
  <si>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</si>
  <si>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</si>
  <si>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</si>
  <si>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</si>
  <si>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</si>
  <si>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</si>
  <si>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</si>
  <si>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</si>
  <si>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</si>
  <si>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</si>
  <si>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</si>
  <si>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</si>
  <si>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</si>
  <si>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</si>
  <si>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</si>
  <si>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</si>
  <si>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</si>
  <si>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</si>
  <si>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</si>
  <si>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</si>
  <si>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</si>
  <si>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</si>
  <si>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</si>
  <si>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</si>
  <si>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</si>
  <si>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</si>
  <si>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</si>
  <si>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</si>
  <si>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</si>
  <si>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</si>
  <si>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</si>
  <si>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</si>
  <si>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</si>
  <si>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</si>
  <si>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</si>
  <si>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</si>
  <si>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</si>
  <si>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</si>
  <si>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</si>
  <si>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</si>
  <si>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</si>
  <si>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</si>
  <si>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</si>
  <si>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</si>
  <si>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</si>
  <si>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</si>
  <si>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</si>
  <si>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</si>
  <si>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</si>
  <si>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</si>
  <si>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</si>
  <si>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</si>
  <si>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</si>
  <si>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</si>
  <si>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</si>
  <si>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</si>
  <si>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</si>
  <si>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</si>
  <si>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</si>
  <si>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</si>
  <si>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</si>
  <si>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</si>
  <si>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</si>
  <si>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</si>
  <si>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</si>
  <si>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</si>
  <si>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</si>
  <si>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</si>
  <si>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</si>
  <si>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</si>
  <si>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</si>
  <si>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</si>
  <si>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</si>
  <si>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</si>
  <si>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</si>
  <si>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</si>
  <si>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</si>
  <si>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</si>
  <si>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</si>
  <si>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</si>
  <si>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</si>
  <si>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</si>
  <si>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</si>
  <si>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</si>
  <si>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</si>
  <si>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</si>
  <si>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</si>
  <si>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</si>
  <si>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</si>
  <si>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</si>
  <si>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</si>
  <si>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</si>
  <si>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</si>
  <si>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</si>
  <si>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</si>
  <si>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</si>
  <si>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</si>
  <si>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</si>
  <si>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</si>
  <si>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</si>
  <si>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</si>
  <si>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</si>
  <si>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</si>
  <si>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</si>
  <si>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</si>
  <si>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</si>
  <si>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</si>
  <si>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</si>
  <si>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</si>
  <si>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</si>
  <si>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</si>
  <si>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</si>
  <si>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</si>
  <si>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</si>
  <si>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</si>
  <si>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</si>
  <si>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</si>
  <si>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</si>
  <si>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</si>
  <si>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</si>
  <si>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</si>
  <si>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</si>
  <si>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</si>
  <si>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</si>
  <si>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</si>
  <si>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</si>
  <si>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</si>
  <si>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</si>
  <si>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</si>
  <si>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</si>
  <si>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</si>
  <si>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</si>
  <si>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</si>
  <si>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</si>
  <si>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</si>
  <si>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</si>
  <si>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</si>
  <si>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</si>
  <si>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</si>
  <si>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</si>
  <si>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</si>
  <si>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</si>
  <si>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</si>
  <si>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</si>
  <si>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</si>
  <si>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</si>
  <si>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</si>
  <si>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</si>
  <si>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</si>
  <si>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</si>
  <si>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</si>
  <si>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</si>
  <si>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</si>
  <si>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</si>
  <si>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</si>
  <si>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</si>
  <si>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</si>
  <si>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</si>
  <si>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</si>
  <si>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</si>
  <si>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</si>
  <si>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</si>
  <si>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</si>
  <si>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</si>
  <si>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</si>
  <si>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</si>
  <si>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</si>
  <si>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</si>
  <si>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</si>
  <si>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</si>
  <si>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</si>
  <si>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</si>
  <si>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</si>
  <si>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</si>
  <si>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</si>
  <si>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</si>
  <si>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</si>
  <si>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</si>
  <si>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</si>
  <si>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</si>
  <si>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</si>
  <si>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</si>
  <si>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</si>
  <si>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</si>
  <si>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</si>
  <si>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</si>
  <si>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</si>
  <si>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</si>
  <si>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</si>
  <si>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</si>
  <si>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</si>
  <si>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</si>
  <si>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</si>
  <si>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</si>
  <si>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</si>
  <si>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</si>
  <si>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</si>
  <si>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</si>
  <si>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</si>
  <si>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</si>
  <si>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</si>
  <si>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</si>
  <si>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</si>
  <si>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</si>
  <si>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</si>
  <si>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</si>
  <si>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</si>
  <si>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</si>
  <si>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</si>
  <si>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</si>
  <si>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</si>
  <si>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</si>
  <si>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</si>
  <si>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</si>
  <si>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</si>
  <si>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</si>
  <si>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</si>
  <si>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</si>
  <si>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</si>
  <si>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</si>
  <si>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</si>
  <si>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</si>
  <si>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</si>
  <si>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</si>
  <si>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</si>
  <si>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</si>
  <si>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</si>
  <si>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</si>
  <si>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</si>
  <si>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</si>
  <si>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</si>
  <si>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</si>
  <si>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</si>
  <si>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</si>
  <si>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</si>
  <si>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</si>
  <si>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</si>
  <si>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</si>
  <si>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</si>
  <si>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</si>
  <si>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</si>
  <si>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</si>
  <si>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</si>
  <si>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</si>
  <si>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</si>
  <si>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</si>
  <si>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</si>
  <si>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</si>
  <si>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</si>
  <si>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</si>
  <si>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</si>
  <si>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</si>
  <si>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</si>
  <si>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</si>
  <si>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</si>
  <si>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</si>
  <si>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</si>
  <si>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</si>
  <si>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</si>
  <si>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</si>
  <si>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</si>
  <si>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</si>
  <si>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</si>
  <si>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</si>
  <si>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</si>
  <si>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</si>
  <si>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</si>
  <si>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</si>
  <si>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</si>
  <si>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</si>
  <si>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</si>
  <si>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</si>
  <si>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</si>
  <si>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</si>
  <si>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</si>
  <si>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</si>
  <si>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</si>
  <si>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</si>
  <si>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1/01/2052</t>
  </si>
  <si>
    <t>1/02/2052</t>
  </si>
  <si>
    <t>1/03/2052</t>
  </si>
  <si>
    <t>1/04/2052</t>
  </si>
  <si>
    <t>1/05/2052</t>
  </si>
  <si>
    <t>1/06/2052</t>
  </si>
  <si>
    <t>1/07/2052</t>
  </si>
  <si>
    <t>1/08/2052</t>
  </si>
  <si>
    <t>1/09/2052</t>
  </si>
  <si>
    <t>1/10/2052</t>
  </si>
  <si>
    <t>1/11/2052</t>
  </si>
  <si>
    <t>1/12/2052</t>
  </si>
  <si>
    <t>1/01/2053</t>
  </si>
  <si>
    <t>1/02/2053</t>
  </si>
  <si>
    <t>1/03/2053</t>
  </si>
  <si>
    <t>1/04/2053</t>
  </si>
  <si>
    <t>1/05/2053</t>
  </si>
  <si>
    <t>1/06/2053</t>
  </si>
  <si>
    <t>1/07/2053</t>
  </si>
  <si>
    <t>1/08/2053</t>
  </si>
  <si>
    <t>1/09/2053</t>
  </si>
  <si>
    <t>1/10/2053</t>
  </si>
  <si>
    <t>1/11/2053</t>
  </si>
  <si>
    <t>1/12/2053</t>
  </si>
  <si>
    <t>1/01/2054</t>
  </si>
  <si>
    <t>1/02/2054</t>
  </si>
  <si>
    <t>1/03/2054</t>
  </si>
  <si>
    <t>1/04/2054</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</si>
  <si>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</si>
  <si>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</si>
  <si>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</si>
  <si>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</si>
  <si>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</si>
  <si>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</si>
  <si>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</si>
  <si>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</si>
  <si>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</si>
  <si>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</si>
  <si>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</si>
  <si>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</si>
  <si>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</si>
  <si>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</si>
  <si>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</si>
  <si>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</si>
  <si>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</si>
  <si>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</si>
  <si>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</si>
  <si>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</si>
  <si>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</si>
  <si>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</si>
  <si>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</si>
  <si>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</si>
  <si>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</si>
  <si>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</si>
  <si>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</si>
  <si>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</si>
  <si>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</si>
  <si>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</si>
  <si>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</si>
  <si>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</si>
  <si>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</si>
  <si>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</si>
  <si>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</si>
  <si>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</si>
  <si>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</si>
  <si>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</si>
  <si>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</si>
  <si>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</si>
  <si>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</si>
  <si>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</si>
  <si>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</si>
  <si>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</si>
  <si>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</si>
  <si>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</si>
  <si>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</si>
  <si>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</si>
  <si>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</si>
  <si>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</si>
  <si>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</si>
  <si>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</si>
  <si>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</si>
  <si>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</si>
  <si>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</si>
  <si>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</si>
  <si>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</si>
  <si>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</si>
  <si>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</si>
  <si>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</si>
  <si>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</si>
  <si>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</si>
  <si>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</si>
  <si>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</si>
  <si>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</si>
  <si>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</si>
  <si>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</si>
  <si>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</si>
  <si>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</si>
  <si>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</si>
  <si>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</si>
  <si>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</si>
  <si>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</si>
  <si>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</si>
  <si>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</si>
  <si>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</si>
  <si>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</si>
  <si>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</si>
  <si>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</si>
  <si>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</si>
  <si>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</si>
  <si>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</si>
  <si>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</si>
  <si>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</si>
  <si>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</si>
  <si>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</si>
  <si>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</si>
  <si>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</si>
  <si>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</si>
  <si>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</si>
  <si>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</si>
  <si>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</si>
  <si>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</si>
  <si>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</si>
  <si>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</si>
  <si>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</si>
  <si>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</si>
  <si>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</si>
  <si>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</si>
  <si>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</si>
  <si>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</si>
  <si>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</si>
  <si>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</si>
  <si>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</si>
  <si>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</si>
  <si>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</si>
  <si>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</si>
  <si>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</si>
  <si>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</si>
  <si>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</si>
  <si>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</si>
  <si>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</si>
  <si>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</si>
  <si>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</si>
  <si>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</si>
  <si>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</si>
  <si>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</si>
  <si>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</si>
  <si>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</si>
  <si>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</si>
  <si>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</si>
  <si>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</si>
  <si>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</si>
  <si>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</si>
  <si>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</si>
  <si>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</si>
  <si>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</si>
  <si>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</si>
  <si>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</si>
  <si>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</si>
  <si>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</si>
  <si>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</si>
  <si>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</si>
  <si>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</si>
  <si>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</si>
  <si>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</si>
  <si>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</si>
  <si>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</si>
  <si>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</si>
  <si>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</si>
  <si>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</si>
  <si>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</si>
  <si>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</si>
  <si>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</si>
  <si>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</si>
  <si>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</si>
  <si>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</si>
  <si>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</si>
  <si>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</si>
  <si>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</si>
  <si>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</si>
  <si>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</si>
  <si>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</si>
  <si>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</si>
  <si>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</si>
  <si>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</si>
  <si>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</si>
  <si>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</si>
  <si>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</si>
  <si>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</si>
  <si>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</si>
  <si>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</si>
  <si>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</si>
  <si>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</si>
  <si>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</si>
  <si>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</si>
  <si>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</si>
  <si>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</si>
  <si>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</si>
  <si>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</si>
  <si>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</si>
  <si>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</si>
  <si>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</si>
  <si>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</si>
  <si>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</si>
  <si>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</si>
  <si>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</si>
  <si>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</si>
  <si>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</si>
  <si>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</si>
  <si>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</si>
  <si>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</si>
  <si>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</si>
  <si>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</si>
  <si>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</si>
  <si>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</si>
  <si>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</si>
  <si>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</si>
  <si>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</si>
  <si>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</si>
  <si>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</si>
  <si>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</si>
  <si>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</si>
  <si>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</si>
  <si>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</si>
  <si>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</si>
  <si>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</si>
  <si>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</si>
  <si>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</si>
  <si>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</si>
  <si>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</si>
  <si>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</si>
  <si>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</si>
  <si>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</si>
  <si>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</si>
  <si>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</si>
  <si>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</si>
  <si>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</si>
  <si>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</si>
  <si>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</si>
  <si>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</si>
  <si>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</si>
  <si>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</si>
  <si>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</si>
  <si>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</si>
  <si>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</si>
  <si>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</si>
  <si>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</si>
  <si>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</si>
  <si>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</si>
  <si>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</si>
  <si>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</si>
  <si>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</si>
  <si>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</si>
  <si>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</si>
  <si>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</si>
  <si>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</si>
  <si>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</si>
  <si>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</si>
  <si>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</si>
  <si>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</si>
  <si>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</si>
  <si>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</si>
  <si>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</si>
  <si>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</si>
  <si>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</si>
  <si>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</si>
  <si>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</si>
  <si>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</si>
  <si>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</si>
  <si>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</si>
  <si>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</si>
  <si>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</si>
  <si>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</si>
  <si>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</si>
  <si>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</si>
  <si>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</si>
  <si>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</si>
  <si>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</si>
  <si>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</si>
  <si>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</si>
  <si>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</si>
  <si>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</si>
  <si>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</si>
  <si>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</si>
  <si>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</si>
  <si>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</si>
  <si>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</si>
  <si>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</si>
  <si>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</si>
  <si>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</si>
  <si>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</si>
  <si>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</si>
  <si>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</si>
  <si>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</si>
  <si>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</si>
  <si>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</si>
  <si>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</si>
  <si>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</si>
  <si>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</si>
  <si>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</si>
  <si>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</si>
  <si>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</si>
  <si>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</si>
  <si>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</si>
  <si>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</si>
  <si>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</si>
  <si>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</si>
  <si>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</si>
  <si>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</si>
  <si>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</si>
  <si>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186 for Residential Mortgage Assets</t>
  </si>
  <si>
    <t>412 for Commercial Mortgage Assets</t>
  </si>
  <si>
    <t xml:space="preserve">            (ii)        Interest rate risk - cover pool:</t>
  </si>
  <si>
    <t>149 for Mortgage Assets</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</si>
  <si>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</si>
  <si>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</si>
  <si>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</si>
  <si>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</si>
  <si>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</si>
  <si>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</si>
  <si>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179 for Mortgage Assets</t>
  </si>
  <si>
    <t>NPV Test (passed/failed)</t>
  </si>
  <si>
    <t>Interest Covereage Test (passe/failed)</t>
  </si>
  <si>
    <t>Paying Agent</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</si>
  <si>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</si>
  <si>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</si>
  <si>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</si>
  <si>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</si>
  <si>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</si>
  <si>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</si>
  <si>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</si>
  <si>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</si>
  <si>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</si>
  <si>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</si>
  <si>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</si>
  <si>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</si>
  <si>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</si>
  <si>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</si>
  <si>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</si>
  <si>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</si>
  <si>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</si>
  <si>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</si>
  <si>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</si>
  <si>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</si>
  <si>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</si>
  <si>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</si>
  <si>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</si>
  <si>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</si>
  <si>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</si>
  <si>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</si>
  <si>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</si>
  <si>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</si>
  <si>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</si>
  <si>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</si>
  <si>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</si>
  <si>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</si>
  <si>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</si>
  <si>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</si>
  <si>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</si>
  <si>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</si>
  <si>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</si>
  <si>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</si>
  <si>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</si>
  <si>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</si>
  <si>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</si>
  <si>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</si>
  <si>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</si>
  <si>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</si>
  <si>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</si>
  <si>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</si>
  <si>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</si>
  <si>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</si>
  <si>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</si>
  <si>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</si>
  <si>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</si>
  <si>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</si>
  <si>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</si>
  <si>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</si>
  <si>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</si>
  <si>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</si>
  <si>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</si>
  <si>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</si>
  <si>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</si>
  <si>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</si>
  <si>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</si>
  <si>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</si>
  <si>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</si>
  <si>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</si>
  <si>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</si>
  <si>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</si>
  <si>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</si>
  <si>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</si>
  <si>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</si>
  <si>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</si>
  <si>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</si>
  <si>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</si>
  <si>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</si>
  <si>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</si>
  <si>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</si>
  <si>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</si>
  <si>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</si>
  <si>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</si>
  <si>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</si>
  <si>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</si>
  <si>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</si>
  <si>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</si>
  <si>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</si>
  <si>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</si>
  <si>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</si>
  <si>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</si>
  <si>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</si>
  <si>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</si>
  <si>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</si>
  <si>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</si>
  <si>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</si>
  <si>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</si>
  <si>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</si>
  <si>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</si>
  <si>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</si>
  <si>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</si>
  <si>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</si>
  <si>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</si>
  <si>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</si>
  <si>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</si>
  <si>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</si>
  <si>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</si>
  <si>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</si>
  <si>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</si>
  <si>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</si>
  <si>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</si>
  <si>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</si>
  <si>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</si>
  <si>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</si>
  <si>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</si>
  <si>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</si>
  <si>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</si>
  <si>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</si>
  <si>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</si>
  <si>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</si>
  <si>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</si>
  <si>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</si>
  <si>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</si>
  <si>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</si>
  <si>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</si>
  <si>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</si>
  <si>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</si>
  <si>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</si>
  <si>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</si>
  <si>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</si>
  <si>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</si>
  <si>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</si>
  <si>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</si>
  <si>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</si>
  <si>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</si>
  <si>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</si>
  <si>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</si>
  <si>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</si>
  <si>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</si>
  <si>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</si>
  <si>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</si>
  <si>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</si>
  <si>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</si>
  <si>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</si>
  <si>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</si>
  <si>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</si>
  <si>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</si>
  <si>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</si>
  <si>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</si>
  <si>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</si>
  <si>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</si>
  <si>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</si>
  <si>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</si>
  <si>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</si>
  <si>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</si>
  <si>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</si>
  <si>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</si>
  <si>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</si>
  <si>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</si>
  <si>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</si>
  <si>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</si>
  <si>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</si>
  <si>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</si>
  <si>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</si>
  <si>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</si>
  <si>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</si>
  <si>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</si>
  <si>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</si>
  <si>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</si>
  <si>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</si>
  <si>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</si>
  <si>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</si>
  <si>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</si>
  <si>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</si>
  <si>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</si>
  <si>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</si>
  <si>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</si>
  <si>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</si>
  <si>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</si>
  <si>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</si>
  <si>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</si>
  <si>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</si>
  <si>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</si>
  <si>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</si>
  <si>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</si>
  <si>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</si>
  <si>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</si>
  <si>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</si>
  <si>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</si>
  <si>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</si>
  <si>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</si>
  <si>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</si>
  <si>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</si>
  <si>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</si>
  <si>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</si>
  <si>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</si>
  <si>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</si>
  <si>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</si>
  <si>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</si>
  <si>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</si>
  <si>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</si>
  <si>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</si>
  <si>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</si>
  <si>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</si>
  <si>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</si>
  <si>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</si>
  <si>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</si>
  <si>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</si>
  <si>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</si>
  <si>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</si>
  <si>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</si>
  <si>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</si>
  <si>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</si>
  <si>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</si>
  <si>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</si>
  <si>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</si>
  <si>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</si>
  <si>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</si>
  <si>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</si>
  <si>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</si>
  <si>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</si>
  <si>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</si>
  <si>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</si>
  <si>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</si>
  <si>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</si>
  <si>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</si>
  <si>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</si>
  <si>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</si>
  <si>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</si>
  <si>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</si>
  <si>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</si>
  <si>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</si>
  <si>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</si>
  <si>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</si>
  <si>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</si>
  <si>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</si>
  <si>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</si>
  <si>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</si>
  <si>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</si>
  <si>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</si>
  <si>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</si>
  <si>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</si>
  <si>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</si>
  <si>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</si>
  <si>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</si>
  <si>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</si>
  <si>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</si>
  <si>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</si>
  <si>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</si>
  <si>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</si>
  <si>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</si>
  <si>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</si>
  <si>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</si>
  <si>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</si>
  <si>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</si>
  <si>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</si>
  <si>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</si>
  <si>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</si>
  <si>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</si>
  <si>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</si>
  <si>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</si>
  <si>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</si>
  <si>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</si>
  <si>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</si>
  <si>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</si>
  <si>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</si>
  <si>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</si>
  <si>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</si>
  <si>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</si>
  <si>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</si>
  <si>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</si>
  <si>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</si>
  <si>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</si>
  <si>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</si>
  <si>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</si>
  <si>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</si>
  <si>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</si>
  <si>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</si>
  <si>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</si>
  <si>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</si>
  <si>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</si>
  <si>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</si>
  <si>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</si>
  <si>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</si>
  <si>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</si>
  <si>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</si>
  <si>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</si>
  <si>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</si>
  <si>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</si>
  <si>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</si>
  <si>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</si>
  <si>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</si>
  <si>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</si>
  <si>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</si>
  <si>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</si>
  <si>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</si>
  <si>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</si>
  <si>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</si>
  <si>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</si>
  <si>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</si>
  <si>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</si>
  <si>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</si>
  <si>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</si>
  <si>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</si>
  <si>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</si>
  <si>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</si>
  <si>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</si>
  <si>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</si>
  <si>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</si>
  <si>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</si>
  <si>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</si>
  <si>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</si>
  <si>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</si>
  <si>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</si>
  <si>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</si>
  <si>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</si>
  <si>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</si>
  <si>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</si>
  <si>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</si>
  <si>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</si>
  <si>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</si>
  <si>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</si>
  <si>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</si>
  <si>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</si>
  <si>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</si>
  <si>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</si>
  <si>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</si>
  <si>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</si>
  <si>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</si>
  <si>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</si>
  <si>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</si>
  <si>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</si>
  <si>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</si>
  <si>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</si>
  <si>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</si>
  <si>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</si>
  <si>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</si>
  <si>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</si>
  <si>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</si>
  <si>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</si>
  <si>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</si>
  <si>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</si>
  <si>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</si>
  <si>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</si>
  <si>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</si>
  <si>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</si>
  <si>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</si>
  <si>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</si>
  <si>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</si>
  <si>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</si>
  <si>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</si>
  <si>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</si>
  <si>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</si>
  <si>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</si>
  <si>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</si>
  <si>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</si>
  <si>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</si>
  <si>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</si>
  <si>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</si>
  <si>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</si>
  <si>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</si>
  <si>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</si>
  <si>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</si>
  <si>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</si>
  <si>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</si>
  <si>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</si>
  <si>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</si>
  <si>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</si>
  <si>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</si>
  <si>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</si>
  <si>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</si>
  <si>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</si>
  <si>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</si>
  <si>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</si>
  <si>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</si>
  <si>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</si>
  <si>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</si>
  <si>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</si>
  <si>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</si>
  <si>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</si>
  <si>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</si>
  <si>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</si>
  <si>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</si>
  <si>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</si>
  <si>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</si>
  <si>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</si>
  <si>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</si>
  <si>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</si>
  <si>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</si>
  <si>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</si>
  <si>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</si>
  <si>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</si>
  <si>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</si>
  <si>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</si>
  <si>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</si>
  <si>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</si>
  <si>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</si>
  <si>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</si>
  <si>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</si>
  <si>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</si>
  <si>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</si>
  <si>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</si>
  <si>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</si>
  <si>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</si>
  <si>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</si>
  <si>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</si>
  <si>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</si>
  <si>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</si>
  <si>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</si>
  <si>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</si>
  <si>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</si>
  <si>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</si>
  <si>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</si>
  <si>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</si>
  <si>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</si>
  <si>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</si>
  <si>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</si>
  <si>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</si>
  <si>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</si>
  <si>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</si>
  <si>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</si>
  <si>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</si>
  <si>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</si>
  <si>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</si>
  <si>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</si>
  <si>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</si>
  <si>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</si>
  <si>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</si>
  <si>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</si>
  <si>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</si>
  <si>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</si>
  <si>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</si>
  <si>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</si>
  <si>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</si>
  <si>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</si>
  <si>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</si>
  <si>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</si>
  <si>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</si>
  <si>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</si>
  <si>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</si>
  <si>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</si>
  <si>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</si>
  <si>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</si>
  <si>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</si>
  <si>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</si>
  <si>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</si>
  <si>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</si>
  <si>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</si>
  <si>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</si>
  <si>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</si>
  <si>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</si>
  <si>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</si>
  <si>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</si>
  <si>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</si>
  <si>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</si>
  <si>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</si>
  <si>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</si>
  <si>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</si>
  <si>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</si>
  <si>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</si>
  <si>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</si>
  <si>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</si>
  <si>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</si>
  <si>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</si>
  <si>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</si>
  <si>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</si>
  <si>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</si>
  <si>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</si>
  <si>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</si>
  <si>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</si>
  <si>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</si>
  <si>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</si>
  <si>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</si>
  <si>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</si>
  <si>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</si>
  <si>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</si>
  <si>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</si>
  <si>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</si>
  <si>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</si>
  <si>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</si>
  <si>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</si>
  <si>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</si>
  <si>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</si>
  <si>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</si>
  <si>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</si>
  <si>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</si>
  <si>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</si>
  <si>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</si>
  <si>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</si>
  <si>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</si>
  <si>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</si>
  <si>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</si>
  <si>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</si>
  <si>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</si>
  <si>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</si>
  <si>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</si>
  <si>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</si>
  <si>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</si>
  <si>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</si>
  <si>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</si>
  <si>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</si>
  <si>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</si>
  <si>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30/9/2021</t>
  </si>
  <si>
    <t>Cut-off Date: 30/9/2021</t>
  </si>
  <si>
    <t>&lt;=100K</t>
  </si>
  <si>
    <t>&gt;100K and &lt;=200K</t>
  </si>
  <si>
    <t>&gt;200K and &lt;=300K</t>
  </si>
  <si>
    <t>&gt;300K and &lt;=400K</t>
  </si>
  <si>
    <t>&gt;400K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</si>
</sst>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yy"/>
    <numFmt numFmtId="165" formatCode="0.00\ %"/>
    <numFmt numFmtId="166" formatCode="#,##0;\-#,##0;0"/>
    <numFmt numFmtId="167" formatCode="mmm/yyyy"/>
    <numFmt numFmtId="168" formatCode="0.0"/>
    <numFmt numFmtId="169" formatCode="#,##0.0"/>
    <numFmt numFmtId="170" formatCode="0.0%"/>
  </numFmts>
  <fonts count="82" x14ac:knownFonts="1">
    <font>
      <sz val="10"/>
      <name val="Arial"/>
    </font>
    <font>
      <sz val="11"/>
      <color theme="1"/>
      <name val="Calibri"/>
      <family val="2"/>
      <scheme val="minor"/>
    </font>
    <font>
      <sz val="10"/>
      <name val="Arial"/>
      <family val="2"/>
    </font>
    <font>
      <b/>
      <sz val="12"/>
      <color indexed="8"/>
      <name val="Arial"/>
    </font>
    <font>
      <b/>
      <sz val="12"/>
      <name val="Arial"/>
    </font>
    <font>
      <sz val="10"/>
      <name val="Arial"/>
    </font>
    <font>
      <b/>
      <sz val="10"/>
      <color indexed="8"/>
      <name val="Arial"/>
    </font>
    <font>
      <i/>
      <sz val="10"/>
      <name val="Arial"/>
    </font>
    <font>
      <b/>
      <sz val="10"/>
      <name val="Arial"/>
    </font>
    <font>
      <u/>
      <sz val="10"/>
      <name val="Arial"/>
    </font>
    <font>
      <sz val="14"/>
      <color indexed="8"/>
      <name val="Arial"/>
    </font>
    <font>
      <sz val="14"/>
      <name val="Arial"/>
    </font>
    <font>
      <b/>
      <i/>
      <u/>
      <sz val="18"/>
      <color indexed="8"/>
      <name val="Arial"/>
    </font>
    <font>
      <b/>
      <i/>
      <u/>
      <sz val="18"/>
      <color indexed="14"/>
      <name val="Arial"/>
    </font>
    <font>
      <b/>
      <sz val="12"/>
      <color indexed="15"/>
      <name val="Arial"/>
    </font>
    <font>
      <sz val="8"/>
      <name val="Arial"/>
    </font>
    <font>
      <b/>
      <sz val="8"/>
      <color indexed="12"/>
      <name val="Arial"/>
    </font>
    <font>
      <b/>
      <sz val="8"/>
      <name val="Arial"/>
    </font>
    <font>
      <sz val="8"/>
      <color indexed="8"/>
      <name val="Arial"/>
    </font>
    <font>
      <u/>
      <sz val="8"/>
      <color indexed="16"/>
      <name val="Arial"/>
    </font>
    <font>
      <b/>
      <sz val="8"/>
      <color indexed="8"/>
      <name val="Arial"/>
    </font>
    <font>
      <u/>
      <sz val="10"/>
      <color indexed="8"/>
      <name val="Arial"/>
    </font>
    <font>
      <sz val="10"/>
      <color indexed="8"/>
      <name val="Arial"/>
    </font>
    <font>
      <b/>
      <sz val="10"/>
      <color indexed="12"/>
      <name val="Arial"/>
    </font>
    <font>
      <u/>
      <sz val="10"/>
      <color indexed="16"/>
      <name val="Arial"/>
    </font>
    <font>
      <sz val="10"/>
      <color indexed="12"/>
      <name val="Arial"/>
    </font>
    <font>
      <sz val="10"/>
      <color indexed="17"/>
      <name val="Arial"/>
    </font>
    <font>
      <i/>
      <sz val="8"/>
      <color indexed="8"/>
      <name val="Arial"/>
    </font>
    <font>
      <i/>
      <sz val="8"/>
      <name val="Arial"/>
    </font>
    <font>
      <i/>
      <sz val="10"/>
      <color indexed="12"/>
      <name val="Arial"/>
    </font>
    <font>
      <i/>
      <sz val="10"/>
      <color indexed="8"/>
      <name val="Arial"/>
    </font>
    <font>
      <b/>
      <sz val="10"/>
      <color indexed="18"/>
      <name val="Arial"/>
    </font>
    <font>
      <sz val="7"/>
      <color indexed="8"/>
      <name val="Arial"/>
    </font>
    <font>
      <sz val="7"/>
      <name val="Arial"/>
    </font>
    <font>
      <b/>
      <i/>
      <sz val="8"/>
      <color indexed="14"/>
      <name val="Arial"/>
    </font>
    <font>
      <b/>
      <i/>
      <sz val="10"/>
      <color indexed="21"/>
      <name val="Arial"/>
    </font>
    <font>
      <b/>
      <i/>
      <sz val="10"/>
      <name val="Arial"/>
    </font>
    <font>
      <b/>
      <i/>
      <sz val="10"/>
      <color indexed="14"/>
      <name val="Arial"/>
    </font>
    <font>
      <b/>
      <i/>
      <sz val="10"/>
      <color indexed="18"/>
      <name val="Arial"/>
    </font>
    <font>
      <b/>
      <sz val="7"/>
      <color indexed="8"/>
      <name val="Arial"/>
    </font>
    <font>
      <b/>
      <sz val="7"/>
      <name val="Arial"/>
    </font>
    <font>
      <b/>
      <sz val="7"/>
      <color indexed="12"/>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20">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12"/>
        <bgColor indexed="8"/>
      </patternFill>
    </fill>
    <fill>
      <patternFill patternType="solid">
        <fgColor indexed="12"/>
        <bgColor indexed="10"/>
      </patternFill>
    </fill>
    <fill>
      <patternFill patternType="solid">
        <fgColor indexed="65"/>
        <bgColor indexed="10"/>
      </patternFill>
    </fill>
    <fill>
      <patternFill patternType="solid">
        <fgColor indexed="65"/>
        <bgColor indexed="12"/>
      </patternFill>
    </fill>
    <fill>
      <patternFill patternType="solid">
        <fgColor indexed="12"/>
        <bgColor indexed="64"/>
      </patternFill>
    </fill>
    <fill>
      <patternFill patternType="solid">
        <fgColor indexed="15"/>
        <bgColor indexed="64"/>
      </patternFill>
    </fill>
    <fill>
      <patternFill patternType="solid">
        <fgColor indexed="18"/>
        <bgColor indexed="18"/>
      </patternFill>
    </fill>
    <fill>
      <patternFill patternType="solid">
        <fgColor indexed="18"/>
        <bgColor indexed="8"/>
      </patternFill>
    </fill>
    <fill>
      <patternFill patternType="solid">
        <fgColor indexed="21"/>
        <bgColor indexed="64"/>
      </patternFill>
    </fill>
    <fill>
      <patternFill patternType="solid">
        <fgColor indexed="14"/>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36">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diagonal/>
    </border>
    <border>
      <left/>
      <right style="thin">
        <color indexed="9"/>
      </right>
      <top/>
      <bottom/>
      <diagonal/>
    </border>
    <border>
      <left style="thin">
        <color indexed="9"/>
      </left>
      <right/>
      <top/>
      <bottom/>
      <diagonal/>
    </border>
    <border>
      <left style="dotted">
        <color indexed="9"/>
      </left>
      <right/>
      <top/>
      <bottom/>
      <diagonal/>
    </border>
    <border>
      <left/>
      <right style="dotted">
        <color indexed="9"/>
      </right>
      <top/>
      <bottom/>
      <diagonal/>
    </border>
    <border>
      <left/>
      <right/>
      <top style="dotted">
        <color indexed="9"/>
      </top>
      <bottom/>
      <diagonal/>
    </border>
    <border>
      <left/>
      <right style="dotted">
        <color indexed="9"/>
      </right>
      <top style="dotted">
        <color indexed="9"/>
      </top>
      <bottom/>
      <diagonal/>
    </border>
    <border>
      <left style="dotted">
        <color indexed="9"/>
      </left>
      <right/>
      <top/>
      <bottom style="dotted">
        <color indexed="9"/>
      </bottom>
      <diagonal/>
    </border>
    <border>
      <left/>
      <right/>
      <top/>
      <bottom style="dotted">
        <color indexed="9"/>
      </bottom>
      <diagonal/>
    </border>
    <border>
      <left/>
      <right style="dotted">
        <color indexed="9"/>
      </right>
      <top/>
      <bottom style="dotted">
        <color indexed="9"/>
      </bottom>
      <diagonal/>
    </border>
    <border>
      <left style="dotted">
        <color indexed="9"/>
      </left>
      <right style="dotted">
        <color indexed="9"/>
      </right>
      <top style="dotted">
        <color indexed="9"/>
      </top>
      <bottom style="dotted">
        <color indexed="9"/>
      </bottom>
      <diagonal/>
    </border>
    <border>
      <left/>
      <right/>
      <top style="dotted">
        <color indexed="9"/>
      </top>
      <bottom style="dotted">
        <color indexed="9"/>
      </bottom>
      <diagonal/>
    </border>
    <border>
      <left/>
      <right style="dotted">
        <color indexed="9"/>
      </right>
      <top style="dotted">
        <color indexed="9"/>
      </top>
      <bottom style="dotted">
        <color indexed="9"/>
      </bottom>
      <diagonal/>
    </border>
    <border>
      <left style="thin">
        <color indexed="9"/>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63" fillId="0" borderId="0" applyNumberFormat="0" applyFill="0" applyBorder="0" applyAlignment="0" applyProtection="0"/>
    <xf numFmtId="0" fontId="64" fillId="0" borderId="0"/>
    <xf numFmtId="9" fontId="1" fillId="0" borderId="0" applyFont="0" applyFill="0" applyBorder="0" applyAlignment="0" applyProtection="0"/>
    <xf numFmtId="9" fontId="64" fillId="0" borderId="0" applyFont="0" applyFill="0" applyBorder="0" applyAlignment="0" applyProtection="0"/>
  </cellStyleXfs>
  <cellXfs count="317">
    <xf numFmtId="0" fontId="2" fillId="0" borderId="0" xfId="0" applyFont="1"/>
    <xf numFmtId="0" fontId="0" fillId="0" borderId="0" xfId="0" applyNumberFormat="1" applyFont="1" applyFill="1" applyBorder="1" applyAlignment="1"/>
    <xf numFmtId="0" fontId="5" fillId="3" borderId="0"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wrapText="1"/>
    </xf>
    <xf numFmtId="0" fontId="19" fillId="3" borderId="0" xfId="0" applyNumberFormat="1" applyFont="1" applyFill="1" applyBorder="1" applyAlignment="1">
      <alignment horizontal="center" vertical="center"/>
    </xf>
    <xf numFmtId="0" fontId="15" fillId="3" borderId="0" xfId="0" applyNumberFormat="1" applyFont="1" applyFill="1" applyBorder="1" applyAlignment="1">
      <alignment horizontal="center" vertical="center"/>
    </xf>
    <xf numFmtId="164" fontId="15" fillId="3" borderId="0" xfId="0"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14" fontId="15" fillId="3" borderId="0" xfId="0" applyNumberFormat="1" applyFont="1" applyFill="1" applyBorder="1" applyAlignment="1">
      <alignment horizontal="center" vertical="center"/>
    </xf>
    <xf numFmtId="165" fontId="15" fillId="3" borderId="0"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xf>
    <xf numFmtId="0" fontId="8" fillId="5" borderId="7" xfId="0" applyNumberFormat="1" applyFont="1" applyFill="1" applyBorder="1" applyAlignment="1">
      <alignment horizontal="left" vertical="center"/>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4" fontId="15" fillId="3" borderId="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7" borderId="7" xfId="0" applyNumberFormat="1" applyFont="1" applyFill="1" applyBorder="1" applyAlignment="1">
      <alignment horizontal="right" vertical="center"/>
    </xf>
    <xf numFmtId="0" fontId="8" fillId="7" borderId="0" xfId="0" applyNumberFormat="1" applyFont="1" applyFill="1" applyBorder="1" applyAlignment="1">
      <alignment horizontal="center" vertical="center"/>
    </xf>
    <xf numFmtId="165" fontId="5" fillId="7" borderId="0" xfId="0" applyNumberFormat="1" applyFont="1" applyFill="1" applyBorder="1" applyAlignment="1">
      <alignment horizontal="right" vertical="center"/>
    </xf>
    <xf numFmtId="0" fontId="15" fillId="2" borderId="0" xfId="0" applyNumberFormat="1" applyFont="1" applyFill="1" applyBorder="1" applyAlignment="1">
      <alignment horizontal="center" vertical="center"/>
    </xf>
    <xf numFmtId="0" fontId="8" fillId="3" borderId="0" xfId="0" applyNumberFormat="1" applyFont="1" applyFill="1" applyBorder="1" applyAlignment="1">
      <alignment horizontal="right" vertical="center"/>
    </xf>
    <xf numFmtId="0" fontId="17" fillId="3" borderId="0" xfId="0" applyNumberFormat="1" applyFont="1" applyFill="1" applyBorder="1" applyAlignment="1">
      <alignment horizontal="center" vertical="center"/>
    </xf>
    <xf numFmtId="0" fontId="33" fillId="3" borderId="0" xfId="0" applyNumberFormat="1" applyFont="1" applyFill="1" applyBorder="1" applyAlignment="1">
      <alignment horizontal="center" vertical="center"/>
    </xf>
    <xf numFmtId="0" fontId="34" fillId="4" borderId="7" xfId="0" applyNumberFormat="1" applyFont="1" applyFill="1" applyBorder="1" applyAlignment="1">
      <alignment horizontal="center" vertical="center"/>
    </xf>
    <xf numFmtId="0" fontId="8" fillId="4" borderId="7" xfId="0" applyNumberFormat="1" applyFont="1" applyFill="1" applyBorder="1" applyAlignment="1">
      <alignment horizontal="left" vertical="center"/>
    </xf>
    <xf numFmtId="0" fontId="23" fillId="5" borderId="7" xfId="0" applyNumberFormat="1" applyFont="1" applyFill="1" applyBorder="1" applyAlignment="1">
      <alignment horizontal="center" vertical="center"/>
    </xf>
    <xf numFmtId="164" fontId="18" fillId="3" borderId="0" xfId="0" applyNumberFormat="1" applyFont="1" applyFill="1" applyBorder="1" applyAlignment="1">
      <alignment horizontal="left" vertical="center"/>
    </xf>
    <xf numFmtId="164" fontId="15" fillId="3" borderId="0" xfId="0" applyNumberFormat="1" applyFont="1" applyFill="1" applyBorder="1" applyAlignment="1">
      <alignment horizontal="left" vertical="center"/>
    </xf>
    <xf numFmtId="0" fontId="39" fillId="4" borderId="7" xfId="0" applyNumberFormat="1" applyFont="1" applyFill="1" applyBorder="1" applyAlignment="1">
      <alignment horizontal="center" vertical="center"/>
    </xf>
    <xf numFmtId="0" fontId="40" fillId="4" borderId="7" xfId="0" applyNumberFormat="1" applyFont="1" applyFill="1" applyBorder="1" applyAlignment="1">
      <alignment horizontal="center" vertical="center"/>
    </xf>
    <xf numFmtId="3" fontId="40" fillId="4" borderId="7" xfId="0" applyNumberFormat="1" applyFont="1" applyFill="1" applyBorder="1" applyAlignment="1">
      <alignment horizontal="right" vertical="center"/>
    </xf>
    <xf numFmtId="0" fontId="46" fillId="0" borderId="0" xfId="1" applyFont="1" applyAlignment="1">
      <alignment horizontal="left" vertical="center"/>
    </xf>
    <xf numFmtId="0" fontId="1" fillId="0" borderId="0" xfId="1"/>
    <xf numFmtId="0" fontId="47" fillId="0" borderId="0" xfId="1" applyFont="1" applyAlignment="1">
      <alignment horizontal="center" vertical="center"/>
    </xf>
    <xf numFmtId="0" fontId="48" fillId="0" borderId="0" xfId="1" applyFont="1" applyAlignment="1">
      <alignment vertical="center" wrapText="1"/>
    </xf>
    <xf numFmtId="0" fontId="49" fillId="0" borderId="0" xfId="1" applyFont="1" applyAlignment="1">
      <alignment horizontal="left" vertical="center" wrapText="1"/>
    </xf>
    <xf numFmtId="0" fontId="50" fillId="0" borderId="0" xfId="1" applyFont="1" applyAlignment="1">
      <alignment wrapText="1"/>
    </xf>
    <xf numFmtId="0" fontId="48" fillId="0" borderId="0" xfId="1" applyFont="1" applyAlignment="1">
      <alignment horizontal="left" vertical="center" wrapText="1"/>
    </xf>
    <xf numFmtId="0" fontId="52" fillId="0" borderId="0" xfId="1" applyFont="1" applyAlignment="1">
      <alignment vertical="center" wrapText="1"/>
    </xf>
    <xf numFmtId="0" fontId="53" fillId="0" borderId="0" xfId="1" applyFont="1" applyAlignment="1">
      <alignment horizontal="left" vertical="center" wrapText="1"/>
    </xf>
    <xf numFmtId="0" fontId="53" fillId="0" borderId="0" xfId="1" applyFont="1" applyAlignment="1">
      <alignment wrapText="1"/>
    </xf>
    <xf numFmtId="0" fontId="50" fillId="0" borderId="0" xfId="1" applyFont="1" applyAlignment="1">
      <alignment vertical="center" wrapText="1"/>
    </xf>
    <xf numFmtId="0" fontId="54" fillId="0" borderId="0" xfId="1" applyFont="1" applyAlignment="1">
      <alignment vertical="center" wrapText="1"/>
    </xf>
    <xf numFmtId="0" fontId="53" fillId="0" borderId="0" xfId="1" applyFont="1" applyAlignment="1">
      <alignment vertical="center" wrapText="1"/>
    </xf>
    <xf numFmtId="0" fontId="56" fillId="0" borderId="23" xfId="1" applyFont="1" applyBorder="1"/>
    <xf numFmtId="0" fontId="56" fillId="0" borderId="24" xfId="1" applyFont="1" applyBorder="1"/>
    <xf numFmtId="0" fontId="56" fillId="0" borderId="25" xfId="1" applyFont="1" applyBorder="1"/>
    <xf numFmtId="0" fontId="56" fillId="0" borderId="26" xfId="1" applyFont="1" applyBorder="1"/>
    <xf numFmtId="0" fontId="56" fillId="0" borderId="0" xfId="1" applyFont="1"/>
    <xf numFmtId="0" fontId="56" fillId="0" borderId="27" xfId="1" applyFont="1" applyBorder="1"/>
    <xf numFmtId="0" fontId="57" fillId="0" borderId="0" xfId="1" applyFont="1" applyAlignment="1">
      <alignment horizontal="center"/>
    </xf>
    <xf numFmtId="0" fontId="46" fillId="0" borderId="0" xfId="1" applyFont="1" applyAlignment="1">
      <alignment horizontal="center" vertical="center"/>
    </xf>
    <xf numFmtId="0" fontId="59" fillId="0" borderId="0" xfId="1" applyFont="1" applyAlignment="1">
      <alignment horizontal="center" vertical="center"/>
    </xf>
    <xf numFmtId="0" fontId="60" fillId="0" borderId="0" xfId="1" applyFont="1" applyAlignment="1">
      <alignment horizontal="center" vertical="center"/>
    </xf>
    <xf numFmtId="14" fontId="1" fillId="0" borderId="0" xfId="1" applyNumberFormat="1"/>
    <xf numFmtId="0" fontId="61" fillId="0" borderId="0" xfId="1" applyFont="1" applyAlignment="1">
      <alignment horizontal="center"/>
    </xf>
    <xf numFmtId="0" fontId="62" fillId="0" borderId="0" xfId="1" applyFont="1"/>
    <xf numFmtId="0" fontId="44" fillId="0" borderId="0" xfId="2" applyFont="1" applyAlignment="1"/>
    <xf numFmtId="0" fontId="44" fillId="0" borderId="0" xfId="2" applyFont="1" applyFill="1" applyAlignment="1"/>
    <xf numFmtId="0" fontId="56" fillId="0" borderId="28" xfId="1" applyFont="1" applyBorder="1"/>
    <xf numFmtId="0" fontId="56" fillId="0" borderId="29" xfId="1" applyFont="1" applyBorder="1"/>
    <xf numFmtId="0" fontId="56" fillId="0" borderId="30" xfId="1" applyFont="1" applyBorder="1"/>
    <xf numFmtId="0" fontId="46" fillId="0" borderId="0" xfId="3" applyFont="1" applyAlignment="1">
      <alignment horizontal="left" vertical="center"/>
    </xf>
    <xf numFmtId="0" fontId="64" fillId="0" borderId="0" xfId="3" applyAlignment="1">
      <alignment horizontal="center" vertical="center" wrapText="1"/>
    </xf>
    <xf numFmtId="0" fontId="65" fillId="0" borderId="0" xfId="3" applyFont="1" applyAlignment="1">
      <alignment horizontal="center" vertical="center"/>
    </xf>
    <xf numFmtId="0" fontId="64" fillId="0" borderId="0" xfId="3"/>
    <xf numFmtId="0" fontId="64" fillId="0" borderId="31" xfId="3" applyBorder="1" applyAlignment="1">
      <alignment horizontal="center" vertical="center" wrapText="1"/>
    </xf>
    <xf numFmtId="0" fontId="66" fillId="0" borderId="0" xfId="3" applyFont="1" applyAlignment="1">
      <alignment vertical="center" wrapText="1"/>
    </xf>
    <xf numFmtId="0" fontId="66" fillId="16" borderId="0" xfId="3" applyFont="1" applyFill="1" applyAlignment="1">
      <alignment horizontal="center" vertical="center" wrapText="1"/>
    </xf>
    <xf numFmtId="0" fontId="67" fillId="0" borderId="32" xfId="3" applyFont="1" applyBorder="1" applyAlignment="1">
      <alignment horizontal="center" vertical="center" wrapText="1"/>
    </xf>
    <xf numFmtId="0" fontId="67" fillId="0" borderId="0" xfId="3" applyFont="1" applyAlignment="1">
      <alignment horizontal="center" vertical="center" wrapText="1"/>
    </xf>
    <xf numFmtId="0" fontId="66" fillId="0" borderId="0" xfId="3" applyFont="1" applyAlignment="1">
      <alignment horizontal="center" vertical="center" wrapText="1"/>
    </xf>
    <xf numFmtId="0" fontId="66" fillId="15" borderId="33" xfId="3" applyFont="1" applyFill="1" applyBorder="1" applyAlignment="1">
      <alignment horizontal="center" vertical="center" wrapText="1"/>
    </xf>
    <xf numFmtId="0" fontId="68" fillId="0" borderId="0" xfId="3" applyFont="1" applyAlignment="1">
      <alignment horizontal="center" vertical="center" wrapText="1"/>
    </xf>
    <xf numFmtId="0" fontId="63" fillId="0" borderId="34" xfId="2" quotePrefix="1" applyFill="1" applyBorder="1" applyAlignment="1">
      <alignment horizontal="center" vertical="center" wrapText="1"/>
    </xf>
    <xf numFmtId="0" fontId="63" fillId="0" borderId="34" xfId="2" applyFill="1" applyBorder="1" applyAlignment="1">
      <alignment horizontal="center" vertical="center" wrapText="1"/>
    </xf>
    <xf numFmtId="0" fontId="63" fillId="0" borderId="35" xfId="2" quotePrefix="1" applyFill="1" applyBorder="1" applyAlignment="1">
      <alignment horizontal="center" vertical="center" wrapText="1"/>
    </xf>
    <xf numFmtId="0" fontId="63" fillId="0" borderId="0" xfId="2" quotePrefix="1" applyFill="1" applyBorder="1" applyAlignment="1">
      <alignment horizontal="center" vertical="center" wrapText="1"/>
    </xf>
    <xf numFmtId="0" fontId="66" fillId="15" borderId="0" xfId="3" applyFont="1" applyFill="1" applyAlignment="1">
      <alignment horizontal="center" vertical="center" wrapText="1"/>
    </xf>
    <xf numFmtId="0" fontId="68" fillId="15" borderId="0" xfId="3" applyFont="1" applyFill="1" applyAlignment="1">
      <alignment horizontal="center" vertical="center" wrapText="1"/>
    </xf>
    <xf numFmtId="0" fontId="64" fillId="15" borderId="0" xfId="3" applyFill="1" applyAlignment="1">
      <alignment horizontal="center" vertical="center" wrapText="1"/>
    </xf>
    <xf numFmtId="0" fontId="69" fillId="0" borderId="0" xfId="3" applyFont="1" applyAlignment="1">
      <alignment horizontal="center" vertical="center" wrapText="1"/>
    </xf>
    <xf numFmtId="14" fontId="67" fillId="0" borderId="0" xfId="3" applyNumberFormat="1" applyFont="1" applyAlignment="1">
      <alignment horizontal="center" vertical="center" wrapText="1"/>
    </xf>
    <xf numFmtId="0" fontId="70" fillId="0" borderId="0" xfId="3" applyFont="1" applyAlignment="1">
      <alignment horizontal="center" vertical="center" wrapText="1"/>
    </xf>
    <xf numFmtId="0" fontId="71" fillId="0" borderId="0" xfId="2" quotePrefix="1" applyFont="1" applyFill="1" applyBorder="1" applyAlignment="1">
      <alignment horizontal="center" vertical="center" wrapText="1"/>
    </xf>
    <xf numFmtId="0" fontId="67" fillId="0" borderId="0" xfId="3" quotePrefix="1" applyFont="1" applyAlignment="1">
      <alignment horizontal="center" vertical="center" wrapText="1"/>
    </xf>
    <xf numFmtId="0" fontId="69" fillId="0" borderId="0" xfId="3" quotePrefix="1" applyFont="1" applyAlignment="1">
      <alignment horizontal="center" vertical="center" wrapText="1"/>
    </xf>
    <xf numFmtId="0" fontId="69" fillId="17" borderId="0" xfId="3" applyFont="1" applyFill="1" applyAlignment="1">
      <alignment horizontal="center" vertical="center" wrapText="1"/>
    </xf>
    <xf numFmtId="0" fontId="72" fillId="17" borderId="0" xfId="3" quotePrefix="1" applyFont="1" applyFill="1" applyAlignment="1">
      <alignment horizontal="center" vertical="center" wrapText="1"/>
    </xf>
    <xf numFmtId="0" fontId="68" fillId="17" borderId="0" xfId="3" applyFont="1" applyFill="1" applyAlignment="1">
      <alignment horizontal="center" vertical="center" wrapText="1"/>
    </xf>
    <xf numFmtId="0" fontId="43" fillId="17" borderId="0" xfId="3" applyFont="1" applyFill="1" applyAlignment="1">
      <alignment horizontal="center" vertical="center" wrapText="1"/>
    </xf>
    <xf numFmtId="168" fontId="67" fillId="0" borderId="0" xfId="3" applyNumberFormat="1" applyFont="1" applyAlignment="1">
      <alignment horizontal="center" vertical="center" wrapText="1"/>
    </xf>
    <xf numFmtId="0" fontId="70" fillId="0" borderId="0" xfId="3" quotePrefix="1" applyFont="1" applyAlignment="1">
      <alignment horizontal="center" vertical="center" wrapText="1"/>
    </xf>
    <xf numFmtId="169" fontId="67" fillId="0" borderId="0" xfId="3" applyNumberFormat="1" applyFont="1" applyAlignment="1">
      <alignment horizontal="center" vertical="center" wrapText="1"/>
    </xf>
    <xf numFmtId="0" fontId="45" fillId="0" borderId="0" xfId="3" applyFont="1" applyAlignment="1">
      <alignment horizontal="center" vertical="center" wrapText="1"/>
    </xf>
    <xf numFmtId="0" fontId="69" fillId="17" borderId="0" xfId="3" quotePrefix="1" applyFont="1" applyFill="1" applyAlignment="1">
      <alignment horizontal="center" vertical="center" wrapText="1"/>
    </xf>
    <xf numFmtId="170" fontId="67" fillId="0" borderId="0" xfId="4" applyNumberFormat="1" applyFont="1" applyFill="1" applyBorder="1" applyAlignment="1">
      <alignment horizontal="center" vertical="center" wrapText="1"/>
    </xf>
    <xf numFmtId="9" fontId="67" fillId="0" borderId="0" xfId="4" applyFont="1" applyFill="1" applyBorder="1" applyAlignment="1">
      <alignment horizontal="center" vertical="center" wrapText="1"/>
    </xf>
    <xf numFmtId="3" fontId="67" fillId="0" borderId="0" xfId="3" quotePrefix="1" applyNumberFormat="1" applyFont="1" applyAlignment="1">
      <alignment horizontal="center" vertical="center" wrapText="1"/>
    </xf>
    <xf numFmtId="170" fontId="67" fillId="0" borderId="0" xfId="3" quotePrefix="1" applyNumberFormat="1" applyFont="1" applyAlignment="1">
      <alignment horizontal="center" vertical="center" wrapText="1"/>
    </xf>
    <xf numFmtId="10" fontId="67" fillId="0" borderId="0" xfId="3" quotePrefix="1" applyNumberFormat="1" applyFont="1" applyAlignment="1">
      <alignment horizontal="center" vertical="center" wrapText="1"/>
    </xf>
    <xf numFmtId="0" fontId="67" fillId="0" borderId="0" xfId="3" quotePrefix="1" applyFont="1" applyAlignment="1">
      <alignment horizontal="right" vertical="center" wrapText="1"/>
    </xf>
    <xf numFmtId="169" fontId="67" fillId="0" borderId="0" xfId="3" quotePrefix="1" applyNumberFormat="1" applyFont="1" applyAlignment="1">
      <alignment horizontal="center" vertical="center" wrapText="1"/>
    </xf>
    <xf numFmtId="170" fontId="67" fillId="0" borderId="0" xfId="4" quotePrefix="1" applyNumberFormat="1" applyFont="1" applyFill="1" applyBorder="1" applyAlignment="1">
      <alignment horizontal="center" vertical="center" wrapText="1"/>
    </xf>
    <xf numFmtId="0" fontId="70" fillId="0" borderId="0" xfId="3" applyFont="1" applyAlignment="1">
      <alignment horizontal="right" vertical="center" wrapText="1"/>
    </xf>
    <xf numFmtId="169" fontId="45" fillId="0" borderId="0" xfId="3" applyNumberFormat="1" applyFont="1" applyAlignment="1">
      <alignment horizontal="center" vertical="center" wrapText="1"/>
    </xf>
    <xf numFmtId="9" fontId="67" fillId="0" borderId="0" xfId="4" quotePrefix="1" applyFont="1" applyFill="1" applyBorder="1" applyAlignment="1">
      <alignment horizontal="center" vertical="center" wrapText="1"/>
    </xf>
    <xf numFmtId="0" fontId="73" fillId="17" borderId="0" xfId="3" applyFont="1" applyFill="1" applyAlignment="1">
      <alignment horizontal="center" vertical="center" wrapText="1"/>
    </xf>
    <xf numFmtId="0" fontId="43" fillId="0" borderId="0" xfId="3" quotePrefix="1" applyFont="1" applyAlignment="1">
      <alignment horizontal="center" vertical="center" wrapText="1"/>
    </xf>
    <xf numFmtId="0" fontId="43" fillId="0" borderId="0" xfId="3" applyFont="1" applyAlignment="1">
      <alignment horizontal="center" vertical="center" wrapText="1"/>
    </xf>
    <xf numFmtId="0" fontId="64" fillId="0" borderId="0" xfId="3" quotePrefix="1" applyAlignment="1">
      <alignment horizontal="center" vertical="center" wrapText="1"/>
    </xf>
    <xf numFmtId="0" fontId="64" fillId="0" borderId="0" xfId="3" quotePrefix="1" applyAlignment="1">
      <alignment horizontal="right" vertical="center" wrapText="1"/>
    </xf>
    <xf numFmtId="0" fontId="74" fillId="0" borderId="0" xfId="3" quotePrefix="1" applyFont="1" applyAlignment="1">
      <alignment horizontal="right" vertical="center" wrapText="1"/>
    </xf>
    <xf numFmtId="170" fontId="43" fillId="0" borderId="0" xfId="3" quotePrefix="1" applyNumberFormat="1" applyFont="1" applyAlignment="1">
      <alignment horizontal="center" vertical="center" wrapText="1"/>
    </xf>
    <xf numFmtId="170" fontId="43" fillId="0" borderId="0" xfId="3" applyNumberFormat="1" applyFont="1" applyAlignment="1">
      <alignment horizontal="center" vertical="center" wrapText="1"/>
    </xf>
    <xf numFmtId="168" fontId="69" fillId="0" borderId="0" xfId="3" applyNumberFormat="1" applyFont="1" applyAlignment="1">
      <alignment horizontal="center" vertical="center" wrapText="1"/>
    </xf>
    <xf numFmtId="0" fontId="72" fillId="17" borderId="0" xfId="3" applyFont="1" applyFill="1" applyAlignment="1">
      <alignment horizontal="center" vertical="center" wrapText="1"/>
    </xf>
    <xf numFmtId="9" fontId="0" fillId="0" borderId="0" xfId="4" quotePrefix="1" applyFont="1" applyFill="1" applyBorder="1" applyAlignment="1">
      <alignment horizontal="center" vertical="center" wrapText="1"/>
    </xf>
    <xf numFmtId="0" fontId="64" fillId="0" borderId="0" xfId="3" applyAlignment="1">
      <alignment horizontal="right" vertical="center" wrapText="1"/>
    </xf>
    <xf numFmtId="169" fontId="64"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70" fillId="0" borderId="0" xfId="3" quotePrefix="1" applyFont="1" applyAlignment="1">
      <alignment horizontal="right" vertical="center" wrapText="1"/>
    </xf>
    <xf numFmtId="169" fontId="70" fillId="0" borderId="0" xfId="3" quotePrefix="1" applyNumberFormat="1" applyFont="1" applyAlignment="1">
      <alignment horizontal="right" vertical="center" wrapText="1"/>
    </xf>
    <xf numFmtId="0" fontId="63" fillId="0" borderId="0" xfId="2" applyAlignment="1" applyProtection="1">
      <alignment horizontal="center" vertical="center" wrapText="1"/>
    </xf>
    <xf numFmtId="0" fontId="64" fillId="0" borderId="0" xfId="3" applyAlignment="1">
      <alignment horizontal="center"/>
    </xf>
    <xf numFmtId="0" fontId="67" fillId="0" borderId="0" xfId="3" applyFont="1" applyAlignment="1" applyProtection="1">
      <alignment horizontal="center" vertical="center" wrapText="1"/>
      <protection locked="0"/>
    </xf>
    <xf numFmtId="0" fontId="75" fillId="0" borderId="0" xfId="3" applyFont="1" applyAlignment="1">
      <alignment horizontal="left" vertical="center"/>
    </xf>
    <xf numFmtId="0" fontId="75" fillId="0" borderId="0" xfId="3" applyFont="1" applyAlignment="1">
      <alignment horizontal="center" vertical="center" wrapText="1"/>
    </xf>
    <xf numFmtId="0" fontId="76" fillId="0" borderId="0" xfId="3" applyFont="1" applyAlignment="1">
      <alignment horizontal="center" vertical="center" wrapText="1"/>
    </xf>
    <xf numFmtId="0" fontId="63" fillId="0" borderId="0" xfId="2" applyFill="1" applyBorder="1" applyAlignment="1">
      <alignment horizontal="center" vertical="center" wrapText="1"/>
    </xf>
    <xf numFmtId="0" fontId="77" fillId="0" borderId="0" xfId="3" applyFont="1" applyAlignment="1">
      <alignment horizontal="center" vertical="center" wrapText="1"/>
    </xf>
    <xf numFmtId="0" fontId="63" fillId="0" borderId="0" xfId="2" applyAlignment="1">
      <alignment horizontal="center"/>
    </xf>
    <xf numFmtId="0" fontId="63" fillId="0" borderId="34" xfId="2" applyFill="1" applyBorder="1" applyAlignment="1" applyProtection="1">
      <alignment horizontal="center" vertical="center" wrapText="1"/>
    </xf>
    <xf numFmtId="0" fontId="63" fillId="0" borderId="34" xfId="2" quotePrefix="1" applyFill="1" applyBorder="1" applyAlignment="1" applyProtection="1">
      <alignment horizontal="right" vertical="center" wrapText="1"/>
    </xf>
    <xf numFmtId="0" fontId="63" fillId="0" borderId="35" xfId="2" quotePrefix="1" applyFill="1" applyBorder="1" applyAlignment="1" applyProtection="1">
      <alignment horizontal="right" vertical="center" wrapText="1"/>
    </xf>
    <xf numFmtId="0" fontId="63" fillId="0" borderId="0" xfId="2" quotePrefix="1" applyFill="1" applyBorder="1" applyAlignment="1" applyProtection="1">
      <alignment horizontal="center" vertical="center" wrapText="1"/>
    </xf>
    <xf numFmtId="0" fontId="67" fillId="0" borderId="0" xfId="3" applyFont="1" applyAlignment="1">
      <alignment horizontal="right" vertical="center" wrapText="1"/>
    </xf>
    <xf numFmtId="170" fontId="67" fillId="0" borderId="0" xfId="4" applyNumberFormat="1" applyFont="1" applyFill="1" applyBorder="1" applyAlignment="1" applyProtection="1">
      <alignment horizontal="center" vertical="center" wrapText="1"/>
    </xf>
    <xf numFmtId="170" fontId="67" fillId="0" borderId="0" xfId="3" applyNumberFormat="1" applyFont="1" applyAlignment="1">
      <alignment horizontal="center" vertical="center" wrapText="1"/>
    </xf>
    <xf numFmtId="0" fontId="78" fillId="0" borderId="0" xfId="3" applyFont="1" applyAlignment="1">
      <alignment horizontal="center" vertical="center" wrapText="1"/>
    </xf>
    <xf numFmtId="170" fontId="78" fillId="0" borderId="0" xfId="4" applyNumberFormat="1" applyFont="1" applyFill="1" applyBorder="1" applyAlignment="1" applyProtection="1">
      <alignment horizontal="center" vertical="center" wrapText="1"/>
    </xf>
    <xf numFmtId="170" fontId="0" fillId="0" borderId="0" xfId="4" applyNumberFormat="1" applyFont="1" applyFill="1" applyBorder="1" applyAlignment="1" applyProtection="1">
      <alignment horizontal="center" vertical="center" wrapText="1"/>
    </xf>
    <xf numFmtId="9" fontId="70" fillId="0" borderId="0" xfId="4" applyFont="1" applyFill="1" applyBorder="1" applyAlignment="1" applyProtection="1">
      <alignment horizontal="center" vertical="center" wrapText="1"/>
    </xf>
    <xf numFmtId="0" fontId="69" fillId="18" borderId="0" xfId="3" applyFont="1" applyFill="1" applyAlignment="1">
      <alignment horizontal="center" vertical="center" wrapText="1"/>
    </xf>
    <xf numFmtId="0" fontId="79" fillId="18" borderId="0" xfId="3" quotePrefix="1" applyFont="1" applyFill="1" applyAlignment="1">
      <alignment horizontal="center" vertical="center" wrapText="1"/>
    </xf>
    <xf numFmtId="0" fontId="43" fillId="18" borderId="0" xfId="3" applyFont="1" applyFill="1" applyAlignment="1">
      <alignment horizontal="center" vertical="center" wrapText="1"/>
    </xf>
    <xf numFmtId="0" fontId="72" fillId="0" borderId="0" xfId="3" quotePrefix="1" applyFont="1" applyAlignment="1">
      <alignment horizontal="center" vertical="center" wrapText="1"/>
    </xf>
    <xf numFmtId="3" fontId="67" fillId="0" borderId="0" xfId="3" applyNumberFormat="1" applyFont="1" applyAlignment="1">
      <alignment horizontal="center" vertical="center" wrapText="1"/>
    </xf>
    <xf numFmtId="9" fontId="67" fillId="0" borderId="0" xfId="4" applyFont="1" applyFill="1" applyBorder="1" applyAlignment="1" applyProtection="1">
      <alignment horizontal="center" vertical="center" wrapText="1"/>
    </xf>
    <xf numFmtId="170" fontId="67" fillId="0" borderId="0" xfId="4" quotePrefix="1" applyNumberFormat="1" applyFont="1" applyFill="1" applyBorder="1" applyAlignment="1" applyProtection="1">
      <alignment horizontal="center" vertical="center" wrapText="1"/>
    </xf>
    <xf numFmtId="170" fontId="45" fillId="0" borderId="0" xfId="4" applyNumberFormat="1" applyFont="1" applyFill="1" applyBorder="1" applyAlignment="1" applyProtection="1">
      <alignment horizontal="center" vertical="center" wrapText="1"/>
    </xf>
    <xf numFmtId="0" fontId="64" fillId="0" borderId="0" xfId="3" quotePrefix="1" applyAlignment="1">
      <alignment horizontal="center"/>
    </xf>
    <xf numFmtId="170" fontId="67" fillId="0" borderId="0" xfId="4" applyNumberFormat="1" applyFont="1" applyFill="1" applyAlignment="1">
      <alignment horizontal="center" vertical="center" wrapText="1"/>
    </xf>
    <xf numFmtId="0" fontId="58" fillId="0" borderId="0" xfId="3" applyFont="1" applyAlignment="1">
      <alignment horizontal="center" vertical="center"/>
    </xf>
    <xf numFmtId="0" fontId="64" fillId="0" borderId="0" xfId="3" applyAlignment="1">
      <alignment horizontal="left" vertical="center"/>
    </xf>
    <xf numFmtId="0" fontId="64" fillId="0" borderId="0" xfId="3" applyAlignment="1">
      <alignment horizontal="left" vertical="center" wrapText="1"/>
    </xf>
    <xf numFmtId="0" fontId="42" fillId="15" borderId="0" xfId="3" applyFont="1" applyFill="1" applyAlignment="1">
      <alignment horizontal="center" vertical="center" wrapText="1"/>
    </xf>
    <xf numFmtId="0" fontId="68" fillId="0" borderId="0" xfId="3" quotePrefix="1" applyFont="1" applyAlignment="1">
      <alignment horizontal="center" vertical="center" wrapText="1"/>
    </xf>
    <xf numFmtId="0" fontId="67" fillId="19" borderId="0" xfId="3" quotePrefix="1" applyFont="1" applyFill="1" applyAlignment="1">
      <alignment horizontal="center" vertical="center" wrapText="1"/>
    </xf>
    <xf numFmtId="0" fontId="69" fillId="0" borderId="0" xfId="3" quotePrefix="1" applyFont="1" applyAlignment="1">
      <alignment horizontal="left" vertical="center" wrapText="1"/>
    </xf>
    <xf numFmtId="0" fontId="69" fillId="0" borderId="0" xfId="3" applyFont="1" applyAlignment="1">
      <alignment horizontal="left" vertical="center" wrapText="1"/>
    </xf>
    <xf numFmtId="0" fontId="81" fillId="0" borderId="0" xfId="3" applyFont="1" applyAlignment="1">
      <alignment horizontal="center" vertical="center" wrapText="1"/>
    </xf>
    <xf numFmtId="14" fontId="81" fillId="0" borderId="0" xfId="3" applyNumberFormat="1" applyFont="1" applyAlignment="1">
      <alignment horizontal="center" vertical="center" wrapText="1"/>
    </xf>
    <xf numFmtId="2" fontId="67" fillId="0" borderId="0" xfId="3" applyNumberFormat="1" applyFont="1" applyAlignment="1">
      <alignment horizontal="center" vertical="center" wrapText="1"/>
    </xf>
    <xf numFmtId="10" fontId="67" fillId="0" borderId="0" xfId="5" applyNumberFormat="1" applyFont="1" applyAlignment="1">
      <alignment horizontal="center" vertical="center" wrapText="1"/>
    </xf>
    <xf numFmtId="0" fontId="44" fillId="15" borderId="0" xfId="2" applyFont="1" applyFill="1" applyBorder="1" applyAlignment="1">
      <alignment horizontal="center"/>
    </xf>
    <xf numFmtId="0" fontId="44" fillId="0" borderId="0" xfId="2" applyFont="1" applyAlignment="1"/>
    <xf numFmtId="0" fontId="44" fillId="0" borderId="0" xfId="1" applyFont="1" applyAlignment="1">
      <alignment horizontal="center"/>
    </xf>
    <xf numFmtId="0" fontId="1" fillId="0" borderId="0" xfId="1"/>
    <xf numFmtId="0" fontId="44" fillId="16" borderId="0" xfId="1" applyFont="1" applyFill="1" applyAlignment="1">
      <alignment horizontal="center"/>
    </xf>
    <xf numFmtId="0" fontId="44" fillId="0" borderId="0" xfId="2" applyFont="1" applyFill="1" applyBorder="1" applyAlignment="1">
      <alignment horizontal="center"/>
    </xf>
    <xf numFmtId="0" fontId="44" fillId="0" borderId="0" xfId="2" applyFont="1" applyFill="1" applyAlignment="1"/>
    <xf numFmtId="0" fontId="58" fillId="0" borderId="0" xfId="1" applyFont="1" applyAlignment="1">
      <alignment horizontal="center" vertical="center"/>
    </xf>
    <xf numFmtId="0" fontId="11" fillId="2" borderId="0" xfId="0" applyNumberFormat="1" applyFont="1" applyFill="1" applyBorder="1" applyAlignment="1">
      <alignment horizontal="left" vertical="center"/>
    </xf>
    <xf numFmtId="0" fontId="10" fillId="2" borderId="0" xfId="0" applyNumberFormat="1" applyFont="1" applyFill="1" applyBorder="1" applyAlignment="1">
      <alignment vertical="center"/>
    </xf>
    <xf numFmtId="0" fontId="3" fillId="9" borderId="0" xfId="0" applyNumberFormat="1" applyFont="1" applyFill="1" applyBorder="1" applyAlignment="1">
      <alignment horizontal="left" vertical="center"/>
    </xf>
    <xf numFmtId="0" fontId="14" fillId="9" borderId="0" xfId="0" applyNumberFormat="1" applyFont="1" applyFill="1" applyBorder="1" applyAlignment="1">
      <alignment vertical="center"/>
    </xf>
    <xf numFmtId="0" fontId="4" fillId="2" borderId="2" xfId="0" applyNumberFormat="1" applyFont="1" applyFill="1" applyBorder="1" applyAlignment="1">
      <alignment horizontal="left" vertical="center"/>
    </xf>
    <xf numFmtId="0" fontId="3" fillId="2" borderId="7" xfId="0" applyNumberFormat="1" applyFont="1" applyFill="1" applyBorder="1" applyAlignment="1">
      <alignment vertical="center"/>
    </xf>
    <xf numFmtId="0" fontId="3" fillId="2" borderId="8" xfId="0" applyNumberFormat="1" applyFont="1" applyFill="1" applyBorder="1" applyAlignment="1">
      <alignment vertical="center"/>
    </xf>
    <xf numFmtId="0" fontId="9" fillId="2" borderId="0" xfId="0" applyNumberFormat="1" applyFont="1" applyFill="1" applyBorder="1" applyAlignment="1">
      <alignment horizontal="left" vertical="center"/>
    </xf>
    <xf numFmtId="0" fontId="21" fillId="2" borderId="0" xfId="0" applyNumberFormat="1" applyFont="1" applyFill="1" applyBorder="1" applyAlignment="1">
      <alignment vertical="center"/>
    </xf>
    <xf numFmtId="164" fontId="5" fillId="3" borderId="0" xfId="0" applyNumberFormat="1" applyFont="1" applyFill="1" applyBorder="1" applyAlignment="1">
      <alignment horizontal="left" vertical="center"/>
    </xf>
    <xf numFmtId="0" fontId="22" fillId="3" borderId="0" xfId="0" applyNumberFormat="1" applyFont="1" applyFill="1" applyBorder="1" applyAlignment="1">
      <alignment vertical="center"/>
    </xf>
    <xf numFmtId="0" fontId="8" fillId="5" borderId="7" xfId="0" applyNumberFormat="1" applyFont="1" applyFill="1" applyBorder="1" applyAlignment="1">
      <alignment horizontal="left" vertical="top" wrapText="1"/>
    </xf>
    <xf numFmtId="0" fontId="23" fillId="5" borderId="7" xfId="0" applyNumberFormat="1" applyFont="1" applyFill="1" applyBorder="1" applyAlignment="1">
      <alignment vertical="center"/>
    </xf>
    <xf numFmtId="0" fontId="8" fillId="5" borderId="7"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24" fillId="3" borderId="0" xfId="0" applyNumberFormat="1" applyFont="1" applyFill="1" applyBorder="1" applyAlignment="1">
      <alignment horizontal="left" vertical="center" wrapText="1"/>
    </xf>
    <xf numFmtId="0" fontId="8" fillId="5" borderId="7"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24" fillId="3" borderId="0" xfId="0" applyNumberFormat="1" applyFont="1" applyFill="1" applyBorder="1" applyAlignment="1">
      <alignment horizontal="left" vertical="center"/>
    </xf>
    <xf numFmtId="0" fontId="5" fillId="2" borderId="0" xfId="0" applyNumberFormat="1" applyFont="1" applyFill="1" applyBorder="1" applyAlignment="1">
      <alignment horizontal="left" vertical="center"/>
    </xf>
    <xf numFmtId="0" fontId="22" fillId="2" borderId="0" xfId="0" applyNumberFormat="1" applyFont="1" applyFill="1" applyBorder="1" applyAlignment="1">
      <alignment vertical="center"/>
    </xf>
    <xf numFmtId="3" fontId="5" fillId="2" borderId="0" xfId="0" applyNumberFormat="1" applyFont="1" applyFill="1" applyBorder="1" applyAlignment="1">
      <alignment horizontal="right" vertical="center"/>
    </xf>
    <xf numFmtId="0" fontId="17" fillId="5" borderId="7" xfId="0" applyNumberFormat="1" applyFont="1" applyFill="1" applyBorder="1" applyAlignment="1">
      <alignment horizontal="center" vertical="center" wrapText="1"/>
    </xf>
    <xf numFmtId="0" fontId="16" fillId="5" borderId="7" xfId="0" applyNumberFormat="1" applyFont="1" applyFill="1" applyBorder="1" applyAlignment="1">
      <alignment vertical="center"/>
    </xf>
    <xf numFmtId="0" fontId="15" fillId="3" borderId="0" xfId="0" applyNumberFormat="1" applyFont="1" applyFill="1" applyBorder="1" applyAlignment="1">
      <alignment horizontal="center" vertical="center"/>
    </xf>
    <xf numFmtId="0" fontId="18" fillId="3" borderId="0" xfId="0" applyNumberFormat="1" applyFont="1" applyFill="1" applyBorder="1" applyAlignment="1">
      <alignment vertical="center"/>
    </xf>
    <xf numFmtId="0" fontId="15" fillId="2" borderId="0" xfId="0" applyNumberFormat="1" applyFont="1" applyFill="1" applyBorder="1" applyAlignment="1">
      <alignment horizontal="left" vertical="center"/>
    </xf>
    <xf numFmtId="0" fontId="18" fillId="2" borderId="0" xfId="0" applyNumberFormat="1" applyFont="1" applyFill="1" applyBorder="1" applyAlignment="1">
      <alignment vertical="center"/>
    </xf>
    <xf numFmtId="0" fontId="17" fillId="5" borderId="7" xfId="0"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164" fontId="15" fillId="3" borderId="0" xfId="0" applyNumberFormat="1" applyFont="1" applyFill="1" applyBorder="1" applyAlignment="1">
      <alignment horizontal="center" vertical="center"/>
    </xf>
    <xf numFmtId="4" fontId="5" fillId="7" borderId="0" xfId="0" applyNumberFormat="1" applyFont="1" applyFill="1" applyBorder="1" applyAlignment="1">
      <alignment horizontal="right" vertical="center"/>
    </xf>
    <xf numFmtId="0" fontId="25" fillId="7" borderId="0" xfId="0" applyNumberFormat="1" applyFont="1" applyFill="1" applyBorder="1" applyAlignment="1">
      <alignment vertical="center"/>
    </xf>
    <xf numFmtId="3" fontId="17" fillId="7" borderId="7" xfId="0" applyNumberFormat="1" applyFont="1" applyFill="1" applyBorder="1" applyAlignment="1">
      <alignment horizontal="center" vertical="center"/>
    </xf>
    <xf numFmtId="0" fontId="16" fillId="7" borderId="7" xfId="0" applyNumberFormat="1" applyFont="1" applyFill="1" applyBorder="1" applyAlignment="1">
      <alignment vertical="center"/>
    </xf>
    <xf numFmtId="0" fontId="8" fillId="7" borderId="7" xfId="0" applyNumberFormat="1" applyFont="1" applyFill="1" applyBorder="1" applyAlignment="1">
      <alignment horizontal="center" vertical="center"/>
    </xf>
    <xf numFmtId="0" fontId="23" fillId="7" borderId="7" xfId="0" applyNumberFormat="1" applyFont="1" applyFill="1" applyBorder="1" applyAlignment="1">
      <alignment vertical="center"/>
    </xf>
    <xf numFmtId="0" fontId="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center"/>
    </xf>
    <xf numFmtId="0" fontId="6" fillId="2" borderId="7" xfId="0" applyNumberFormat="1" applyFont="1" applyFill="1" applyBorder="1" applyAlignment="1">
      <alignment vertical="center"/>
    </xf>
    <xf numFmtId="0" fontId="6" fillId="2" borderId="8" xfId="0" applyNumberFormat="1" applyFont="1" applyFill="1" applyBorder="1" applyAlignment="1">
      <alignment vertical="center"/>
    </xf>
    <xf numFmtId="0" fontId="13" fillId="2" borderId="0" xfId="0" applyNumberFormat="1" applyFont="1" applyFill="1" applyBorder="1" applyAlignment="1">
      <alignment horizontal="center" vertical="center"/>
    </xf>
    <xf numFmtId="0" fontId="12" fillId="2" borderId="0"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6" fillId="0" borderId="0" xfId="0" applyNumberFormat="1" applyFont="1" applyFill="1" applyBorder="1" applyAlignment="1">
      <alignment vertical="center"/>
    </xf>
    <xf numFmtId="3" fontId="5" fillId="0" borderId="0" xfId="0" applyNumberFormat="1" applyFont="1" applyFill="1" applyBorder="1" applyAlignment="1">
      <alignment horizontal="right" vertical="center"/>
    </xf>
    <xf numFmtId="0" fontId="28" fillId="2" borderId="0" xfId="0" applyNumberFormat="1" applyFont="1" applyFill="1" applyBorder="1" applyAlignment="1">
      <alignment horizontal="left" vertical="center"/>
    </xf>
    <xf numFmtId="0" fontId="27" fillId="2" borderId="0" xfId="0" applyNumberFormat="1" applyFont="1" applyFill="1" applyBorder="1" applyAlignment="1">
      <alignment vertical="center"/>
    </xf>
    <xf numFmtId="165" fontId="5" fillId="0" borderId="0" xfId="0" applyNumberFormat="1" applyFont="1" applyFill="1" applyBorder="1" applyAlignment="1">
      <alignment horizontal="right" vertical="center"/>
    </xf>
    <xf numFmtId="0" fontId="7" fillId="8" borderId="19" xfId="0" applyNumberFormat="1" applyFont="1" applyFill="1" applyBorder="1" applyAlignment="1">
      <alignment horizontal="center" vertical="center" wrapText="1"/>
    </xf>
    <xf numFmtId="0" fontId="29" fillId="8" borderId="14" xfId="0" applyNumberFormat="1" applyFont="1" applyFill="1" applyBorder="1" applyAlignment="1">
      <alignment vertical="center"/>
    </xf>
    <xf numFmtId="0" fontId="29" fillId="8" borderId="15" xfId="0" applyNumberFormat="1" applyFont="1" applyFill="1" applyBorder="1" applyAlignment="1">
      <alignment vertical="center"/>
    </xf>
    <xf numFmtId="0" fontId="29" fillId="8" borderId="12" xfId="0" applyNumberFormat="1" applyFont="1" applyFill="1" applyBorder="1" applyAlignment="1">
      <alignment vertical="center"/>
    </xf>
    <xf numFmtId="0" fontId="29" fillId="8" borderId="0" xfId="0" applyNumberFormat="1" applyFont="1" applyFill="1" applyBorder="1" applyAlignment="1">
      <alignment vertical="center"/>
    </xf>
    <xf numFmtId="0" fontId="29" fillId="8" borderId="13" xfId="0" applyNumberFormat="1" applyFont="1" applyFill="1" applyBorder="1" applyAlignment="1">
      <alignment vertical="center"/>
    </xf>
    <xf numFmtId="0" fontId="29" fillId="8" borderId="16" xfId="0" applyNumberFormat="1" applyFont="1" applyFill="1" applyBorder="1" applyAlignment="1">
      <alignment vertical="center"/>
    </xf>
    <xf numFmtId="0" fontId="29" fillId="8" borderId="17" xfId="0" applyNumberFormat="1" applyFont="1" applyFill="1" applyBorder="1" applyAlignment="1">
      <alignment vertical="center"/>
    </xf>
    <xf numFmtId="0" fontId="29" fillId="8" borderId="18" xfId="0" applyNumberFormat="1" applyFont="1" applyFill="1" applyBorder="1" applyAlignment="1">
      <alignment vertical="center"/>
    </xf>
    <xf numFmtId="0" fontId="8" fillId="3" borderId="0" xfId="0" applyNumberFormat="1" applyFont="1" applyFill="1" applyBorder="1" applyAlignment="1">
      <alignment horizontal="right" vertical="center"/>
    </xf>
    <xf numFmtId="0" fontId="6" fillId="3" borderId="0" xfId="0" applyNumberFormat="1" applyFont="1" applyFill="1" applyBorder="1" applyAlignment="1">
      <alignment vertical="center"/>
    </xf>
    <xf numFmtId="3" fontId="5" fillId="3"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30" fillId="2" borderId="0" xfId="0" applyNumberFormat="1" applyFont="1" applyFill="1" applyBorder="1" applyAlignment="1">
      <alignment vertical="center"/>
    </xf>
    <xf numFmtId="0" fontId="7" fillId="2" borderId="0" xfId="0" applyNumberFormat="1" applyFont="1" applyFill="1" applyBorder="1" applyAlignment="1">
      <alignment horizontal="left" vertical="center"/>
    </xf>
    <xf numFmtId="0" fontId="4" fillId="2" borderId="6" xfId="0" applyNumberFormat="1" applyFont="1" applyFill="1" applyBorder="1" applyAlignment="1">
      <alignment horizontal="center" vertical="center"/>
    </xf>
    <xf numFmtId="0" fontId="3" fillId="2" borderId="11" xfId="0" applyNumberFormat="1" applyFont="1" applyFill="1" applyBorder="1" applyAlignment="1">
      <alignment vertical="center"/>
    </xf>
    <xf numFmtId="0" fontId="3" fillId="2" borderId="4" xfId="0" applyNumberFormat="1" applyFont="1" applyFill="1" applyBorder="1" applyAlignment="1">
      <alignment vertical="center"/>
    </xf>
    <xf numFmtId="0" fontId="5" fillId="2" borderId="0" xfId="0" applyNumberFormat="1" applyFont="1" applyFill="1" applyBorder="1" applyAlignment="1">
      <alignment horizontal="right" vertical="center"/>
    </xf>
    <xf numFmtId="0" fontId="5" fillId="2" borderId="19" xfId="0" applyNumberFormat="1" applyFont="1" applyFill="1" applyBorder="1" applyAlignment="1">
      <alignment horizontal="left" vertical="center"/>
    </xf>
    <xf numFmtId="0" fontId="22" fillId="2" borderId="20" xfId="0" applyNumberFormat="1" applyFont="1" applyFill="1" applyBorder="1" applyAlignment="1">
      <alignment vertical="center"/>
    </xf>
    <xf numFmtId="0" fontId="22" fillId="2" borderId="21" xfId="0" applyNumberFormat="1" applyFont="1" applyFill="1" applyBorder="1" applyAlignment="1">
      <alignment vertical="center"/>
    </xf>
    <xf numFmtId="0" fontId="4" fillId="2" borderId="17" xfId="0" applyNumberFormat="1" applyFont="1" applyFill="1" applyBorder="1" applyAlignment="1">
      <alignment horizontal="center" vertical="center"/>
    </xf>
    <xf numFmtId="0" fontId="3" fillId="2" borderId="17" xfId="0" applyNumberFormat="1" applyFont="1" applyFill="1" applyBorder="1" applyAlignment="1">
      <alignment vertical="center"/>
    </xf>
    <xf numFmtId="0" fontId="6" fillId="10" borderId="19" xfId="0" applyNumberFormat="1" applyFont="1" applyFill="1" applyBorder="1" applyAlignment="1">
      <alignment horizontal="center" vertical="center"/>
    </xf>
    <xf numFmtId="0" fontId="31" fillId="10" borderId="20" xfId="0" applyNumberFormat="1" applyFont="1" applyFill="1" applyBorder="1" applyAlignment="1">
      <alignment vertical="center"/>
    </xf>
    <xf numFmtId="0" fontId="31" fillId="10" borderId="21" xfId="0" applyNumberFormat="1" applyFont="1" applyFill="1" applyBorder="1" applyAlignment="1">
      <alignment vertical="center"/>
    </xf>
    <xf numFmtId="0" fontId="5" fillId="3" borderId="19" xfId="0" applyNumberFormat="1" applyFont="1" applyFill="1" applyBorder="1" applyAlignment="1">
      <alignment horizontal="left" vertical="center"/>
    </xf>
    <xf numFmtId="0" fontId="22" fillId="3" borderId="20" xfId="0" applyNumberFormat="1" applyFont="1" applyFill="1" applyBorder="1" applyAlignment="1">
      <alignment vertical="center"/>
    </xf>
    <xf numFmtId="0" fontId="22" fillId="3" borderId="21" xfId="0" applyNumberFormat="1" applyFont="1" applyFill="1" applyBorder="1" applyAlignment="1">
      <alignment vertical="center"/>
    </xf>
    <xf numFmtId="0" fontId="6" fillId="11" borderId="19" xfId="0" applyNumberFormat="1" applyFont="1" applyFill="1" applyBorder="1" applyAlignment="1">
      <alignment horizontal="center" vertical="center"/>
    </xf>
    <xf numFmtId="0" fontId="31" fillId="11" borderId="20" xfId="0" applyNumberFormat="1" applyFont="1" applyFill="1" applyBorder="1" applyAlignment="1">
      <alignment vertical="center"/>
    </xf>
    <xf numFmtId="0" fontId="31" fillId="11" borderId="21" xfId="0" applyNumberFormat="1" applyFont="1" applyFill="1" applyBorder="1" applyAlignment="1">
      <alignment vertical="center"/>
    </xf>
    <xf numFmtId="0" fontId="5"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3" fontId="5" fillId="7" borderId="0" xfId="0" applyNumberFormat="1" applyFont="1" applyFill="1" applyBorder="1" applyAlignment="1">
      <alignment horizontal="right" vertical="center"/>
    </xf>
    <xf numFmtId="166" fontId="5" fillId="3" borderId="0" xfId="0" applyNumberFormat="1" applyFont="1" applyFill="1" applyBorder="1" applyAlignment="1">
      <alignment horizontal="right" vertical="center"/>
    </xf>
    <xf numFmtId="0" fontId="5" fillId="3" borderId="9" xfId="0" applyNumberFormat="1" applyFont="1" applyFill="1" applyBorder="1" applyAlignment="1">
      <alignment horizontal="left" vertical="center" wrapText="1"/>
    </xf>
    <xf numFmtId="0" fontId="22" fillId="3" borderId="9" xfId="0" applyNumberFormat="1" applyFont="1" applyFill="1" applyBorder="1" applyAlignment="1">
      <alignment vertical="center"/>
    </xf>
    <xf numFmtId="4" fontId="5" fillId="3" borderId="9" xfId="0" applyNumberFormat="1" applyFont="1" applyFill="1" applyBorder="1" applyAlignment="1">
      <alignment horizontal="right" vertical="center" wrapText="1"/>
    </xf>
    <xf numFmtId="0" fontId="5" fillId="3" borderId="0" xfId="0" applyNumberFormat="1" applyFont="1" applyFill="1" applyBorder="1" applyAlignment="1">
      <alignment horizontal="left" vertical="top" wrapText="1"/>
    </xf>
    <xf numFmtId="4" fontId="5" fillId="3" borderId="0" xfId="0" applyNumberFormat="1" applyFont="1" applyFill="1" applyBorder="1" applyAlignment="1">
      <alignment horizontal="right" vertical="center" wrapText="1"/>
    </xf>
    <xf numFmtId="2" fontId="5" fillId="3" borderId="0" xfId="0" applyNumberFormat="1" applyFont="1" applyFill="1" applyBorder="1" applyAlignment="1">
      <alignment horizontal="right" vertical="center"/>
    </xf>
    <xf numFmtId="4" fontId="5" fillId="3" borderId="0" xfId="0" applyNumberFormat="1" applyFont="1" applyFill="1" applyBorder="1" applyAlignment="1">
      <alignment horizontal="right" vertical="center"/>
    </xf>
    <xf numFmtId="0" fontId="15" fillId="3" borderId="0" xfId="0" applyNumberFormat="1" applyFont="1" applyFill="1" applyBorder="1" applyAlignment="1">
      <alignment horizontal="left" vertical="center"/>
    </xf>
    <xf numFmtId="0" fontId="5" fillId="3" borderId="1" xfId="0" applyNumberFormat="1" applyFont="1" applyFill="1" applyBorder="1" applyAlignment="1">
      <alignment horizontal="left" vertical="center"/>
    </xf>
    <xf numFmtId="0" fontId="22" fillId="3" borderId="1" xfId="0" applyNumberFormat="1" applyFont="1" applyFill="1" applyBorder="1" applyAlignment="1">
      <alignment vertical="center"/>
    </xf>
    <xf numFmtId="2" fontId="5" fillId="3" borderId="1" xfId="0" applyNumberFormat="1" applyFont="1" applyFill="1" applyBorder="1" applyAlignment="1">
      <alignment horizontal="right" vertical="center"/>
    </xf>
    <xf numFmtId="0" fontId="15" fillId="6" borderId="22" xfId="0" applyNumberFormat="1" applyFont="1" applyFill="1" applyBorder="1" applyAlignment="1">
      <alignment horizontal="left" vertical="center"/>
    </xf>
    <xf numFmtId="0" fontId="18" fillId="6" borderId="10" xfId="0" applyNumberFormat="1" applyFont="1" applyFill="1" applyBorder="1" applyAlignment="1">
      <alignment vertical="center"/>
    </xf>
    <xf numFmtId="0" fontId="17" fillId="3" borderId="0" xfId="0" applyNumberFormat="1" applyFont="1" applyFill="1" applyBorder="1" applyAlignment="1">
      <alignment horizontal="center" vertical="center"/>
    </xf>
    <xf numFmtId="0" fontId="20" fillId="3" borderId="0" xfId="0" applyNumberFormat="1" applyFont="1" applyFill="1" applyBorder="1" applyAlignment="1">
      <alignment vertical="center"/>
    </xf>
    <xf numFmtId="0" fontId="15" fillId="6" borderId="3" xfId="0" applyNumberFormat="1" applyFont="1" applyFill="1" applyBorder="1" applyAlignment="1">
      <alignment horizontal="left" vertical="center"/>
    </xf>
    <xf numFmtId="0" fontId="18" fillId="6" borderId="5" xfId="0" applyNumberFormat="1" applyFont="1" applyFill="1" applyBorder="1" applyAlignment="1">
      <alignment vertical="center"/>
    </xf>
    <xf numFmtId="0" fontId="15" fillId="3" borderId="9" xfId="0" applyNumberFormat="1" applyFont="1" applyFill="1" applyBorder="1" applyAlignment="1">
      <alignment horizontal="center" vertical="center"/>
    </xf>
    <xf numFmtId="0" fontId="18" fillId="3" borderId="9" xfId="0" applyNumberFormat="1" applyFont="1" applyFill="1" applyBorder="1" applyAlignment="1">
      <alignment vertical="center"/>
    </xf>
    <xf numFmtId="0" fontId="15" fillId="6" borderId="22" xfId="0" applyNumberFormat="1" applyFont="1" applyFill="1" applyBorder="1" applyAlignment="1">
      <alignment horizontal="left" vertical="center" wrapText="1"/>
    </xf>
    <xf numFmtId="0" fontId="33" fillId="3" borderId="0" xfId="0" applyNumberFormat="1" applyFont="1" applyFill="1" applyBorder="1" applyAlignment="1">
      <alignment horizontal="center" vertical="center"/>
    </xf>
    <xf numFmtId="0" fontId="32" fillId="3" borderId="0" xfId="0" applyNumberFormat="1" applyFont="1" applyFill="1" applyBorder="1" applyAlignment="1">
      <alignment vertical="center"/>
    </xf>
    <xf numFmtId="165" fontId="15" fillId="3" borderId="0" xfId="0" applyNumberFormat="1" applyFont="1" applyFill="1" applyBorder="1" applyAlignment="1">
      <alignment horizontal="center" vertical="center"/>
    </xf>
    <xf numFmtId="0" fontId="17" fillId="5" borderId="7" xfId="0" applyNumberFormat="1" applyFont="1" applyFill="1" applyBorder="1" applyAlignment="1">
      <alignment horizontal="left" vertical="center"/>
    </xf>
    <xf numFmtId="4" fontId="15" fillId="3" borderId="0" xfId="0" applyNumberFormat="1" applyFont="1" applyFill="1" applyBorder="1" applyAlignment="1">
      <alignment horizontal="center" vertical="center"/>
    </xf>
    <xf numFmtId="0" fontId="17" fillId="4" borderId="7" xfId="0" applyNumberFormat="1" applyFont="1" applyFill="1" applyBorder="1" applyAlignment="1">
      <alignment horizontal="left" vertical="center"/>
    </xf>
    <xf numFmtId="0" fontId="16" fillId="4" borderId="7" xfId="0" applyNumberFormat="1" applyFont="1" applyFill="1" applyBorder="1" applyAlignment="1">
      <alignment vertical="center"/>
    </xf>
    <xf numFmtId="4" fontId="17" fillId="4" borderId="7" xfId="0" applyNumberFormat="1" applyFont="1" applyFill="1" applyBorder="1" applyAlignment="1">
      <alignment horizontal="center" vertical="center"/>
    </xf>
    <xf numFmtId="165" fontId="17" fillId="4" borderId="7" xfId="0" applyNumberFormat="1" applyFont="1" applyFill="1" applyBorder="1" applyAlignment="1">
      <alignment horizontal="center" vertical="center"/>
    </xf>
    <xf numFmtId="3" fontId="17" fillId="4" borderId="7" xfId="0" applyNumberFormat="1" applyFont="1" applyFill="1" applyBorder="1" applyAlignment="1">
      <alignment horizontal="center" vertical="center"/>
    </xf>
    <xf numFmtId="0" fontId="17" fillId="4" borderId="7"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0" fontId="8" fillId="2" borderId="2" xfId="0" applyNumberFormat="1" applyFont="1" applyFill="1" applyBorder="1" applyAlignment="1">
      <alignment horizontal="left" vertical="top" wrapText="1"/>
    </xf>
    <xf numFmtId="4" fontId="5" fillId="3" borderId="0" xfId="0"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0" fontId="23" fillId="4" borderId="7" xfId="0" applyNumberFormat="1" applyFont="1" applyFill="1" applyBorder="1" applyAlignment="1">
      <alignment vertical="center"/>
    </xf>
    <xf numFmtId="165" fontId="8"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8" fillId="5" borderId="7" xfId="0" applyNumberFormat="1" applyFont="1" applyFill="1" applyBorder="1" applyAlignment="1">
      <alignment horizontal="center" vertical="center" wrapText="1"/>
    </xf>
    <xf numFmtId="3" fontId="15" fillId="3" borderId="0" xfId="0" applyNumberFormat="1" applyFont="1" applyFill="1" applyBorder="1" applyAlignment="1">
      <alignment horizontal="right" vertical="center" wrapText="1"/>
    </xf>
    <xf numFmtId="0" fontId="36" fillId="12" borderId="2" xfId="0" applyNumberFormat="1" applyFont="1" applyFill="1" applyBorder="1" applyAlignment="1">
      <alignment horizontal="center" vertical="center"/>
    </xf>
    <xf numFmtId="0" fontId="35" fillId="12" borderId="7" xfId="0" applyNumberFormat="1" applyFont="1" applyFill="1" applyBorder="1" applyAlignment="1">
      <alignment vertical="center"/>
    </xf>
    <xf numFmtId="0" fontId="35" fillId="12" borderId="8" xfId="0" applyNumberFormat="1" applyFont="1" applyFill="1" applyBorder="1" applyAlignment="1">
      <alignment vertical="center"/>
    </xf>
    <xf numFmtId="0" fontId="36" fillId="13" borderId="2" xfId="0" applyNumberFormat="1" applyFont="1" applyFill="1" applyBorder="1" applyAlignment="1">
      <alignment horizontal="center" vertical="center"/>
    </xf>
    <xf numFmtId="0" fontId="37" fillId="13" borderId="7" xfId="0" applyNumberFormat="1" applyFont="1" applyFill="1" applyBorder="1" applyAlignment="1">
      <alignment vertical="center"/>
    </xf>
    <xf numFmtId="0" fontId="37" fillId="13" borderId="8" xfId="0" applyNumberFormat="1" applyFont="1" applyFill="1" applyBorder="1" applyAlignment="1">
      <alignment vertical="center"/>
    </xf>
    <xf numFmtId="0" fontId="36" fillId="14" borderId="2" xfId="0" applyNumberFormat="1" applyFont="1" applyFill="1" applyBorder="1" applyAlignment="1">
      <alignment horizontal="center" vertical="center"/>
    </xf>
    <xf numFmtId="0" fontId="38" fillId="14" borderId="7" xfId="0" applyNumberFormat="1" applyFont="1" applyFill="1" applyBorder="1" applyAlignment="1">
      <alignment vertical="center"/>
    </xf>
    <xf numFmtId="0" fontId="38" fillId="14" borderId="8" xfId="0" applyNumberFormat="1" applyFont="1" applyFill="1" applyBorder="1" applyAlignment="1">
      <alignment vertical="center"/>
    </xf>
    <xf numFmtId="167" fontId="5" fillId="3" borderId="0" xfId="0" applyNumberFormat="1" applyFont="1" applyFill="1" applyBorder="1" applyAlignment="1">
      <alignment horizontal="left" vertical="center"/>
    </xf>
    <xf numFmtId="0" fontId="40" fillId="4" borderId="7" xfId="0" applyNumberFormat="1" applyFont="1" applyFill="1" applyBorder="1" applyAlignment="1">
      <alignment horizontal="right" vertical="center" wrapText="1"/>
    </xf>
    <xf numFmtId="0" fontId="41" fillId="4" borderId="7" xfId="0" applyNumberFormat="1" applyFont="1" applyFill="1" applyBorder="1" applyAlignment="1">
      <alignment vertical="center"/>
    </xf>
    <xf numFmtId="3" fontId="40" fillId="4" borderId="7" xfId="0" applyNumberFormat="1" applyFont="1" applyFill="1" applyBorder="1" applyAlignment="1">
      <alignment horizontal="right" vertical="center"/>
    </xf>
    <xf numFmtId="0" fontId="80" fillId="0" borderId="0" xfId="3" applyFont="1" applyAlignment="1">
      <alignment horizontal="left" vertical="center" wrapText="1"/>
    </xf>
  </cellXfs>
  <cellStyles count="6">
    <cellStyle name="Hyperlink 2" xfId="2" xr:uid="{B70F7CCB-D842-4245-A2B4-533E857F1536}"/>
    <cellStyle name="Normal" xfId="0" builtinId="0"/>
    <cellStyle name="Normal 2" xfId="1" xr:uid="{350CABDC-3320-4CAE-8960-9ABC32D6792C}"/>
    <cellStyle name="Normal 3" xfId="3" xr:uid="{658682FF-C065-4E88-A0F5-14146AD73E4D}"/>
    <cellStyle name="Percent 2" xfId="4" xr:uid="{717CC9F8-9F70-47AF-B9DB-3BB45F14B8A7}"/>
    <cellStyle name="Percent 3" xfId="5" xr:uid="{C1071663-A0FF-4190-8506-F0CD0DBAE50B}"/>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FF0000"/>
      <rgbColor rgb="0000915A"/>
      <rgbColor rgb="000000FF"/>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4"/>
      <c:rotY val="65"/>
      <c:rAngAx val="0"/>
      <c:perspective val="0"/>
    </c:view3D>
    <c:floor>
      <c:thickness val="0"/>
    </c:floor>
    <c:sideWall>
      <c:thickness val="0"/>
    </c:sideWall>
    <c:backWall>
      <c:thickness val="0"/>
    </c:backWall>
    <c:plotArea>
      <c:layout>
        <c:manualLayout>
          <c:layoutTarget val="inner"/>
          <c:xMode val="edge"/>
          <c:yMode val="edge"/>
          <c:x val="0.36891708027518538"/>
          <c:y val="0.24305637972133967"/>
          <c:w val="0.26216660598279135"/>
          <c:h val="0.51736286540685161"/>
        </c:manualLayout>
      </c:layout>
      <c:pie3DChart>
        <c:varyColors val="1"/>
        <c:ser>
          <c:idx val="0"/>
          <c:order val="0"/>
          <c:tx>
            <c:strRef>
              <c:f>_Hidden12!$B$1:$B$1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6699FF"/>
              </a:solidFill>
              <a:ln w="3175">
                <a:solidFill>
                  <a:srgbClr val="000000"/>
                </a:solidFill>
                <a:prstDash val="solid"/>
              </a:ln>
            </c:spPr>
            <c:extLst>
              <c:ext xmlns:c16="http://schemas.microsoft.com/office/drawing/2014/chart" uri="{C3380CC4-5D6E-409C-BE32-E72D297353CC}">
                <c16:uniqueId val="{00000000-2739-43DB-8199-0994A8DD70AC}"/>
              </c:ext>
            </c:extLst>
          </c:dPt>
          <c:dPt>
            <c:idx val="1"/>
            <c:bubble3D val="0"/>
            <c:spPr>
              <a:solidFill>
                <a:srgbClr val="FF8000"/>
              </a:solidFill>
              <a:ln w="3175">
                <a:solidFill>
                  <a:srgbClr val="000000"/>
                </a:solidFill>
                <a:prstDash val="solid"/>
              </a:ln>
            </c:spPr>
            <c:extLst>
              <c:ext xmlns:c16="http://schemas.microsoft.com/office/drawing/2014/chart" uri="{C3380CC4-5D6E-409C-BE32-E72D297353CC}">
                <c16:uniqueId val="{00000001-2739-43DB-8199-0994A8DD70AC}"/>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2739-43DB-8199-0994A8DD70AC}"/>
              </c:ext>
            </c:extLst>
          </c:dPt>
          <c:dPt>
            <c:idx val="3"/>
            <c:bubble3D val="0"/>
            <c:spPr>
              <a:solidFill>
                <a:srgbClr val="BBFFBB"/>
              </a:solidFill>
              <a:ln w="3175">
                <a:solidFill>
                  <a:srgbClr val="000000"/>
                </a:solidFill>
                <a:prstDash val="solid"/>
              </a:ln>
            </c:spPr>
            <c:extLst>
              <c:ext xmlns:c16="http://schemas.microsoft.com/office/drawing/2014/chart" uri="{C3380CC4-5D6E-409C-BE32-E72D297353CC}">
                <c16:uniqueId val="{00000003-2739-43DB-8199-0994A8DD70AC}"/>
              </c:ext>
            </c:extLst>
          </c:dPt>
          <c:dPt>
            <c:idx val="4"/>
            <c:bubble3D val="0"/>
            <c:spPr>
              <a:solidFill>
                <a:srgbClr val="7F0000"/>
              </a:solidFill>
              <a:ln w="3175">
                <a:solidFill>
                  <a:srgbClr val="000000"/>
                </a:solidFill>
                <a:prstDash val="solid"/>
              </a:ln>
            </c:spPr>
            <c:extLst>
              <c:ext xmlns:c16="http://schemas.microsoft.com/office/drawing/2014/chart" uri="{C3380CC4-5D6E-409C-BE32-E72D297353CC}">
                <c16:uniqueId val="{00000004-2739-43DB-8199-0994A8DD70AC}"/>
              </c:ext>
            </c:extLst>
          </c:dPt>
          <c:dPt>
            <c:idx val="5"/>
            <c:bubble3D val="0"/>
            <c:spPr>
              <a:solidFill>
                <a:srgbClr val="00915A"/>
              </a:solidFill>
              <a:ln w="3175">
                <a:solidFill>
                  <a:srgbClr val="000000"/>
                </a:solidFill>
                <a:prstDash val="solid"/>
              </a:ln>
            </c:spPr>
            <c:extLst>
              <c:ext xmlns:c16="http://schemas.microsoft.com/office/drawing/2014/chart" uri="{C3380CC4-5D6E-409C-BE32-E72D297353CC}">
                <c16:uniqueId val="{00000005-2739-43DB-8199-0994A8DD70AC}"/>
              </c:ext>
            </c:extLst>
          </c:dPt>
          <c:dPt>
            <c:idx val="6"/>
            <c:bubble3D val="0"/>
            <c:spPr>
              <a:solidFill>
                <a:srgbClr val="008888"/>
              </a:solidFill>
              <a:ln w="3175">
                <a:solidFill>
                  <a:srgbClr val="000000"/>
                </a:solidFill>
                <a:prstDash val="solid"/>
              </a:ln>
            </c:spPr>
            <c:extLst>
              <c:ext xmlns:c16="http://schemas.microsoft.com/office/drawing/2014/chart" uri="{C3380CC4-5D6E-409C-BE32-E72D297353CC}">
                <c16:uniqueId val="{00000006-2739-43DB-8199-0994A8DD70AC}"/>
              </c:ext>
            </c:extLst>
          </c:dPt>
          <c:dPt>
            <c:idx val="7"/>
            <c:bubble3D val="0"/>
            <c:spPr>
              <a:solidFill>
                <a:srgbClr val="FFAA00"/>
              </a:solidFill>
              <a:ln w="3175">
                <a:solidFill>
                  <a:srgbClr val="000000"/>
                </a:solidFill>
                <a:prstDash val="solid"/>
              </a:ln>
            </c:spPr>
            <c:extLst>
              <c:ext xmlns:c16="http://schemas.microsoft.com/office/drawing/2014/chart" uri="{C3380CC4-5D6E-409C-BE32-E72D297353CC}">
                <c16:uniqueId val="{00000007-2739-43DB-8199-0994A8DD70AC}"/>
              </c:ext>
            </c:extLst>
          </c:dPt>
          <c:dPt>
            <c:idx val="8"/>
            <c:bubble3D val="0"/>
            <c:spPr>
              <a:solidFill>
                <a:srgbClr val="80FFFF"/>
              </a:solidFill>
              <a:ln w="3175">
                <a:solidFill>
                  <a:srgbClr val="000000"/>
                </a:solidFill>
                <a:prstDash val="solid"/>
              </a:ln>
            </c:spPr>
            <c:extLst>
              <c:ext xmlns:c16="http://schemas.microsoft.com/office/drawing/2014/chart" uri="{C3380CC4-5D6E-409C-BE32-E72D297353CC}">
                <c16:uniqueId val="{00000008-2739-43DB-8199-0994A8DD70AC}"/>
              </c:ext>
            </c:extLst>
          </c:dPt>
          <c:dPt>
            <c:idx val="9"/>
            <c:bubble3D val="0"/>
            <c:spPr>
              <a:solidFill>
                <a:srgbClr val="FF80FF"/>
              </a:solidFill>
              <a:ln w="3175">
                <a:solidFill>
                  <a:srgbClr val="000000"/>
                </a:solidFill>
                <a:prstDash val="solid"/>
              </a:ln>
            </c:spPr>
            <c:extLst>
              <c:ext xmlns:c16="http://schemas.microsoft.com/office/drawing/2014/chart" uri="{C3380CC4-5D6E-409C-BE32-E72D297353CC}">
                <c16:uniqueId val="{00000009-2739-43DB-8199-0994A8DD70AC}"/>
              </c:ext>
            </c:extLst>
          </c:dPt>
          <c:dPt>
            <c:idx val="10"/>
            <c:bubble3D val="0"/>
            <c:spPr>
              <a:solidFill>
                <a:srgbClr val="8080FF"/>
              </a:solidFill>
              <a:ln w="3175">
                <a:solidFill>
                  <a:srgbClr val="000000"/>
                </a:solidFill>
                <a:prstDash val="solid"/>
              </a:ln>
            </c:spPr>
            <c:extLst>
              <c:ext xmlns:c16="http://schemas.microsoft.com/office/drawing/2014/chart" uri="{C3380CC4-5D6E-409C-BE32-E72D297353CC}">
                <c16:uniqueId val="{0000000A-2739-43DB-8199-0994A8DD70AC}"/>
              </c:ext>
            </c:extLst>
          </c:dPt>
          <c:dPt>
            <c:idx val="11"/>
            <c:bubble3D val="0"/>
            <c:spPr>
              <a:solidFill>
                <a:srgbClr val="0080C0"/>
              </a:solidFill>
              <a:ln w="3175">
                <a:solidFill>
                  <a:srgbClr val="000000"/>
                </a:solidFill>
                <a:prstDash val="solid"/>
              </a:ln>
            </c:spPr>
            <c:extLst>
              <c:ext xmlns:c16="http://schemas.microsoft.com/office/drawing/2014/chart" uri="{C3380CC4-5D6E-409C-BE32-E72D297353CC}">
                <c16:uniqueId val="{0000000B-2739-43DB-8199-0994A8DD70AC}"/>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_Hidden12!$A$2:$A$13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Oost-Vlaanderen</c:v>
                </c:pt>
                <c:pt idx="11">
                  <c:v>Antwerpen</c:v>
                </c:pt>
              </c:strCache>
            </c:strRef>
          </c:cat>
          <c:val>
            <c:numRef>
              <c:f>_Hidden12!$B$2:$B$13</c:f>
              <c:numCache>
                <c:formatCode>General</c:formatCode>
                <c:ptCount val="12"/>
                <c:pt idx="0">
                  <c:v>41535594.569999985</c:v>
                </c:pt>
                <c:pt idx="1">
                  <c:v>418352026.85999924</c:v>
                </c:pt>
                <c:pt idx="2">
                  <c:v>658121252.09999895</c:v>
                </c:pt>
                <c:pt idx="3">
                  <c:v>781961221.31999791</c:v>
                </c:pt>
                <c:pt idx="4">
                  <c:v>1052575526.27</c:v>
                </c:pt>
                <c:pt idx="5">
                  <c:v>1132291142.4099987</c:v>
                </c:pt>
                <c:pt idx="6">
                  <c:v>1239337750.4800017</c:v>
                </c:pt>
                <c:pt idx="7">
                  <c:v>1317931842.8800001</c:v>
                </c:pt>
                <c:pt idx="8">
                  <c:v>1691966983.4899957</c:v>
                </c:pt>
                <c:pt idx="9">
                  <c:v>2193383787.4299979</c:v>
                </c:pt>
                <c:pt idx="10">
                  <c:v>2354539863.8600035</c:v>
                </c:pt>
                <c:pt idx="11">
                  <c:v>2376448212.6200089</c:v>
                </c:pt>
              </c:numCache>
            </c:numRef>
          </c:val>
          <c:extLst>
            <c:ext xmlns:c16="http://schemas.microsoft.com/office/drawing/2014/chart" uri="{C3380CC4-5D6E-409C-BE32-E72D297353CC}">
              <c16:uniqueId val="{0000000C-2739-43DB-8199-0994A8DD70AC}"/>
            </c:ext>
          </c:extLst>
        </c:ser>
        <c:dLbls>
          <c:showLegendKey val="0"/>
          <c:showVal val="0"/>
          <c:showCatName val="1"/>
          <c:showSerName val="0"/>
          <c:showPercent val="1"/>
          <c:showBubbleSize val="0"/>
          <c:showLeaderLines val="1"/>
        </c:dLbls>
      </c:pie3D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Payment Frequency</a:t>
            </a:r>
          </a:p>
        </c:rich>
      </c:tx>
      <c:layout>
        <c:manualLayout>
          <c:xMode val="edge"/>
          <c:yMode val="edge"/>
          <c:x val="7.5187969924812026E-3"/>
          <c:y val="0.1012662400540614"/>
        </c:manualLayout>
      </c:layout>
      <c:overlay val="0"/>
      <c:spPr>
        <a:noFill/>
        <a:ln w="3175">
          <a:solidFill>
            <a:srgbClr val="000000"/>
          </a:solidFill>
          <a:prstDash val="solid"/>
        </a:ln>
      </c:spPr>
    </c:title>
    <c:autoTitleDeleted val="0"/>
    <c:plotArea>
      <c:layout>
        <c:manualLayout>
          <c:layoutTarget val="inner"/>
          <c:xMode val="edge"/>
          <c:yMode val="edge"/>
          <c:x val="0.44360902255639095"/>
          <c:y val="0.4219426668919225"/>
          <c:w val="0.11278195488721804"/>
          <c:h val="0.3164570001689419"/>
        </c:manualLayout>
      </c:layout>
      <c:pieChart>
        <c:varyColors val="1"/>
        <c:ser>
          <c:idx val="0"/>
          <c:order val="0"/>
          <c:tx>
            <c:strRef>
              <c:f>_Hidden21!$B$1:$B$1</c:f>
              <c:strCache>
                <c:ptCount val="1"/>
              </c:strCache>
            </c:strRef>
          </c:tx>
          <c:spPr>
            <a:solidFill>
              <a:srgbClr val="008888"/>
            </a:solidFill>
            <a:ln w="12700">
              <a:solidFill>
                <a:srgbClr val="000000"/>
              </a:solidFill>
              <a:prstDash val="solid"/>
            </a:ln>
          </c:spPr>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15AB-4F21-A351-2ED6623A15DF}"/>
              </c:ext>
            </c:extLst>
          </c:dPt>
          <c:dPt>
            <c:idx val="1"/>
            <c:bubble3D val="0"/>
            <c:spPr>
              <a:solidFill>
                <a:srgbClr val="00915A"/>
              </a:solidFill>
              <a:ln w="12700">
                <a:solidFill>
                  <a:srgbClr val="000000"/>
                </a:solidFill>
                <a:prstDash val="solid"/>
              </a:ln>
            </c:spPr>
            <c:extLst>
              <c:ext xmlns:c16="http://schemas.microsoft.com/office/drawing/2014/chart" uri="{C3380CC4-5D6E-409C-BE32-E72D297353CC}">
                <c16:uniqueId val="{00000001-15AB-4F21-A351-2ED6623A15DF}"/>
              </c:ext>
            </c:extLst>
          </c:dPt>
          <c:dLbls>
            <c:numFmt formatCode="0.0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_Hidden21!$A$2:$A$3</c:f>
              <c:strCache>
                <c:ptCount val="2"/>
                <c:pt idx="0">
                  <c:v>Twice A Year</c:v>
                </c:pt>
                <c:pt idx="1">
                  <c:v>Monthly</c:v>
                </c:pt>
              </c:strCache>
            </c:strRef>
          </c:cat>
          <c:val>
            <c:numRef>
              <c:f>_Hidden21!$B$2:$B$3</c:f>
              <c:numCache>
                <c:formatCode>General</c:formatCode>
                <c:ptCount val="2"/>
                <c:pt idx="0">
                  <c:v>8.8021989266794601E-6</c:v>
                </c:pt>
                <c:pt idx="1">
                  <c:v>0.99999119780107326</c:v>
                </c:pt>
              </c:numCache>
            </c:numRef>
          </c:val>
          <c:extLst>
            <c:ext xmlns:c16="http://schemas.microsoft.com/office/drawing/2014/chart" uri="{C3380CC4-5D6E-409C-BE32-E72D297353CC}">
              <c16:uniqueId val="{00000002-15AB-4F21-A351-2ED6623A15DF}"/>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Repayment Type</a:t>
            </a:r>
          </a:p>
        </c:rich>
      </c:tx>
      <c:layout>
        <c:manualLayout>
          <c:xMode val="edge"/>
          <c:yMode val="edge"/>
          <c:x val="9.7847451618544006E-3"/>
          <c:y val="5.7268722466960353E-2"/>
        </c:manualLayout>
      </c:layout>
      <c:overlay val="0"/>
      <c:spPr>
        <a:noFill/>
        <a:ln w="3175">
          <a:solidFill>
            <a:srgbClr val="000000"/>
          </a:solidFill>
          <a:prstDash val="solid"/>
        </a:ln>
      </c:spPr>
    </c:title>
    <c:autoTitleDeleted val="0"/>
    <c:plotArea>
      <c:layout>
        <c:manualLayout>
          <c:layoutTarget val="inner"/>
          <c:xMode val="edge"/>
          <c:yMode val="edge"/>
          <c:x val="0.43444268518633539"/>
          <c:y val="0.43612334801762115"/>
          <c:w val="0.13111558516884897"/>
          <c:h val="0.29515418502202645"/>
        </c:manualLayout>
      </c:layout>
      <c:pieChart>
        <c:varyColors val="1"/>
        <c:ser>
          <c:idx val="0"/>
          <c:order val="0"/>
          <c:tx>
            <c:strRef>
              <c:f>_Hidden22!$B$1:$B$1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49F4-4379-B9F9-8AD52840559C}"/>
              </c:ext>
            </c:extLst>
          </c:dPt>
          <c:dPt>
            <c:idx val="1"/>
            <c:bubble3D val="0"/>
            <c:spPr>
              <a:solidFill>
                <a:srgbClr val="FF8040"/>
              </a:solidFill>
              <a:ln w="12700">
                <a:solidFill>
                  <a:srgbClr val="000000"/>
                </a:solidFill>
                <a:prstDash val="solid"/>
              </a:ln>
            </c:spPr>
            <c:extLst>
              <c:ext xmlns:c16="http://schemas.microsoft.com/office/drawing/2014/chart" uri="{C3380CC4-5D6E-409C-BE32-E72D297353CC}">
                <c16:uniqueId val="{00000001-49F4-4379-B9F9-8AD52840559C}"/>
              </c:ext>
            </c:extLst>
          </c:dPt>
          <c:dPt>
            <c:idx val="2"/>
            <c:bubble3D val="0"/>
            <c:spPr>
              <a:solidFill>
                <a:srgbClr val="00915A"/>
              </a:solidFill>
              <a:ln w="3175">
                <a:solidFill>
                  <a:srgbClr val="008000"/>
                </a:solidFill>
                <a:prstDash val="solid"/>
              </a:ln>
            </c:spPr>
            <c:extLst>
              <c:ext xmlns:c16="http://schemas.microsoft.com/office/drawing/2014/chart" uri="{C3380CC4-5D6E-409C-BE32-E72D297353CC}">
                <c16:uniqueId val="{00000002-49F4-4379-B9F9-8AD52840559C}"/>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_Hidden22!$A$2:$A$4</c:f>
              <c:strCache>
                <c:ptCount val="3"/>
                <c:pt idx="0">
                  <c:v>Linear</c:v>
                </c:pt>
                <c:pt idx="1">
                  <c:v>Interest only</c:v>
                </c:pt>
                <c:pt idx="2">
                  <c:v>Annuity</c:v>
                </c:pt>
              </c:strCache>
            </c:strRef>
          </c:cat>
          <c:val>
            <c:numRef>
              <c:f>_Hidden22!$B$2:$B$4</c:f>
              <c:numCache>
                <c:formatCode>General</c:formatCode>
                <c:ptCount val="3"/>
                <c:pt idx="0">
                  <c:v>152307787.2300002</c:v>
                </c:pt>
                <c:pt idx="1">
                  <c:v>714895817.5199995</c:v>
                </c:pt>
                <c:pt idx="2">
                  <c:v>14391241599.540091</c:v>
                </c:pt>
              </c:numCache>
            </c:numRef>
          </c:val>
          <c:extLst>
            <c:ext xmlns:c16="http://schemas.microsoft.com/office/drawing/2014/chart" uri="{C3380CC4-5D6E-409C-BE32-E72D297353CC}">
              <c16:uniqueId val="{00000003-49F4-4379-B9F9-8AD52840559C}"/>
            </c:ext>
          </c:extLst>
        </c:ser>
        <c:dLbls>
          <c:showLegendKey val="0"/>
          <c:showVal val="0"/>
          <c:showCatName val="1"/>
          <c:showSerName val="0"/>
          <c:showPercent val="1"/>
          <c:showBubbleSize val="0"/>
          <c:showLeaderLines val="1"/>
        </c:dLbls>
        <c:firstSliceAng val="90"/>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Current LTV Distribution</a:t>
            </a:r>
          </a:p>
        </c:rich>
      </c:tx>
      <c:layout>
        <c:manualLayout>
          <c:xMode val="edge"/>
          <c:yMode val="edge"/>
          <c:x val="0.1816581612002611"/>
          <c:y val="4.1775456919060053E-2"/>
        </c:manualLayout>
      </c:layout>
      <c:overlay val="0"/>
      <c:spPr>
        <a:noFill/>
        <a:ln w="3175">
          <a:solidFill>
            <a:srgbClr val="000000"/>
          </a:solidFill>
          <a:prstDash val="solid"/>
        </a:ln>
      </c:spPr>
    </c:title>
    <c:autoTitleDeleted val="0"/>
    <c:plotArea>
      <c:layout>
        <c:manualLayout>
          <c:layoutTarget val="inner"/>
          <c:xMode val="edge"/>
          <c:yMode val="edge"/>
          <c:x val="0.1005292736739309"/>
          <c:y val="0.17493472584856398"/>
          <c:w val="0.87478104810999524"/>
          <c:h val="0.64229765013054829"/>
        </c:manualLayout>
      </c:layout>
      <c:barChart>
        <c:barDir val="col"/>
        <c:grouping val="clustered"/>
        <c:varyColors val="0"/>
        <c:ser>
          <c:idx val="0"/>
          <c:order val="0"/>
          <c:tx>
            <c:strRef>
              <c:f>_Hidden23!$B$1:$B$1</c:f>
              <c:strCache>
                <c:ptCount val="1"/>
              </c:strCache>
            </c:strRef>
          </c:tx>
          <c:spPr>
            <a:solidFill>
              <a:srgbClr val="00915A"/>
            </a:solidFill>
            <a:ln w="3175">
              <a:solidFill>
                <a:srgbClr val="008000"/>
              </a:solidFill>
              <a:prstDash val="solid"/>
            </a:ln>
          </c:spPr>
          <c:invertIfNegative val="0"/>
          <c:cat>
            <c:strRef>
              <c:f>_Hidden23!$A$2:$A$15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_Hidden23!$B$2:$B$15</c:f>
              <c:numCache>
                <c:formatCode>General</c:formatCode>
                <c:ptCount val="14"/>
                <c:pt idx="0">
                  <c:v>1.2826372764701776E-3</c:v>
                </c:pt>
                <c:pt idx="1">
                  <c:v>6.2454565741211283E-2</c:v>
                </c:pt>
                <c:pt idx="2">
                  <c:v>6.3615248289326992E-2</c:v>
                </c:pt>
                <c:pt idx="3">
                  <c:v>8.0984276442699038E-2</c:v>
                </c:pt>
                <c:pt idx="4">
                  <c:v>9.6005612226345377E-2</c:v>
                </c:pt>
                <c:pt idx="5">
                  <c:v>0.10265587794814188</c:v>
                </c:pt>
                <c:pt idx="6">
                  <c:v>0.11088825463516383</c:v>
                </c:pt>
                <c:pt idx="7">
                  <c:v>0.12176607602835011</c:v>
                </c:pt>
                <c:pt idx="8">
                  <c:v>0.13187146311829204</c:v>
                </c:pt>
                <c:pt idx="9">
                  <c:v>0.12809346258100227</c:v>
                </c:pt>
                <c:pt idx="10">
                  <c:v>7.4691256845721879E-2</c:v>
                </c:pt>
                <c:pt idx="11">
                  <c:v>5.286473769117765E-3</c:v>
                </c:pt>
                <c:pt idx="12">
                  <c:v>2.8418419255330451E-3</c:v>
                </c:pt>
                <c:pt idx="13">
                  <c:v>1.7562953172624341E-2</c:v>
                </c:pt>
              </c:numCache>
            </c:numRef>
          </c:val>
          <c:extLst>
            <c:ext xmlns:c16="http://schemas.microsoft.com/office/drawing/2014/chart" uri="{C3380CC4-5D6E-409C-BE32-E72D297353CC}">
              <c16:uniqueId val="{00000000-626B-4D68-BCB6-6429A18DC029}"/>
            </c:ext>
          </c:extLst>
        </c:ser>
        <c:dLbls>
          <c:showLegendKey val="0"/>
          <c:showVal val="0"/>
          <c:showCatName val="0"/>
          <c:showSerName val="0"/>
          <c:showPercent val="0"/>
          <c:showBubbleSize val="0"/>
        </c:dLbls>
        <c:gapWidth val="80"/>
        <c:axId val="1417584168"/>
        <c:axId val="1"/>
      </c:barChart>
      <c:catAx>
        <c:axId val="141758416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1758416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Loan To Mortgage Inscription Distribution</a:t>
            </a:r>
          </a:p>
        </c:rich>
      </c:tx>
      <c:layout>
        <c:manualLayout>
          <c:xMode val="edge"/>
          <c:yMode val="edge"/>
          <c:x val="8.9285714285714281E-3"/>
          <c:y val="4.3227665706051875E-2"/>
        </c:manualLayout>
      </c:layout>
      <c:overlay val="0"/>
      <c:spPr>
        <a:noFill/>
        <a:ln w="3175">
          <a:solidFill>
            <a:srgbClr val="000000"/>
          </a:solidFill>
          <a:prstDash val="solid"/>
        </a:ln>
      </c:spPr>
    </c:title>
    <c:autoTitleDeleted val="0"/>
    <c:plotArea>
      <c:layout>
        <c:manualLayout>
          <c:layoutTarget val="inner"/>
          <c:xMode val="edge"/>
          <c:yMode val="edge"/>
          <c:x val="0.10178571428571428"/>
          <c:y val="0.19020172910662825"/>
          <c:w val="0.87321428571428572"/>
          <c:h val="0.58501440922190207"/>
        </c:manualLayout>
      </c:layout>
      <c:barChart>
        <c:barDir val="col"/>
        <c:grouping val="clustered"/>
        <c:varyColors val="0"/>
        <c:ser>
          <c:idx val="0"/>
          <c:order val="0"/>
          <c:tx>
            <c:strRef>
              <c:f>_Hidden24!$B$1:$B$1</c:f>
              <c:strCache>
                <c:ptCount val="1"/>
              </c:strCache>
            </c:strRef>
          </c:tx>
          <c:spPr>
            <a:solidFill>
              <a:srgbClr val="00915A"/>
            </a:solidFill>
            <a:ln w="3175">
              <a:solidFill>
                <a:srgbClr val="008000"/>
              </a:solidFill>
              <a:prstDash val="solid"/>
            </a:ln>
          </c:spPr>
          <c:invertIfNegative val="0"/>
          <c:cat>
            <c:strRef>
              <c:f>_Hidden24!$A$2:$A$15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_Hidden24!$B$2:$B$15</c:f>
              <c:numCache>
                <c:formatCode>General</c:formatCode>
                <c:ptCount val="14"/>
                <c:pt idx="0">
                  <c:v>1.5900825426943592E-2</c:v>
                </c:pt>
                <c:pt idx="1">
                  <c:v>2.2214919558429101E-2</c:v>
                </c:pt>
                <c:pt idx="2">
                  <c:v>4.6942508108140595E-2</c:v>
                </c:pt>
                <c:pt idx="3">
                  <c:v>0.10006470672586747</c:v>
                </c:pt>
                <c:pt idx="4">
                  <c:v>0.19156621777677454</c:v>
                </c:pt>
                <c:pt idx="5">
                  <c:v>4.9408108033054197E-2</c:v>
                </c:pt>
                <c:pt idx="6">
                  <c:v>5.0120076420039378E-2</c:v>
                </c:pt>
                <c:pt idx="7">
                  <c:v>5.1280121076818938E-2</c:v>
                </c:pt>
                <c:pt idx="8">
                  <c:v>5.7238770880433179E-2</c:v>
                </c:pt>
                <c:pt idx="9">
                  <c:v>6.0658115796082254E-2</c:v>
                </c:pt>
                <c:pt idx="10">
                  <c:v>0.17041623980921203</c:v>
                </c:pt>
                <c:pt idx="11">
                  <c:v>7.4175705421269597E-2</c:v>
                </c:pt>
                <c:pt idx="12">
                  <c:v>3.0280302166048833E-2</c:v>
                </c:pt>
                <c:pt idx="13">
                  <c:v>7.9733382800886085E-2</c:v>
                </c:pt>
              </c:numCache>
            </c:numRef>
          </c:val>
          <c:extLst>
            <c:ext xmlns:c16="http://schemas.microsoft.com/office/drawing/2014/chart" uri="{C3380CC4-5D6E-409C-BE32-E72D297353CC}">
              <c16:uniqueId val="{00000000-FC14-4530-AB2B-AEC9163D6FD6}"/>
            </c:ext>
          </c:extLst>
        </c:ser>
        <c:dLbls>
          <c:showLegendKey val="0"/>
          <c:showVal val="0"/>
          <c:showCatName val="0"/>
          <c:showSerName val="0"/>
          <c:showPercent val="0"/>
          <c:showBubbleSize val="0"/>
        </c:dLbls>
        <c:gapWidth val="80"/>
        <c:axId val="1417577280"/>
        <c:axId val="1"/>
      </c:barChart>
      <c:catAx>
        <c:axId val="1417577280"/>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1757728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Final Maturity</a:t>
            </a:r>
          </a:p>
        </c:rich>
      </c:tx>
      <c:layout>
        <c:manualLayout>
          <c:xMode val="edge"/>
          <c:yMode val="edge"/>
          <c:x val="0.20476222216366283"/>
          <c:y val="3.0634606035675555E-2"/>
        </c:manualLayout>
      </c:layout>
      <c:overlay val="0"/>
      <c:spPr>
        <a:noFill/>
        <a:ln w="3175">
          <a:solidFill>
            <a:srgbClr val="000000"/>
          </a:solidFill>
          <a:prstDash val="solid"/>
        </a:ln>
      </c:spPr>
    </c:title>
    <c:autoTitleDeleted val="0"/>
    <c:plotArea>
      <c:layout>
        <c:manualLayout>
          <c:layoutTarget val="inner"/>
          <c:xMode val="edge"/>
          <c:yMode val="edge"/>
          <c:x val="0.11269858739240357"/>
          <c:y val="0.15317303017837777"/>
          <c:w val="0.86508070604028098"/>
          <c:h val="0.6367621683129705"/>
        </c:manualLayout>
      </c:layout>
      <c:barChart>
        <c:barDir val="col"/>
        <c:grouping val="clustered"/>
        <c:varyColors val="0"/>
        <c:ser>
          <c:idx val="0"/>
          <c:order val="0"/>
          <c:tx>
            <c:strRef>
              <c:f>_Hidden25!$B$1:$B$1</c:f>
              <c:strCache>
                <c:ptCount val="1"/>
              </c:strCache>
            </c:strRef>
          </c:tx>
          <c:spPr>
            <a:solidFill>
              <a:srgbClr val="00915A"/>
            </a:solidFill>
            <a:ln w="25400">
              <a:noFill/>
            </a:ln>
          </c:spPr>
          <c:invertIfNegative val="0"/>
          <c:cat>
            <c:strRef>
              <c:f>_Hidden25!$A$2:$A$20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&gt;22 and &lt;=23</c:v>
                </c:pt>
              </c:strCache>
            </c:strRef>
          </c:cat>
          <c:val>
            <c:numRef>
              <c:f>_Hidden25!$B$2:$B$20</c:f>
              <c:numCache>
                <c:formatCode>General</c:formatCode>
                <c:ptCount val="19"/>
                <c:pt idx="0">
                  <c:v>2.1636824294337442E-2</c:v>
                </c:pt>
                <c:pt idx="1">
                  <c:v>2.9100717328994753E-2</c:v>
                </c:pt>
                <c:pt idx="2">
                  <c:v>4.0806607800704282E-2</c:v>
                </c:pt>
                <c:pt idx="3">
                  <c:v>6.0985190536868815E-2</c:v>
                </c:pt>
                <c:pt idx="4">
                  <c:v>7.2196988361583864E-2</c:v>
                </c:pt>
                <c:pt idx="5">
                  <c:v>7.431271511799882E-2</c:v>
                </c:pt>
                <c:pt idx="6">
                  <c:v>0.10169975480881294</c:v>
                </c:pt>
                <c:pt idx="7">
                  <c:v>8.4195617449856819E-2</c:v>
                </c:pt>
                <c:pt idx="8">
                  <c:v>9.8128818840534315E-2</c:v>
                </c:pt>
                <c:pt idx="9">
                  <c:v>0.15254397059312419</c:v>
                </c:pt>
                <c:pt idx="10">
                  <c:v>6.3910195385819726E-2</c:v>
                </c:pt>
                <c:pt idx="11">
                  <c:v>6.9966948953609581E-2</c:v>
                </c:pt>
                <c:pt idx="12">
                  <c:v>0.12718210284127729</c:v>
                </c:pt>
                <c:pt idx="13">
                  <c:v>1.9320473688702901E-3</c:v>
                </c:pt>
                <c:pt idx="14">
                  <c:v>1.0544316812486556E-3</c:v>
                </c:pt>
                <c:pt idx="15">
                  <c:v>3.1112699140966612E-4</c:v>
                </c:pt>
                <c:pt idx="16">
                  <c:v>1.3979283416112982E-5</c:v>
                </c:pt>
                <c:pt idx="17">
                  <c:v>9.9034657841490961E-6</c:v>
                </c:pt>
                <c:pt idx="18">
                  <c:v>1.2058895748320885E-5</c:v>
                </c:pt>
              </c:numCache>
            </c:numRef>
          </c:val>
          <c:extLst>
            <c:ext xmlns:c16="http://schemas.microsoft.com/office/drawing/2014/chart" uri="{C3380CC4-5D6E-409C-BE32-E72D297353CC}">
              <c16:uniqueId val="{00000000-7FA4-4B9C-9D10-8B78B3CC88A1}"/>
            </c:ext>
          </c:extLst>
        </c:ser>
        <c:dLbls>
          <c:showLegendKey val="0"/>
          <c:showVal val="0"/>
          <c:showCatName val="0"/>
          <c:showSerName val="0"/>
          <c:showPercent val="0"/>
          <c:showBubbleSize val="0"/>
        </c:dLbls>
        <c:gapWidth val="80"/>
        <c:axId val="1417591712"/>
        <c:axId val="1"/>
      </c:barChart>
      <c:catAx>
        <c:axId val="1417591712"/>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1759171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Average Life To Interest Reset Date</a:t>
            </a:r>
          </a:p>
        </c:rich>
      </c:tx>
      <c:layout>
        <c:manualLayout>
          <c:xMode val="edge"/>
          <c:yMode val="edge"/>
          <c:x val="0.17629192413380104"/>
          <c:y val="2.9465983011738556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3443854749105716"/>
          <c:w val="0.89209792643570007"/>
          <c:h val="0.76243231042873505"/>
        </c:manualLayout>
      </c:layout>
      <c:barChart>
        <c:barDir val="col"/>
        <c:grouping val="clustered"/>
        <c:varyColors val="0"/>
        <c:ser>
          <c:idx val="0"/>
          <c:order val="0"/>
          <c:tx>
            <c:strRef>
              <c:f>_Hidden26!$B$1:$B$1</c:f>
              <c:strCache>
                <c:ptCount val="1"/>
              </c:strCache>
            </c:strRef>
          </c:tx>
          <c:spPr>
            <a:solidFill>
              <a:srgbClr val="00915A"/>
            </a:solidFill>
            <a:ln w="25400">
              <a:noFill/>
            </a:ln>
          </c:spPr>
          <c:invertIfNegative val="0"/>
          <c:cat>
            <c:strRef>
              <c:f>_Hidden26!$A$2:$A$9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_Hidden26!$B$2:$B$9</c:f>
              <c:numCache>
                <c:formatCode>General</c:formatCode>
                <c:ptCount val="8"/>
                <c:pt idx="0">
                  <c:v>0.83012561340317825</c:v>
                </c:pt>
                <c:pt idx="1">
                  <c:v>8.6370570087931794E-2</c:v>
                </c:pt>
                <c:pt idx="2">
                  <c:v>3.1557506029815711E-2</c:v>
                </c:pt>
                <c:pt idx="3">
                  <c:v>1.581132888507979E-2</c:v>
                </c:pt>
                <c:pt idx="4">
                  <c:v>6.8844433389887239E-3</c:v>
                </c:pt>
                <c:pt idx="5">
                  <c:v>4.5074781295975121E-3</c:v>
                </c:pt>
                <c:pt idx="6">
                  <c:v>2.4019216755908606E-2</c:v>
                </c:pt>
                <c:pt idx="7">
                  <c:v>7.23843369499704E-4</c:v>
                </c:pt>
              </c:numCache>
            </c:numRef>
          </c:val>
          <c:extLst>
            <c:ext xmlns:c16="http://schemas.microsoft.com/office/drawing/2014/chart" uri="{C3380CC4-5D6E-409C-BE32-E72D297353CC}">
              <c16:uniqueId val="{00000000-D31F-4A82-AFD2-F1A3F5EFAE1B}"/>
            </c:ext>
          </c:extLst>
        </c:ser>
        <c:dLbls>
          <c:showLegendKey val="0"/>
          <c:showVal val="0"/>
          <c:showCatName val="0"/>
          <c:showSerName val="0"/>
          <c:showPercent val="0"/>
          <c:showBubbleSize val="0"/>
        </c:dLbls>
        <c:gapWidth val="80"/>
        <c:axId val="1417592040"/>
        <c:axId val="1"/>
      </c:barChart>
      <c:catAx>
        <c:axId val="1417592040"/>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1759204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Delinquency Outstanding in Euro</a:t>
            </a:r>
          </a:p>
        </c:rich>
      </c:tx>
      <c:layout>
        <c:manualLayout>
          <c:xMode val="edge"/>
          <c:yMode val="edge"/>
          <c:x val="7.3637755457931192E-2"/>
          <c:y val="3.9647619733897188E-2"/>
        </c:manualLayout>
      </c:layout>
      <c:overlay val="0"/>
      <c:spPr>
        <a:noFill/>
        <a:ln w="3175">
          <a:solidFill>
            <a:srgbClr val="000000"/>
          </a:solidFill>
          <a:prstDash val="solid"/>
        </a:ln>
      </c:spPr>
    </c:title>
    <c:autoTitleDeleted val="0"/>
    <c:plotArea>
      <c:layout>
        <c:manualLayout>
          <c:layoutTarget val="inner"/>
          <c:xMode val="edge"/>
          <c:yMode val="edge"/>
          <c:x val="0.13402071493343479"/>
          <c:y val="0.15418518785404461"/>
          <c:w val="0.8453614326570501"/>
          <c:h val="0.75550742048481867"/>
        </c:manualLayout>
      </c:layout>
      <c:barChart>
        <c:barDir val="col"/>
        <c:grouping val="clustered"/>
        <c:varyColors val="0"/>
        <c:ser>
          <c:idx val="0"/>
          <c:order val="0"/>
          <c:tx>
            <c:strRef>
              <c:f>_Hidden28!$B$1:$B$1</c:f>
              <c:strCache>
                <c:ptCount val="1"/>
                <c:pt idx="0">
                  <c:v>OUT_BKD_EUR(Loan Register)</c:v>
                </c:pt>
              </c:strCache>
            </c:strRef>
          </c:tx>
          <c:spPr>
            <a:solidFill>
              <a:srgbClr val="00915A"/>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_Hidden28!$A$2:$A$5</c:f>
              <c:strCache>
                <c:ptCount val="4"/>
                <c:pt idx="0">
                  <c:v>0 - 30 Days</c:v>
                </c:pt>
                <c:pt idx="1">
                  <c:v>30 - 60 Days</c:v>
                </c:pt>
                <c:pt idx="2">
                  <c:v>60 - 90 Days</c:v>
                </c:pt>
                <c:pt idx="3">
                  <c:v>&gt; 90 Days</c:v>
                </c:pt>
              </c:strCache>
            </c:strRef>
          </c:cat>
          <c:val>
            <c:numRef>
              <c:f>_Hidden28!$B$2:$B$5</c:f>
              <c:numCache>
                <c:formatCode>General</c:formatCode>
                <c:ptCount val="4"/>
                <c:pt idx="0">
                  <c:v>13982306.65</c:v>
                </c:pt>
                <c:pt idx="1">
                  <c:v>5259170.5600000015</c:v>
                </c:pt>
                <c:pt idx="2">
                  <c:v>527627.99</c:v>
                </c:pt>
                <c:pt idx="3">
                  <c:v>2100727.67</c:v>
                </c:pt>
              </c:numCache>
            </c:numRef>
          </c:val>
          <c:extLst>
            <c:ext xmlns:c16="http://schemas.microsoft.com/office/drawing/2014/chart" uri="{C3380CC4-5D6E-409C-BE32-E72D297353CC}">
              <c16:uniqueId val="{00000000-96D2-4BAB-98A1-43F90AEA6A01}"/>
            </c:ext>
          </c:extLst>
        </c:ser>
        <c:ser>
          <c:idx val="1"/>
          <c:order val="1"/>
          <c:tx>
            <c:strRef>
              <c:f>_Hidden28!$C$1:$C$1</c:f>
              <c:strCache>
                <c:ptCount val="1"/>
              </c:strCache>
            </c:strRef>
          </c:tx>
          <c:spPr>
            <a:solidFill>
              <a:srgbClr val="00FF00"/>
            </a:solidFill>
            <a:ln w="3175">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_Hidden28!$A$2:$A$5</c:f>
              <c:strCache>
                <c:ptCount val="4"/>
                <c:pt idx="0">
                  <c:v>0 - 30 Days</c:v>
                </c:pt>
                <c:pt idx="1">
                  <c:v>30 - 60 Days</c:v>
                </c:pt>
                <c:pt idx="2">
                  <c:v>60 - 90 Days</c:v>
                </c:pt>
                <c:pt idx="3">
                  <c:v>&gt; 90 Days</c:v>
                </c:pt>
              </c:strCache>
            </c:strRef>
          </c:cat>
          <c:val>
            <c:numRef>
              <c:f>_Hidden28!$C$2:$C$5</c:f>
              <c:numCache>
                <c:formatCode>General</c:formatCode>
                <c:ptCount val="4"/>
                <c:pt idx="0">
                  <c:v>152</c:v>
                </c:pt>
                <c:pt idx="1">
                  <c:v>58</c:v>
                </c:pt>
                <c:pt idx="2">
                  <c:v>2</c:v>
                </c:pt>
                <c:pt idx="3">
                  <c:v>25</c:v>
                </c:pt>
              </c:numCache>
            </c:numRef>
          </c:val>
          <c:extLst>
            <c:ext xmlns:c16="http://schemas.microsoft.com/office/drawing/2014/chart" uri="{C3380CC4-5D6E-409C-BE32-E72D297353CC}">
              <c16:uniqueId val="{00000001-96D2-4BAB-98A1-43F90AEA6A01}"/>
            </c:ext>
          </c:extLst>
        </c:ser>
        <c:dLbls>
          <c:showLegendKey val="0"/>
          <c:showVal val="0"/>
          <c:showCatName val="0"/>
          <c:showSerName val="0"/>
          <c:showPercent val="0"/>
          <c:showBubbleSize val="0"/>
        </c:dLbls>
        <c:gapWidth val="100"/>
        <c:axId val="1417593680"/>
        <c:axId val="1"/>
      </c:barChart>
      <c:catAx>
        <c:axId val="1417593680"/>
        <c:scaling>
          <c:orientation val="minMax"/>
        </c:scaling>
        <c:delete val="0"/>
        <c:axPos val="b"/>
        <c:majorGridlines>
          <c:spPr>
            <a:ln w="3175">
              <a:solidFill>
                <a:srgbClr val="000000"/>
              </a:solidFill>
              <a:prstDash val="solid"/>
            </a:ln>
          </c:spPr>
        </c:majorGridlines>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417593680"/>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Amortisation profiles  (all amounts in EUR)
</a:t>
            </a:r>
          </a:p>
        </c:rich>
      </c:tx>
      <c:layout>
        <c:manualLayout>
          <c:xMode val="edge"/>
          <c:yMode val="edge"/>
          <c:x val="5.0301835574892506E-3"/>
          <c:y val="3.6450107445172783E-2"/>
        </c:manualLayout>
      </c:layout>
      <c:overlay val="0"/>
      <c:spPr>
        <a:noFill/>
        <a:ln w="3175">
          <a:solidFill>
            <a:srgbClr val="000000"/>
          </a:solidFill>
          <a:prstDash val="solid"/>
        </a:ln>
      </c:spPr>
    </c:title>
    <c:autoTitleDeleted val="0"/>
    <c:plotArea>
      <c:layout>
        <c:manualLayout>
          <c:layoutTarget val="inner"/>
          <c:xMode val="edge"/>
          <c:yMode val="edge"/>
          <c:x val="0.11670025853375061"/>
          <c:y val="0.15372436618181565"/>
          <c:w val="0.8692157187341425"/>
          <c:h val="0.7290021489034556"/>
        </c:manualLayout>
      </c:layout>
      <c:areaChart>
        <c:grouping val="standard"/>
        <c:varyColors val="0"/>
        <c:ser>
          <c:idx val="0"/>
          <c:order val="0"/>
          <c:tx>
            <c:strRef>
              <c:f>_Hidden31!$B$1:$B$1</c:f>
              <c:strCache>
                <c:ptCount val="1"/>
                <c:pt idx="0">
                  <c:v>Outstanding Residential Mortgage Loans (0% CPR)</c:v>
                </c:pt>
              </c:strCache>
            </c:strRef>
          </c:tx>
          <c:spPr>
            <a:solidFill>
              <a:srgbClr val="800000"/>
            </a:solidFill>
            <a:ln w="25400">
              <a:noFill/>
            </a:ln>
          </c:spPr>
          <c:cat>
            <c:strRef>
              <c:f>_Hidden31!$A$2:$A$392</c:f>
              <c:strCache>
                <c:ptCount val="391"/>
                <c:pt idx="0">
                  <c:v>1/10/2021</c:v>
                </c:pt>
                <c:pt idx="1">
                  <c:v>1/11/2021</c:v>
                </c:pt>
                <c:pt idx="2">
                  <c:v>1/12/2021</c:v>
                </c:pt>
                <c:pt idx="3">
                  <c:v>1/01/2022</c:v>
                </c:pt>
                <c:pt idx="4">
                  <c:v>1/02/2022</c:v>
                </c:pt>
                <c:pt idx="5">
                  <c:v>1/03/2022</c:v>
                </c:pt>
                <c:pt idx="6">
                  <c:v>1/04/2022</c:v>
                </c:pt>
                <c:pt idx="7">
                  <c:v>1/05/2022</c:v>
                </c:pt>
                <c:pt idx="8">
                  <c:v>1/06/2022</c:v>
                </c:pt>
                <c:pt idx="9">
                  <c:v>1/07/2022</c:v>
                </c:pt>
                <c:pt idx="10">
                  <c:v>1/08/2022</c:v>
                </c:pt>
                <c:pt idx="11">
                  <c:v>1/09/2022</c:v>
                </c:pt>
                <c:pt idx="12">
                  <c:v>1/10/2022</c:v>
                </c:pt>
                <c:pt idx="13">
                  <c:v>1/11/2022</c:v>
                </c:pt>
                <c:pt idx="14">
                  <c:v>1/12/2022</c:v>
                </c:pt>
                <c:pt idx="15">
                  <c:v>1/01/2023</c:v>
                </c:pt>
                <c:pt idx="16">
                  <c:v>1/02/2023</c:v>
                </c:pt>
                <c:pt idx="17">
                  <c:v>1/03/2023</c:v>
                </c:pt>
                <c:pt idx="18">
                  <c:v>1/04/2023</c:v>
                </c:pt>
                <c:pt idx="19">
                  <c:v>1/05/2023</c:v>
                </c:pt>
                <c:pt idx="20">
                  <c:v>1/06/2023</c:v>
                </c:pt>
                <c:pt idx="21">
                  <c:v>1/07/2023</c:v>
                </c:pt>
                <c:pt idx="22">
                  <c:v>1/08/2023</c:v>
                </c:pt>
                <c:pt idx="23">
                  <c:v>1/09/2023</c:v>
                </c:pt>
                <c:pt idx="24">
                  <c:v>1/10/2023</c:v>
                </c:pt>
                <c:pt idx="25">
                  <c:v>1/11/2023</c:v>
                </c:pt>
                <c:pt idx="26">
                  <c:v>1/12/2023</c:v>
                </c:pt>
                <c:pt idx="27">
                  <c:v>1/01/2024</c:v>
                </c:pt>
                <c:pt idx="28">
                  <c:v>1/02/2024</c:v>
                </c:pt>
                <c:pt idx="29">
                  <c:v>1/03/2024</c:v>
                </c:pt>
                <c:pt idx="30">
                  <c:v>1/04/2024</c:v>
                </c:pt>
                <c:pt idx="31">
                  <c:v>1/05/2024</c:v>
                </c:pt>
                <c:pt idx="32">
                  <c:v>1/06/2024</c:v>
                </c:pt>
                <c:pt idx="33">
                  <c:v>1/07/2024</c:v>
                </c:pt>
                <c:pt idx="34">
                  <c:v>1/08/2024</c:v>
                </c:pt>
                <c:pt idx="35">
                  <c:v>1/09/2024</c:v>
                </c:pt>
                <c:pt idx="36">
                  <c:v>1/10/2024</c:v>
                </c:pt>
                <c:pt idx="37">
                  <c:v>1/11/2024</c:v>
                </c:pt>
                <c:pt idx="38">
                  <c:v>1/12/2024</c:v>
                </c:pt>
                <c:pt idx="39">
                  <c:v>1/01/2025</c:v>
                </c:pt>
                <c:pt idx="40">
                  <c:v>1/02/2025</c:v>
                </c:pt>
                <c:pt idx="41">
                  <c:v>1/03/2025</c:v>
                </c:pt>
                <c:pt idx="42">
                  <c:v>1/04/2025</c:v>
                </c:pt>
                <c:pt idx="43">
                  <c:v>1/05/2025</c:v>
                </c:pt>
                <c:pt idx="44">
                  <c:v>1/06/2025</c:v>
                </c:pt>
                <c:pt idx="45">
                  <c:v>1/07/2025</c:v>
                </c:pt>
                <c:pt idx="46">
                  <c:v>1/08/2025</c:v>
                </c:pt>
                <c:pt idx="47">
                  <c:v>1/09/2025</c:v>
                </c:pt>
                <c:pt idx="48">
                  <c:v>1/10/2025</c:v>
                </c:pt>
                <c:pt idx="49">
                  <c:v>1/11/2025</c:v>
                </c:pt>
                <c:pt idx="50">
                  <c:v>1/12/2025</c:v>
                </c:pt>
                <c:pt idx="51">
                  <c:v>1/01/2026</c:v>
                </c:pt>
                <c:pt idx="52">
                  <c:v>1/02/2026</c:v>
                </c:pt>
                <c:pt idx="53">
                  <c:v>1/03/2026</c:v>
                </c:pt>
                <c:pt idx="54">
                  <c:v>1/04/2026</c:v>
                </c:pt>
                <c:pt idx="55">
                  <c:v>1/05/2026</c:v>
                </c:pt>
                <c:pt idx="56">
                  <c:v>1/06/2026</c:v>
                </c:pt>
                <c:pt idx="57">
                  <c:v>1/07/2026</c:v>
                </c:pt>
                <c:pt idx="58">
                  <c:v>1/08/2026</c:v>
                </c:pt>
                <c:pt idx="59">
                  <c:v>1/09/2026</c:v>
                </c:pt>
                <c:pt idx="60">
                  <c:v>1/10/2026</c:v>
                </c:pt>
                <c:pt idx="61">
                  <c:v>1/11/2026</c:v>
                </c:pt>
                <c:pt idx="62">
                  <c:v>1/12/2026</c:v>
                </c:pt>
                <c:pt idx="63">
                  <c:v>1/01/2027</c:v>
                </c:pt>
                <c:pt idx="64">
                  <c:v>1/02/2027</c:v>
                </c:pt>
                <c:pt idx="65">
                  <c:v>1/03/2027</c:v>
                </c:pt>
                <c:pt idx="66">
                  <c:v>1/04/2027</c:v>
                </c:pt>
                <c:pt idx="67">
                  <c:v>1/05/2027</c:v>
                </c:pt>
                <c:pt idx="68">
                  <c:v>1/06/2027</c:v>
                </c:pt>
                <c:pt idx="69">
                  <c:v>1/07/2027</c:v>
                </c:pt>
                <c:pt idx="70">
                  <c:v>1/08/2027</c:v>
                </c:pt>
                <c:pt idx="71">
                  <c:v>1/09/2027</c:v>
                </c:pt>
                <c:pt idx="72">
                  <c:v>1/10/2027</c:v>
                </c:pt>
                <c:pt idx="73">
                  <c:v>1/11/2027</c:v>
                </c:pt>
                <c:pt idx="74">
                  <c:v>1/12/2027</c:v>
                </c:pt>
                <c:pt idx="75">
                  <c:v>1/01/2028</c:v>
                </c:pt>
                <c:pt idx="76">
                  <c:v>1/02/2028</c:v>
                </c:pt>
                <c:pt idx="77">
                  <c:v>1/03/2028</c:v>
                </c:pt>
                <c:pt idx="78">
                  <c:v>1/04/2028</c:v>
                </c:pt>
                <c:pt idx="79">
                  <c:v>1/05/2028</c:v>
                </c:pt>
                <c:pt idx="80">
                  <c:v>1/06/2028</c:v>
                </c:pt>
                <c:pt idx="81">
                  <c:v>1/07/2028</c:v>
                </c:pt>
                <c:pt idx="82">
                  <c:v>1/08/2028</c:v>
                </c:pt>
                <c:pt idx="83">
                  <c:v>1/09/2028</c:v>
                </c:pt>
                <c:pt idx="84">
                  <c:v>1/10/2028</c:v>
                </c:pt>
                <c:pt idx="85">
                  <c:v>1/11/2028</c:v>
                </c:pt>
                <c:pt idx="86">
                  <c:v>1/12/2028</c:v>
                </c:pt>
                <c:pt idx="87">
                  <c:v>1/01/2029</c:v>
                </c:pt>
                <c:pt idx="88">
                  <c:v>1/02/2029</c:v>
                </c:pt>
                <c:pt idx="89">
                  <c:v>1/03/2029</c:v>
                </c:pt>
                <c:pt idx="90">
                  <c:v>1/04/2029</c:v>
                </c:pt>
                <c:pt idx="91">
                  <c:v>1/05/2029</c:v>
                </c:pt>
                <c:pt idx="92">
                  <c:v>1/06/2029</c:v>
                </c:pt>
                <c:pt idx="93">
                  <c:v>1/07/2029</c:v>
                </c:pt>
                <c:pt idx="94">
                  <c:v>1/08/2029</c:v>
                </c:pt>
                <c:pt idx="95">
                  <c:v>1/09/2029</c:v>
                </c:pt>
                <c:pt idx="96">
                  <c:v>1/10/2029</c:v>
                </c:pt>
                <c:pt idx="97">
                  <c:v>1/11/2029</c:v>
                </c:pt>
                <c:pt idx="98">
                  <c:v>1/12/2029</c:v>
                </c:pt>
                <c:pt idx="99">
                  <c:v>1/01/2030</c:v>
                </c:pt>
                <c:pt idx="100">
                  <c:v>1/02/2030</c:v>
                </c:pt>
                <c:pt idx="101">
                  <c:v>1/03/2030</c:v>
                </c:pt>
                <c:pt idx="102">
                  <c:v>1/04/2030</c:v>
                </c:pt>
                <c:pt idx="103">
                  <c:v>1/05/2030</c:v>
                </c:pt>
                <c:pt idx="104">
                  <c:v>1/06/2030</c:v>
                </c:pt>
                <c:pt idx="105">
                  <c:v>1/07/2030</c:v>
                </c:pt>
                <c:pt idx="106">
                  <c:v>1/08/2030</c:v>
                </c:pt>
                <c:pt idx="107">
                  <c:v>1/09/2030</c:v>
                </c:pt>
                <c:pt idx="108">
                  <c:v>1/10/2030</c:v>
                </c:pt>
                <c:pt idx="109">
                  <c:v>1/11/2030</c:v>
                </c:pt>
                <c:pt idx="110">
                  <c:v>1/12/2030</c:v>
                </c:pt>
                <c:pt idx="111">
                  <c:v>1/01/2031</c:v>
                </c:pt>
                <c:pt idx="112">
                  <c:v>1/02/2031</c:v>
                </c:pt>
                <c:pt idx="113">
                  <c:v>1/03/2031</c:v>
                </c:pt>
                <c:pt idx="114">
                  <c:v>1/04/2031</c:v>
                </c:pt>
                <c:pt idx="115">
                  <c:v>1/05/2031</c:v>
                </c:pt>
                <c:pt idx="116">
                  <c:v>1/06/2031</c:v>
                </c:pt>
                <c:pt idx="117">
                  <c:v>1/07/2031</c:v>
                </c:pt>
                <c:pt idx="118">
                  <c:v>1/08/2031</c:v>
                </c:pt>
                <c:pt idx="119">
                  <c:v>1/09/2031</c:v>
                </c:pt>
                <c:pt idx="120">
                  <c:v>1/10/2031</c:v>
                </c:pt>
                <c:pt idx="121">
                  <c:v>1/11/2031</c:v>
                </c:pt>
                <c:pt idx="122">
                  <c:v>1/12/2031</c:v>
                </c:pt>
                <c:pt idx="123">
                  <c:v>1/01/2032</c:v>
                </c:pt>
                <c:pt idx="124">
                  <c:v>1/02/2032</c:v>
                </c:pt>
                <c:pt idx="125">
                  <c:v>1/03/2032</c:v>
                </c:pt>
                <c:pt idx="126">
                  <c:v>1/04/2032</c:v>
                </c:pt>
                <c:pt idx="127">
                  <c:v>1/05/2032</c:v>
                </c:pt>
                <c:pt idx="128">
                  <c:v>1/06/2032</c:v>
                </c:pt>
                <c:pt idx="129">
                  <c:v>1/07/2032</c:v>
                </c:pt>
                <c:pt idx="130">
                  <c:v>1/08/2032</c:v>
                </c:pt>
                <c:pt idx="131">
                  <c:v>1/09/2032</c:v>
                </c:pt>
                <c:pt idx="132">
                  <c:v>1/10/2032</c:v>
                </c:pt>
                <c:pt idx="133">
                  <c:v>1/11/2032</c:v>
                </c:pt>
                <c:pt idx="134">
                  <c:v>1/12/2032</c:v>
                </c:pt>
                <c:pt idx="135">
                  <c:v>1/01/2033</c:v>
                </c:pt>
                <c:pt idx="136">
                  <c:v>1/02/2033</c:v>
                </c:pt>
                <c:pt idx="137">
                  <c:v>1/03/2033</c:v>
                </c:pt>
                <c:pt idx="138">
                  <c:v>1/04/2033</c:v>
                </c:pt>
                <c:pt idx="139">
                  <c:v>1/05/2033</c:v>
                </c:pt>
                <c:pt idx="140">
                  <c:v>1/06/2033</c:v>
                </c:pt>
                <c:pt idx="141">
                  <c:v>1/07/2033</c:v>
                </c:pt>
                <c:pt idx="142">
                  <c:v>1/08/2033</c:v>
                </c:pt>
                <c:pt idx="143">
                  <c:v>1/09/2033</c:v>
                </c:pt>
                <c:pt idx="144">
                  <c:v>1/10/2033</c:v>
                </c:pt>
                <c:pt idx="145">
                  <c:v>1/11/2033</c:v>
                </c:pt>
                <c:pt idx="146">
                  <c:v>1/12/2033</c:v>
                </c:pt>
                <c:pt idx="147">
                  <c:v>1/01/2034</c:v>
                </c:pt>
                <c:pt idx="148">
                  <c:v>1/02/2034</c:v>
                </c:pt>
                <c:pt idx="149">
                  <c:v>1/03/2034</c:v>
                </c:pt>
                <c:pt idx="150">
                  <c:v>1/04/2034</c:v>
                </c:pt>
                <c:pt idx="151">
                  <c:v>1/05/2034</c:v>
                </c:pt>
                <c:pt idx="152">
                  <c:v>1/06/2034</c:v>
                </c:pt>
                <c:pt idx="153">
                  <c:v>1/07/2034</c:v>
                </c:pt>
                <c:pt idx="154">
                  <c:v>1/08/2034</c:v>
                </c:pt>
                <c:pt idx="155">
                  <c:v>1/09/2034</c:v>
                </c:pt>
                <c:pt idx="156">
                  <c:v>1/10/2034</c:v>
                </c:pt>
                <c:pt idx="157">
                  <c:v>1/11/2034</c:v>
                </c:pt>
                <c:pt idx="158">
                  <c:v>1/12/2034</c:v>
                </c:pt>
                <c:pt idx="159">
                  <c:v>1/01/2035</c:v>
                </c:pt>
                <c:pt idx="160">
                  <c:v>1/02/2035</c:v>
                </c:pt>
                <c:pt idx="161">
                  <c:v>1/03/2035</c:v>
                </c:pt>
                <c:pt idx="162">
                  <c:v>1/04/2035</c:v>
                </c:pt>
                <c:pt idx="163">
                  <c:v>1/05/2035</c:v>
                </c:pt>
                <c:pt idx="164">
                  <c:v>1/06/2035</c:v>
                </c:pt>
                <c:pt idx="165">
                  <c:v>1/07/2035</c:v>
                </c:pt>
                <c:pt idx="166">
                  <c:v>1/08/2035</c:v>
                </c:pt>
                <c:pt idx="167">
                  <c:v>1/09/2035</c:v>
                </c:pt>
                <c:pt idx="168">
                  <c:v>1/10/2035</c:v>
                </c:pt>
                <c:pt idx="169">
                  <c:v>1/11/2035</c:v>
                </c:pt>
                <c:pt idx="170">
                  <c:v>1/12/2035</c:v>
                </c:pt>
                <c:pt idx="171">
                  <c:v>1/01/2036</c:v>
                </c:pt>
                <c:pt idx="172">
                  <c:v>1/02/2036</c:v>
                </c:pt>
                <c:pt idx="173">
                  <c:v>1/03/2036</c:v>
                </c:pt>
                <c:pt idx="174">
                  <c:v>1/04/2036</c:v>
                </c:pt>
                <c:pt idx="175">
                  <c:v>1/05/2036</c:v>
                </c:pt>
                <c:pt idx="176">
                  <c:v>1/06/2036</c:v>
                </c:pt>
                <c:pt idx="177">
                  <c:v>1/07/2036</c:v>
                </c:pt>
                <c:pt idx="178">
                  <c:v>1/08/2036</c:v>
                </c:pt>
                <c:pt idx="179">
                  <c:v>1/09/2036</c:v>
                </c:pt>
                <c:pt idx="180">
                  <c:v>1/10/2036</c:v>
                </c:pt>
                <c:pt idx="181">
                  <c:v>1/11/2036</c:v>
                </c:pt>
                <c:pt idx="182">
                  <c:v>1/12/2036</c:v>
                </c:pt>
                <c:pt idx="183">
                  <c:v>1/01/2037</c:v>
                </c:pt>
                <c:pt idx="184">
                  <c:v>1/02/2037</c:v>
                </c:pt>
                <c:pt idx="185">
                  <c:v>1/03/2037</c:v>
                </c:pt>
                <c:pt idx="186">
                  <c:v>1/04/2037</c:v>
                </c:pt>
                <c:pt idx="187">
                  <c:v>1/05/2037</c:v>
                </c:pt>
                <c:pt idx="188">
                  <c:v>1/06/2037</c:v>
                </c:pt>
                <c:pt idx="189">
                  <c:v>1/07/2037</c:v>
                </c:pt>
                <c:pt idx="190">
                  <c:v>1/08/2037</c:v>
                </c:pt>
                <c:pt idx="191">
                  <c:v>1/09/2037</c:v>
                </c:pt>
                <c:pt idx="192">
                  <c:v>1/10/2037</c:v>
                </c:pt>
                <c:pt idx="193">
                  <c:v>1/11/2037</c:v>
                </c:pt>
                <c:pt idx="194">
                  <c:v>1/12/2037</c:v>
                </c:pt>
                <c:pt idx="195">
                  <c:v>1/01/2038</c:v>
                </c:pt>
                <c:pt idx="196">
                  <c:v>1/02/2038</c:v>
                </c:pt>
                <c:pt idx="197">
                  <c:v>1/03/2038</c:v>
                </c:pt>
                <c:pt idx="198">
                  <c:v>1/04/2038</c:v>
                </c:pt>
                <c:pt idx="199">
                  <c:v>1/05/2038</c:v>
                </c:pt>
                <c:pt idx="200">
                  <c:v>1/06/2038</c:v>
                </c:pt>
                <c:pt idx="201">
                  <c:v>1/07/2038</c:v>
                </c:pt>
                <c:pt idx="202">
                  <c:v>1/08/2038</c:v>
                </c:pt>
                <c:pt idx="203">
                  <c:v>1/09/2038</c:v>
                </c:pt>
                <c:pt idx="204">
                  <c:v>1/10/2038</c:v>
                </c:pt>
                <c:pt idx="205">
                  <c:v>1/11/2038</c:v>
                </c:pt>
                <c:pt idx="206">
                  <c:v>1/12/2038</c:v>
                </c:pt>
                <c:pt idx="207">
                  <c:v>1/01/2039</c:v>
                </c:pt>
                <c:pt idx="208">
                  <c:v>1/02/2039</c:v>
                </c:pt>
                <c:pt idx="209">
                  <c:v>1/03/2039</c:v>
                </c:pt>
                <c:pt idx="210">
                  <c:v>1/04/2039</c:v>
                </c:pt>
                <c:pt idx="211">
                  <c:v>1/05/2039</c:v>
                </c:pt>
                <c:pt idx="212">
                  <c:v>1/06/2039</c:v>
                </c:pt>
                <c:pt idx="213">
                  <c:v>1/07/2039</c:v>
                </c:pt>
                <c:pt idx="214">
                  <c:v>1/08/2039</c:v>
                </c:pt>
                <c:pt idx="215">
                  <c:v>1/09/2039</c:v>
                </c:pt>
                <c:pt idx="216">
                  <c:v>1/10/2039</c:v>
                </c:pt>
                <c:pt idx="217">
                  <c:v>1/11/2039</c:v>
                </c:pt>
                <c:pt idx="218">
                  <c:v>1/12/2039</c:v>
                </c:pt>
                <c:pt idx="219">
                  <c:v>1/01/2040</c:v>
                </c:pt>
                <c:pt idx="220">
                  <c:v>1/02/2040</c:v>
                </c:pt>
                <c:pt idx="221">
                  <c:v>1/03/2040</c:v>
                </c:pt>
                <c:pt idx="222">
                  <c:v>1/04/2040</c:v>
                </c:pt>
                <c:pt idx="223">
                  <c:v>1/05/2040</c:v>
                </c:pt>
                <c:pt idx="224">
                  <c:v>1/06/2040</c:v>
                </c:pt>
                <c:pt idx="225">
                  <c:v>1/07/2040</c:v>
                </c:pt>
                <c:pt idx="226">
                  <c:v>1/08/2040</c:v>
                </c:pt>
                <c:pt idx="227">
                  <c:v>1/09/2040</c:v>
                </c:pt>
                <c:pt idx="228">
                  <c:v>1/10/2040</c:v>
                </c:pt>
                <c:pt idx="229">
                  <c:v>1/11/2040</c:v>
                </c:pt>
                <c:pt idx="230">
                  <c:v>1/12/2040</c:v>
                </c:pt>
                <c:pt idx="231">
                  <c:v>1/01/2041</c:v>
                </c:pt>
                <c:pt idx="232">
                  <c:v>1/02/2041</c:v>
                </c:pt>
                <c:pt idx="233">
                  <c:v>1/03/2041</c:v>
                </c:pt>
                <c:pt idx="234">
                  <c:v>1/04/2041</c:v>
                </c:pt>
                <c:pt idx="235">
                  <c:v>1/05/2041</c:v>
                </c:pt>
                <c:pt idx="236">
                  <c:v>1/06/2041</c:v>
                </c:pt>
                <c:pt idx="237">
                  <c:v>1/07/2041</c:v>
                </c:pt>
                <c:pt idx="238">
                  <c:v>1/08/2041</c:v>
                </c:pt>
                <c:pt idx="239">
                  <c:v>1/09/2041</c:v>
                </c:pt>
                <c:pt idx="240">
                  <c:v>1/10/2041</c:v>
                </c:pt>
                <c:pt idx="241">
                  <c:v>1/11/2041</c:v>
                </c:pt>
                <c:pt idx="242">
                  <c:v>1/12/2041</c:v>
                </c:pt>
                <c:pt idx="243">
                  <c:v>1/01/2042</c:v>
                </c:pt>
                <c:pt idx="244">
                  <c:v>1/02/2042</c:v>
                </c:pt>
                <c:pt idx="245">
                  <c:v>1/03/2042</c:v>
                </c:pt>
                <c:pt idx="246">
                  <c:v>1/04/2042</c:v>
                </c:pt>
                <c:pt idx="247">
                  <c:v>1/05/2042</c:v>
                </c:pt>
                <c:pt idx="248">
                  <c:v>1/06/2042</c:v>
                </c:pt>
                <c:pt idx="249">
                  <c:v>1/07/2042</c:v>
                </c:pt>
                <c:pt idx="250">
                  <c:v>1/08/2042</c:v>
                </c:pt>
                <c:pt idx="251">
                  <c:v>1/09/2042</c:v>
                </c:pt>
                <c:pt idx="252">
                  <c:v>1/10/2042</c:v>
                </c:pt>
                <c:pt idx="253">
                  <c:v>1/11/2042</c:v>
                </c:pt>
                <c:pt idx="254">
                  <c:v>1/12/2042</c:v>
                </c:pt>
                <c:pt idx="255">
                  <c:v>1/01/2043</c:v>
                </c:pt>
                <c:pt idx="256">
                  <c:v>1/02/2043</c:v>
                </c:pt>
                <c:pt idx="257">
                  <c:v>1/03/2043</c:v>
                </c:pt>
                <c:pt idx="258">
                  <c:v>1/04/2043</c:v>
                </c:pt>
                <c:pt idx="259">
                  <c:v>1/05/2043</c:v>
                </c:pt>
                <c:pt idx="260">
                  <c:v>1/06/2043</c:v>
                </c:pt>
                <c:pt idx="261">
                  <c:v>1/07/2043</c:v>
                </c:pt>
                <c:pt idx="262">
                  <c:v>1/08/2043</c:v>
                </c:pt>
                <c:pt idx="263">
                  <c:v>1/09/2043</c:v>
                </c:pt>
                <c:pt idx="264">
                  <c:v>1/10/2043</c:v>
                </c:pt>
                <c:pt idx="265">
                  <c:v>1/11/2043</c:v>
                </c:pt>
                <c:pt idx="266">
                  <c:v>1/12/2043</c:v>
                </c:pt>
                <c:pt idx="267">
                  <c:v>1/01/2044</c:v>
                </c:pt>
                <c:pt idx="268">
                  <c:v>1/02/2044</c:v>
                </c:pt>
                <c:pt idx="269">
                  <c:v>1/03/2044</c:v>
                </c:pt>
                <c:pt idx="270">
                  <c:v>1/04/2044</c:v>
                </c:pt>
                <c:pt idx="271">
                  <c:v>1/05/2044</c:v>
                </c:pt>
                <c:pt idx="272">
                  <c:v>1/06/2044</c:v>
                </c:pt>
                <c:pt idx="273">
                  <c:v>1/07/2044</c:v>
                </c:pt>
                <c:pt idx="274">
                  <c:v>1/08/2044</c:v>
                </c:pt>
                <c:pt idx="275">
                  <c:v>1/09/2044</c:v>
                </c:pt>
                <c:pt idx="276">
                  <c:v>1/10/2044</c:v>
                </c:pt>
                <c:pt idx="277">
                  <c:v>1/11/2044</c:v>
                </c:pt>
                <c:pt idx="278">
                  <c:v>1/12/2044</c:v>
                </c:pt>
                <c:pt idx="279">
                  <c:v>1/01/2045</c:v>
                </c:pt>
                <c:pt idx="280">
                  <c:v>1/02/2045</c:v>
                </c:pt>
                <c:pt idx="281">
                  <c:v>1/03/2045</c:v>
                </c:pt>
                <c:pt idx="282">
                  <c:v>1/04/2045</c:v>
                </c:pt>
                <c:pt idx="283">
                  <c:v>1/05/2045</c:v>
                </c:pt>
                <c:pt idx="284">
                  <c:v>1/06/2045</c:v>
                </c:pt>
                <c:pt idx="285">
                  <c:v>1/07/2045</c:v>
                </c:pt>
                <c:pt idx="286">
                  <c:v>1/08/2045</c:v>
                </c:pt>
                <c:pt idx="287">
                  <c:v>1/09/2045</c:v>
                </c:pt>
                <c:pt idx="288">
                  <c:v>1/10/2045</c:v>
                </c:pt>
                <c:pt idx="289">
                  <c:v>1/11/2045</c:v>
                </c:pt>
                <c:pt idx="290">
                  <c:v>1/12/2045</c:v>
                </c:pt>
                <c:pt idx="291">
                  <c:v>1/01/2046</c:v>
                </c:pt>
                <c:pt idx="292">
                  <c:v>1/02/2046</c:v>
                </c:pt>
                <c:pt idx="293">
                  <c:v>1/03/2046</c:v>
                </c:pt>
                <c:pt idx="294">
                  <c:v>1/04/2046</c:v>
                </c:pt>
                <c:pt idx="295">
                  <c:v>1/05/2046</c:v>
                </c:pt>
                <c:pt idx="296">
                  <c:v>1/06/2046</c:v>
                </c:pt>
                <c:pt idx="297">
                  <c:v>1/07/2046</c:v>
                </c:pt>
                <c:pt idx="298">
                  <c:v>1/08/2046</c:v>
                </c:pt>
                <c:pt idx="299">
                  <c:v>1/09/2046</c:v>
                </c:pt>
                <c:pt idx="300">
                  <c:v>1/10/2046</c:v>
                </c:pt>
                <c:pt idx="301">
                  <c:v>1/11/2046</c:v>
                </c:pt>
                <c:pt idx="302">
                  <c:v>1/12/2046</c:v>
                </c:pt>
                <c:pt idx="303">
                  <c:v>1/01/2047</c:v>
                </c:pt>
                <c:pt idx="304">
                  <c:v>1/02/2047</c:v>
                </c:pt>
                <c:pt idx="305">
                  <c:v>1/03/2047</c:v>
                </c:pt>
                <c:pt idx="306">
                  <c:v>1/04/2047</c:v>
                </c:pt>
                <c:pt idx="307">
                  <c:v>1/05/2047</c:v>
                </c:pt>
                <c:pt idx="308">
                  <c:v>1/06/2047</c:v>
                </c:pt>
                <c:pt idx="309">
                  <c:v>1/07/2047</c:v>
                </c:pt>
                <c:pt idx="310">
                  <c:v>1/08/2047</c:v>
                </c:pt>
                <c:pt idx="311">
                  <c:v>1/09/2047</c:v>
                </c:pt>
                <c:pt idx="312">
                  <c:v>1/10/2047</c:v>
                </c:pt>
                <c:pt idx="313">
                  <c:v>1/11/2047</c:v>
                </c:pt>
                <c:pt idx="314">
                  <c:v>1/12/2047</c:v>
                </c:pt>
                <c:pt idx="315">
                  <c:v>1/01/2048</c:v>
                </c:pt>
                <c:pt idx="316">
                  <c:v>1/02/2048</c:v>
                </c:pt>
                <c:pt idx="317">
                  <c:v>1/03/2048</c:v>
                </c:pt>
                <c:pt idx="318">
                  <c:v>1/04/2048</c:v>
                </c:pt>
                <c:pt idx="319">
                  <c:v>1/05/2048</c:v>
                </c:pt>
                <c:pt idx="320">
                  <c:v>1/06/2048</c:v>
                </c:pt>
                <c:pt idx="321">
                  <c:v>1/07/2048</c:v>
                </c:pt>
                <c:pt idx="322">
                  <c:v>1/08/2048</c:v>
                </c:pt>
                <c:pt idx="323">
                  <c:v>1/09/2048</c:v>
                </c:pt>
                <c:pt idx="324">
                  <c:v>1/10/2048</c:v>
                </c:pt>
                <c:pt idx="325">
                  <c:v>1/11/2048</c:v>
                </c:pt>
                <c:pt idx="326">
                  <c:v>1/12/2048</c:v>
                </c:pt>
                <c:pt idx="327">
                  <c:v>1/01/2049</c:v>
                </c:pt>
                <c:pt idx="328">
                  <c:v>1/02/2049</c:v>
                </c:pt>
                <c:pt idx="329">
                  <c:v>1/03/2049</c:v>
                </c:pt>
                <c:pt idx="330">
                  <c:v>1/04/2049</c:v>
                </c:pt>
                <c:pt idx="331">
                  <c:v>1/05/2049</c:v>
                </c:pt>
                <c:pt idx="332">
                  <c:v>1/06/2049</c:v>
                </c:pt>
                <c:pt idx="333">
                  <c:v>1/07/2049</c:v>
                </c:pt>
                <c:pt idx="334">
                  <c:v>1/08/2049</c:v>
                </c:pt>
                <c:pt idx="335">
                  <c:v>1/09/2049</c:v>
                </c:pt>
                <c:pt idx="336">
                  <c:v>1/10/2049</c:v>
                </c:pt>
                <c:pt idx="337">
                  <c:v>1/11/2049</c:v>
                </c:pt>
                <c:pt idx="338">
                  <c:v>1/12/2049</c:v>
                </c:pt>
                <c:pt idx="339">
                  <c:v>1/01/2050</c:v>
                </c:pt>
                <c:pt idx="340">
                  <c:v>1/02/2050</c:v>
                </c:pt>
                <c:pt idx="341">
                  <c:v>1/03/2050</c:v>
                </c:pt>
                <c:pt idx="342">
                  <c:v>1/04/2050</c:v>
                </c:pt>
                <c:pt idx="343">
                  <c:v>1/05/2050</c:v>
                </c:pt>
                <c:pt idx="344">
                  <c:v>1/06/2050</c:v>
                </c:pt>
                <c:pt idx="345">
                  <c:v>1/07/2050</c:v>
                </c:pt>
                <c:pt idx="346">
                  <c:v>1/08/2050</c:v>
                </c:pt>
                <c:pt idx="347">
                  <c:v>1/09/2050</c:v>
                </c:pt>
                <c:pt idx="348">
                  <c:v>1/10/2050</c:v>
                </c:pt>
                <c:pt idx="349">
                  <c:v>1/11/2050</c:v>
                </c:pt>
                <c:pt idx="350">
                  <c:v>1/12/2050</c:v>
                </c:pt>
                <c:pt idx="351">
                  <c:v>1/01/2051</c:v>
                </c:pt>
                <c:pt idx="352">
                  <c:v>1/02/2051</c:v>
                </c:pt>
                <c:pt idx="353">
                  <c:v>1/03/2051</c:v>
                </c:pt>
                <c:pt idx="354">
                  <c:v>1/04/2051</c:v>
                </c:pt>
                <c:pt idx="355">
                  <c:v>1/05/2051</c:v>
                </c:pt>
                <c:pt idx="356">
                  <c:v>1/06/2051</c:v>
                </c:pt>
                <c:pt idx="357">
                  <c:v>1/07/2051</c:v>
                </c:pt>
                <c:pt idx="358">
                  <c:v>1/08/2051</c:v>
                </c:pt>
                <c:pt idx="359">
                  <c:v>1/09/2051</c:v>
                </c:pt>
                <c:pt idx="360">
                  <c:v>1/10/2051</c:v>
                </c:pt>
                <c:pt idx="361">
                  <c:v>1/11/2051</c:v>
                </c:pt>
                <c:pt idx="362">
                  <c:v>1/12/2051</c:v>
                </c:pt>
                <c:pt idx="363">
                  <c:v>1/01/2052</c:v>
                </c:pt>
                <c:pt idx="364">
                  <c:v>1/02/2052</c:v>
                </c:pt>
                <c:pt idx="365">
                  <c:v>1/03/2052</c:v>
                </c:pt>
                <c:pt idx="366">
                  <c:v>1/04/2052</c:v>
                </c:pt>
                <c:pt idx="367">
                  <c:v>1/05/2052</c:v>
                </c:pt>
                <c:pt idx="368">
                  <c:v>1/06/2052</c:v>
                </c:pt>
                <c:pt idx="369">
                  <c:v>1/07/2052</c:v>
                </c:pt>
                <c:pt idx="370">
                  <c:v>1/08/2052</c:v>
                </c:pt>
                <c:pt idx="371">
                  <c:v>1/09/2052</c:v>
                </c:pt>
                <c:pt idx="372">
                  <c:v>1/10/2052</c:v>
                </c:pt>
                <c:pt idx="373">
                  <c:v>1/11/2052</c:v>
                </c:pt>
                <c:pt idx="374">
                  <c:v>1/12/2052</c:v>
                </c:pt>
                <c:pt idx="375">
                  <c:v>1/01/2053</c:v>
                </c:pt>
                <c:pt idx="376">
                  <c:v>1/02/2053</c:v>
                </c:pt>
                <c:pt idx="377">
                  <c:v>1/03/2053</c:v>
                </c:pt>
                <c:pt idx="378">
                  <c:v>1/04/2053</c:v>
                </c:pt>
                <c:pt idx="379">
                  <c:v>1/05/2053</c:v>
                </c:pt>
                <c:pt idx="380">
                  <c:v>1/06/2053</c:v>
                </c:pt>
                <c:pt idx="381">
                  <c:v>1/07/2053</c:v>
                </c:pt>
                <c:pt idx="382">
                  <c:v>1/08/2053</c:v>
                </c:pt>
                <c:pt idx="383">
                  <c:v>1/09/2053</c:v>
                </c:pt>
                <c:pt idx="384">
                  <c:v>1/10/2053</c:v>
                </c:pt>
                <c:pt idx="385">
                  <c:v>1/11/2053</c:v>
                </c:pt>
                <c:pt idx="386">
                  <c:v>1/12/2053</c:v>
                </c:pt>
                <c:pt idx="387">
                  <c:v>1/01/2054</c:v>
                </c:pt>
                <c:pt idx="388">
                  <c:v>1/02/2054</c:v>
                </c:pt>
                <c:pt idx="389">
                  <c:v>1/03/2054</c:v>
                </c:pt>
                <c:pt idx="390">
                  <c:v>1/04/2054</c:v>
                </c:pt>
              </c:strCache>
            </c:strRef>
          </c:cat>
          <c:val>
            <c:numRef>
              <c:f>_Hidden31!$B$2:$B$392</c:f>
              <c:numCache>
                <c:formatCode>General</c:formatCode>
                <c:ptCount val="391"/>
                <c:pt idx="0">
                  <c:v>14997846885.924965</c:v>
                </c:pt>
                <c:pt idx="1">
                  <c:v>14898988055.512402</c:v>
                </c:pt>
                <c:pt idx="2">
                  <c:v>14802850676.359877</c:v>
                </c:pt>
                <c:pt idx="3">
                  <c:v>14707426748.321672</c:v>
                </c:pt>
                <c:pt idx="4">
                  <c:v>14609753434.222807</c:v>
                </c:pt>
                <c:pt idx="5">
                  <c:v>14512252076.416842</c:v>
                </c:pt>
                <c:pt idx="6">
                  <c:v>14414249690.254431</c:v>
                </c:pt>
                <c:pt idx="7">
                  <c:v>14319932621.11062</c:v>
                </c:pt>
                <c:pt idx="8">
                  <c:v>14223887705.280813</c:v>
                </c:pt>
                <c:pt idx="9">
                  <c:v>14127148574.728327</c:v>
                </c:pt>
                <c:pt idx="10">
                  <c:v>14031350456.844751</c:v>
                </c:pt>
                <c:pt idx="11">
                  <c:v>13934046501.229502</c:v>
                </c:pt>
                <c:pt idx="12">
                  <c:v>13838135742.244455</c:v>
                </c:pt>
                <c:pt idx="13">
                  <c:v>13742016282.274841</c:v>
                </c:pt>
                <c:pt idx="14">
                  <c:v>13645157060.03664</c:v>
                </c:pt>
                <c:pt idx="15">
                  <c:v>13550051452.561481</c:v>
                </c:pt>
                <c:pt idx="16">
                  <c:v>13453446972.232414</c:v>
                </c:pt>
                <c:pt idx="17">
                  <c:v>13355601282.916327</c:v>
                </c:pt>
                <c:pt idx="18">
                  <c:v>13262036450.20499</c:v>
                </c:pt>
                <c:pt idx="19">
                  <c:v>13163388066.367344</c:v>
                </c:pt>
                <c:pt idx="20">
                  <c:v>13065663559.635548</c:v>
                </c:pt>
                <c:pt idx="21">
                  <c:v>12968780201.63139</c:v>
                </c:pt>
                <c:pt idx="22">
                  <c:v>12873608737.196938</c:v>
                </c:pt>
                <c:pt idx="23">
                  <c:v>12774777967.943357</c:v>
                </c:pt>
                <c:pt idx="24">
                  <c:v>12680206242.705303</c:v>
                </c:pt>
                <c:pt idx="25">
                  <c:v>12582855717.665998</c:v>
                </c:pt>
                <c:pt idx="26">
                  <c:v>12483707657.303196</c:v>
                </c:pt>
                <c:pt idx="27">
                  <c:v>12388079895.124268</c:v>
                </c:pt>
                <c:pt idx="28">
                  <c:v>12291781870.99132</c:v>
                </c:pt>
                <c:pt idx="29">
                  <c:v>12195433711.914759</c:v>
                </c:pt>
                <c:pt idx="30">
                  <c:v>12099422642.27294</c:v>
                </c:pt>
                <c:pt idx="31">
                  <c:v>12003705450.386662</c:v>
                </c:pt>
                <c:pt idx="32">
                  <c:v>11903508543.741161</c:v>
                </c:pt>
                <c:pt idx="33">
                  <c:v>11803467495.026594</c:v>
                </c:pt>
                <c:pt idx="34">
                  <c:v>11710284838.266607</c:v>
                </c:pt>
                <c:pt idx="35">
                  <c:v>11612480508.673893</c:v>
                </c:pt>
                <c:pt idx="36">
                  <c:v>11510242607.770508</c:v>
                </c:pt>
                <c:pt idx="37">
                  <c:v>11410336904.611334</c:v>
                </c:pt>
                <c:pt idx="38">
                  <c:v>11309093912.152205</c:v>
                </c:pt>
                <c:pt idx="39">
                  <c:v>11211849390.437571</c:v>
                </c:pt>
                <c:pt idx="40">
                  <c:v>11114465168.730009</c:v>
                </c:pt>
                <c:pt idx="41">
                  <c:v>11019982043.262463</c:v>
                </c:pt>
                <c:pt idx="42">
                  <c:v>10928078111.355064</c:v>
                </c:pt>
                <c:pt idx="43">
                  <c:v>10832529365.20285</c:v>
                </c:pt>
                <c:pt idx="44">
                  <c:v>10735722934.358681</c:v>
                </c:pt>
                <c:pt idx="45">
                  <c:v>10641498372.638552</c:v>
                </c:pt>
                <c:pt idx="46">
                  <c:v>10549969730.768524</c:v>
                </c:pt>
                <c:pt idx="47">
                  <c:v>10452939146.234049</c:v>
                </c:pt>
                <c:pt idx="48">
                  <c:v>10365393688.340675</c:v>
                </c:pt>
                <c:pt idx="49">
                  <c:v>10278403294.396341</c:v>
                </c:pt>
                <c:pt idx="50">
                  <c:v>10181567840.038448</c:v>
                </c:pt>
                <c:pt idx="51">
                  <c:v>10093952009.767532</c:v>
                </c:pt>
                <c:pt idx="52">
                  <c:v>10005977437.18676</c:v>
                </c:pt>
                <c:pt idx="53">
                  <c:v>9918355284.5007248</c:v>
                </c:pt>
                <c:pt idx="54">
                  <c:v>9831897036.6895409</c:v>
                </c:pt>
                <c:pt idx="55">
                  <c:v>9745692478.4339333</c:v>
                </c:pt>
                <c:pt idx="56">
                  <c:v>9659502774.3340187</c:v>
                </c:pt>
                <c:pt idx="57">
                  <c:v>9573815353.4781628</c:v>
                </c:pt>
                <c:pt idx="58">
                  <c:v>9488235548.70471</c:v>
                </c:pt>
                <c:pt idx="59">
                  <c:v>9403064709.3654327</c:v>
                </c:pt>
                <c:pt idx="60">
                  <c:v>9318818219.8222656</c:v>
                </c:pt>
                <c:pt idx="61">
                  <c:v>9231702945.9384079</c:v>
                </c:pt>
                <c:pt idx="62">
                  <c:v>9147396090.2203274</c:v>
                </c:pt>
                <c:pt idx="63">
                  <c:v>9063522073.1105518</c:v>
                </c:pt>
                <c:pt idx="64">
                  <c:v>8980067335.1756992</c:v>
                </c:pt>
                <c:pt idx="65">
                  <c:v>8897592809.2416973</c:v>
                </c:pt>
                <c:pt idx="66">
                  <c:v>8815214180.4808578</c:v>
                </c:pt>
                <c:pt idx="67">
                  <c:v>8733741332.9069138</c:v>
                </c:pt>
                <c:pt idx="68">
                  <c:v>8651858818.8099632</c:v>
                </c:pt>
                <c:pt idx="69">
                  <c:v>8571235465.2575312</c:v>
                </c:pt>
                <c:pt idx="70">
                  <c:v>8490037428.2566376</c:v>
                </c:pt>
                <c:pt idx="71">
                  <c:v>8409453684.6707211</c:v>
                </c:pt>
                <c:pt idx="72">
                  <c:v>8327844438.0036383</c:v>
                </c:pt>
                <c:pt idx="73">
                  <c:v>8248223254.1346025</c:v>
                </c:pt>
                <c:pt idx="74">
                  <c:v>8167770070.7607536</c:v>
                </c:pt>
                <c:pt idx="75">
                  <c:v>8087195639.1040335</c:v>
                </c:pt>
                <c:pt idx="76">
                  <c:v>8006972886.2691708</c:v>
                </c:pt>
                <c:pt idx="77">
                  <c:v>7926151905.0423021</c:v>
                </c:pt>
                <c:pt idx="78">
                  <c:v>7845639032.3636417</c:v>
                </c:pt>
                <c:pt idx="79">
                  <c:v>7765446516.3074903</c:v>
                </c:pt>
                <c:pt idx="80">
                  <c:v>7687106855.0334854</c:v>
                </c:pt>
                <c:pt idx="81">
                  <c:v>7609803021.1944752</c:v>
                </c:pt>
                <c:pt idx="82">
                  <c:v>7532455094.7861423</c:v>
                </c:pt>
                <c:pt idx="83">
                  <c:v>7454714081.2184973</c:v>
                </c:pt>
                <c:pt idx="84">
                  <c:v>7378474350.4680471</c:v>
                </c:pt>
                <c:pt idx="85">
                  <c:v>7303698096.6074476</c:v>
                </c:pt>
                <c:pt idx="86">
                  <c:v>7228137382.9532623</c:v>
                </c:pt>
                <c:pt idx="87">
                  <c:v>7152903604.4009151</c:v>
                </c:pt>
                <c:pt idx="88">
                  <c:v>7078542357.5330238</c:v>
                </c:pt>
                <c:pt idx="89">
                  <c:v>7004100525.9698982</c:v>
                </c:pt>
                <c:pt idx="90">
                  <c:v>6931362124.5274477</c:v>
                </c:pt>
                <c:pt idx="91">
                  <c:v>6854931215.5853214</c:v>
                </c:pt>
                <c:pt idx="92">
                  <c:v>6780133986.0892887</c:v>
                </c:pt>
                <c:pt idx="93">
                  <c:v>6707561345.4823446</c:v>
                </c:pt>
                <c:pt idx="94">
                  <c:v>6635949271.0635576</c:v>
                </c:pt>
                <c:pt idx="95">
                  <c:v>6560904440.1278858</c:v>
                </c:pt>
                <c:pt idx="96">
                  <c:v>6490759420.4021053</c:v>
                </c:pt>
                <c:pt idx="97">
                  <c:v>6419125610.6854582</c:v>
                </c:pt>
                <c:pt idx="98">
                  <c:v>6348376577.4765129</c:v>
                </c:pt>
                <c:pt idx="99">
                  <c:v>6279855482.6687918</c:v>
                </c:pt>
                <c:pt idx="100">
                  <c:v>6211981052.342907</c:v>
                </c:pt>
                <c:pt idx="101">
                  <c:v>6142798568.1927977</c:v>
                </c:pt>
                <c:pt idx="102">
                  <c:v>6076313088.471529</c:v>
                </c:pt>
                <c:pt idx="103">
                  <c:v>6006937977.0396852</c:v>
                </c:pt>
                <c:pt idx="104">
                  <c:v>5941645615.0075054</c:v>
                </c:pt>
                <c:pt idx="105">
                  <c:v>5876257920.35357</c:v>
                </c:pt>
                <c:pt idx="106">
                  <c:v>5810688672.8191872</c:v>
                </c:pt>
                <c:pt idx="107">
                  <c:v>5746038853.8559923</c:v>
                </c:pt>
                <c:pt idx="108">
                  <c:v>5681653414.2488842</c:v>
                </c:pt>
                <c:pt idx="109">
                  <c:v>5618136101.4819365</c:v>
                </c:pt>
                <c:pt idx="110">
                  <c:v>5554468647.6936531</c:v>
                </c:pt>
                <c:pt idx="111">
                  <c:v>5490858989.2774134</c:v>
                </c:pt>
                <c:pt idx="112">
                  <c:v>5428015095.1085653</c:v>
                </c:pt>
                <c:pt idx="113">
                  <c:v>5364937679.3674679</c:v>
                </c:pt>
                <c:pt idx="114">
                  <c:v>5302224372.6918821</c:v>
                </c:pt>
                <c:pt idx="115">
                  <c:v>5240128553.5448208</c:v>
                </c:pt>
                <c:pt idx="116">
                  <c:v>5178432486.4688606</c:v>
                </c:pt>
                <c:pt idx="117">
                  <c:v>5116809890.7224979</c:v>
                </c:pt>
                <c:pt idx="118">
                  <c:v>5056383883.3424339</c:v>
                </c:pt>
                <c:pt idx="119">
                  <c:v>4995506240.1070938</c:v>
                </c:pt>
                <c:pt idx="120">
                  <c:v>4934718015.5070152</c:v>
                </c:pt>
                <c:pt idx="121">
                  <c:v>4874978626.9301214</c:v>
                </c:pt>
                <c:pt idx="122">
                  <c:v>4815880623.3245745</c:v>
                </c:pt>
                <c:pt idx="123">
                  <c:v>4757032647.938633</c:v>
                </c:pt>
                <c:pt idx="124">
                  <c:v>4698119131.7647448</c:v>
                </c:pt>
                <c:pt idx="125">
                  <c:v>4639157044.0766001</c:v>
                </c:pt>
                <c:pt idx="126">
                  <c:v>4581307412.7700825</c:v>
                </c:pt>
                <c:pt idx="127">
                  <c:v>4523711503.4701233</c:v>
                </c:pt>
                <c:pt idx="128">
                  <c:v>4466008646.9625349</c:v>
                </c:pt>
                <c:pt idx="129">
                  <c:v>4408734103.9528532</c:v>
                </c:pt>
                <c:pt idx="130">
                  <c:v>4351292699.9787302</c:v>
                </c:pt>
                <c:pt idx="131">
                  <c:v>4293949184.9020309</c:v>
                </c:pt>
                <c:pt idx="132">
                  <c:v>4237585067.3699079</c:v>
                </c:pt>
                <c:pt idx="133">
                  <c:v>4181937104.5350399</c:v>
                </c:pt>
                <c:pt idx="134">
                  <c:v>4126620007.101244</c:v>
                </c:pt>
                <c:pt idx="135">
                  <c:v>4071351128.5140252</c:v>
                </c:pt>
                <c:pt idx="136">
                  <c:v>4016204186.837132</c:v>
                </c:pt>
                <c:pt idx="137">
                  <c:v>3962200586.7607388</c:v>
                </c:pt>
                <c:pt idx="138">
                  <c:v>3907040256.934341</c:v>
                </c:pt>
                <c:pt idx="139">
                  <c:v>3853696456.6157498</c:v>
                </c:pt>
                <c:pt idx="140">
                  <c:v>3800647686.0140448</c:v>
                </c:pt>
                <c:pt idx="141">
                  <c:v>3747255796.6780968</c:v>
                </c:pt>
                <c:pt idx="142">
                  <c:v>3695210291.9114528</c:v>
                </c:pt>
                <c:pt idx="143">
                  <c:v>3643298474.898622</c:v>
                </c:pt>
                <c:pt idx="144">
                  <c:v>3590968651.4047132</c:v>
                </c:pt>
                <c:pt idx="145">
                  <c:v>3539603287.3000078</c:v>
                </c:pt>
                <c:pt idx="146">
                  <c:v>3488742943.632586</c:v>
                </c:pt>
                <c:pt idx="147">
                  <c:v>3438576504.5115352</c:v>
                </c:pt>
                <c:pt idx="148">
                  <c:v>3388019676.238246</c:v>
                </c:pt>
                <c:pt idx="149">
                  <c:v>3337879667.6426258</c:v>
                </c:pt>
                <c:pt idx="150">
                  <c:v>3287959557.6579609</c:v>
                </c:pt>
                <c:pt idx="151">
                  <c:v>3238111803.4029002</c:v>
                </c:pt>
                <c:pt idx="152">
                  <c:v>3188989804.050734</c:v>
                </c:pt>
                <c:pt idx="153">
                  <c:v>3140675754.8755002</c:v>
                </c:pt>
                <c:pt idx="154">
                  <c:v>3092543460.4449072</c:v>
                </c:pt>
                <c:pt idx="155">
                  <c:v>3045187327.2848272</c:v>
                </c:pt>
                <c:pt idx="156">
                  <c:v>2998626547.098496</c:v>
                </c:pt>
                <c:pt idx="157">
                  <c:v>2952164916.4423728</c:v>
                </c:pt>
                <c:pt idx="158">
                  <c:v>2906749498.000545</c:v>
                </c:pt>
                <c:pt idx="159">
                  <c:v>2861273085.737236</c:v>
                </c:pt>
                <c:pt idx="160">
                  <c:v>2817116435.812067</c:v>
                </c:pt>
                <c:pt idx="161">
                  <c:v>2773637811.1346121</c:v>
                </c:pt>
                <c:pt idx="162">
                  <c:v>2730256103.7148571</c:v>
                </c:pt>
                <c:pt idx="163">
                  <c:v>2687400679.7051492</c:v>
                </c:pt>
                <c:pt idx="164">
                  <c:v>2644785367.3428159</c:v>
                </c:pt>
                <c:pt idx="165">
                  <c:v>2602308235.5996208</c:v>
                </c:pt>
                <c:pt idx="166">
                  <c:v>2560149753.669035</c:v>
                </c:pt>
                <c:pt idx="167">
                  <c:v>2518180374.5847721</c:v>
                </c:pt>
                <c:pt idx="168">
                  <c:v>2476641822.682898</c:v>
                </c:pt>
                <c:pt idx="169">
                  <c:v>2435347668.1527081</c:v>
                </c:pt>
                <c:pt idx="170">
                  <c:v>2394503298.271584</c:v>
                </c:pt>
                <c:pt idx="171">
                  <c:v>2353878986.402926</c:v>
                </c:pt>
                <c:pt idx="172">
                  <c:v>2313602523.8799891</c:v>
                </c:pt>
                <c:pt idx="173">
                  <c:v>2272689349.3872771</c:v>
                </c:pt>
                <c:pt idx="174">
                  <c:v>2232449625.6414909</c:v>
                </c:pt>
                <c:pt idx="175">
                  <c:v>2191614940.0699549</c:v>
                </c:pt>
                <c:pt idx="176">
                  <c:v>2152235469.6941528</c:v>
                </c:pt>
                <c:pt idx="177">
                  <c:v>2112956431.1981201</c:v>
                </c:pt>
                <c:pt idx="178">
                  <c:v>2074504421.7822249</c:v>
                </c:pt>
                <c:pt idx="179">
                  <c:v>2036094490.765485</c:v>
                </c:pt>
                <c:pt idx="180">
                  <c:v>1998051807.320868</c:v>
                </c:pt>
                <c:pt idx="181">
                  <c:v>1960495618.7079711</c:v>
                </c:pt>
                <c:pt idx="182">
                  <c:v>1923141382.330987</c:v>
                </c:pt>
                <c:pt idx="183">
                  <c:v>1886543858.175858</c:v>
                </c:pt>
                <c:pt idx="184">
                  <c:v>1850339706.7698209</c:v>
                </c:pt>
                <c:pt idx="185">
                  <c:v>1814324122.143024</c:v>
                </c:pt>
                <c:pt idx="186">
                  <c:v>1778490791.932518</c:v>
                </c:pt>
                <c:pt idx="187">
                  <c:v>1743140986.8146801</c:v>
                </c:pt>
                <c:pt idx="188">
                  <c:v>1707881661.632056</c:v>
                </c:pt>
                <c:pt idx="189">
                  <c:v>1673023360.0582299</c:v>
                </c:pt>
                <c:pt idx="190">
                  <c:v>1637918549.397944</c:v>
                </c:pt>
                <c:pt idx="191">
                  <c:v>1603608257.040832</c:v>
                </c:pt>
                <c:pt idx="192">
                  <c:v>1569373088.7318649</c:v>
                </c:pt>
                <c:pt idx="193">
                  <c:v>1535638466.067574</c:v>
                </c:pt>
                <c:pt idx="194">
                  <c:v>1502083096.887238</c:v>
                </c:pt>
                <c:pt idx="195">
                  <c:v>1468258943.120168</c:v>
                </c:pt>
                <c:pt idx="196">
                  <c:v>1435801509.6090059</c:v>
                </c:pt>
                <c:pt idx="197">
                  <c:v>1403689494.1292541</c:v>
                </c:pt>
                <c:pt idx="198">
                  <c:v>1372004844.3959711</c:v>
                </c:pt>
                <c:pt idx="199">
                  <c:v>1339673254.402787</c:v>
                </c:pt>
                <c:pt idx="200">
                  <c:v>1308472704.4516931</c:v>
                </c:pt>
                <c:pt idx="201">
                  <c:v>1278007805.283896</c:v>
                </c:pt>
                <c:pt idx="202">
                  <c:v>1247984887.124136</c:v>
                </c:pt>
                <c:pt idx="203">
                  <c:v>1218099772.8177941</c:v>
                </c:pt>
                <c:pt idx="204">
                  <c:v>1188906048.4513049</c:v>
                </c:pt>
                <c:pt idx="205">
                  <c:v>1159829007.9668651</c:v>
                </c:pt>
                <c:pt idx="206">
                  <c:v>1131150879.519639</c:v>
                </c:pt>
                <c:pt idx="207">
                  <c:v>1102596610.205075</c:v>
                </c:pt>
                <c:pt idx="208">
                  <c:v>1074632019.9635961</c:v>
                </c:pt>
                <c:pt idx="209">
                  <c:v>1046903112.788175</c:v>
                </c:pt>
                <c:pt idx="210">
                  <c:v>1019430493.134966</c:v>
                </c:pt>
                <c:pt idx="211">
                  <c:v>991920985.44848299</c:v>
                </c:pt>
                <c:pt idx="212">
                  <c:v>965185276.90837896</c:v>
                </c:pt>
                <c:pt idx="213">
                  <c:v>938100670.62105095</c:v>
                </c:pt>
                <c:pt idx="214">
                  <c:v>912103309.04475498</c:v>
                </c:pt>
                <c:pt idx="215">
                  <c:v>885790647.21233702</c:v>
                </c:pt>
                <c:pt idx="216">
                  <c:v>861193906.59275305</c:v>
                </c:pt>
                <c:pt idx="217">
                  <c:v>837617531.98310304</c:v>
                </c:pt>
                <c:pt idx="218">
                  <c:v>814679997.89695895</c:v>
                </c:pt>
                <c:pt idx="219">
                  <c:v>793607570.59901905</c:v>
                </c:pt>
                <c:pt idx="220">
                  <c:v>772992521.67562795</c:v>
                </c:pt>
                <c:pt idx="221">
                  <c:v>752511351.36843204</c:v>
                </c:pt>
                <c:pt idx="222">
                  <c:v>732863200.88612497</c:v>
                </c:pt>
                <c:pt idx="223">
                  <c:v>713627936.18346596</c:v>
                </c:pt>
                <c:pt idx="224">
                  <c:v>694734012.81087303</c:v>
                </c:pt>
                <c:pt idx="225">
                  <c:v>676513305.11918402</c:v>
                </c:pt>
                <c:pt idx="226">
                  <c:v>658547451.54597795</c:v>
                </c:pt>
                <c:pt idx="227">
                  <c:v>641234243.13067603</c:v>
                </c:pt>
                <c:pt idx="228">
                  <c:v>624094230.99896502</c:v>
                </c:pt>
                <c:pt idx="229">
                  <c:v>607227634.11998606</c:v>
                </c:pt>
                <c:pt idx="230">
                  <c:v>590604647.49926996</c:v>
                </c:pt>
                <c:pt idx="231">
                  <c:v>574205190.18957996</c:v>
                </c:pt>
                <c:pt idx="232">
                  <c:v>557902628.467875</c:v>
                </c:pt>
                <c:pt idx="233">
                  <c:v>541548786.89637005</c:v>
                </c:pt>
                <c:pt idx="234">
                  <c:v>525549203.888825</c:v>
                </c:pt>
                <c:pt idx="235">
                  <c:v>509628534.056045</c:v>
                </c:pt>
                <c:pt idx="236">
                  <c:v>494042371.10301</c:v>
                </c:pt>
                <c:pt idx="237">
                  <c:v>478635914.38947701</c:v>
                </c:pt>
                <c:pt idx="238">
                  <c:v>463624824.92963701</c:v>
                </c:pt>
                <c:pt idx="239">
                  <c:v>448736670.81043202</c:v>
                </c:pt>
                <c:pt idx="240">
                  <c:v>433938417.09649098</c:v>
                </c:pt>
                <c:pt idx="241">
                  <c:v>419571699.564973</c:v>
                </c:pt>
                <c:pt idx="242">
                  <c:v>405344554.595981</c:v>
                </c:pt>
                <c:pt idx="243">
                  <c:v>391353201.40355903</c:v>
                </c:pt>
                <c:pt idx="244">
                  <c:v>377820334.02682102</c:v>
                </c:pt>
                <c:pt idx="245">
                  <c:v>364534450.48145401</c:v>
                </c:pt>
                <c:pt idx="246">
                  <c:v>351086138.85559499</c:v>
                </c:pt>
                <c:pt idx="247">
                  <c:v>337926433.07441097</c:v>
                </c:pt>
                <c:pt idx="248">
                  <c:v>325075481.22558802</c:v>
                </c:pt>
                <c:pt idx="249">
                  <c:v>312514278.03879499</c:v>
                </c:pt>
                <c:pt idx="250">
                  <c:v>299907197.68390602</c:v>
                </c:pt>
                <c:pt idx="251">
                  <c:v>287625942.31943202</c:v>
                </c:pt>
                <c:pt idx="252">
                  <c:v>275317667.54312199</c:v>
                </c:pt>
                <c:pt idx="253">
                  <c:v>263354982.56080699</c:v>
                </c:pt>
                <c:pt idx="254">
                  <c:v>251561826.89726701</c:v>
                </c:pt>
                <c:pt idx="255">
                  <c:v>239854958.00857499</c:v>
                </c:pt>
                <c:pt idx="256">
                  <c:v>228226050.39303499</c:v>
                </c:pt>
                <c:pt idx="257">
                  <c:v>216916451.810673</c:v>
                </c:pt>
                <c:pt idx="258">
                  <c:v>205790673.15143499</c:v>
                </c:pt>
                <c:pt idx="259">
                  <c:v>194823807.969805</c:v>
                </c:pt>
                <c:pt idx="260">
                  <c:v>184049014.46500599</c:v>
                </c:pt>
                <c:pt idx="261">
                  <c:v>173490950.35156801</c:v>
                </c:pt>
                <c:pt idx="262">
                  <c:v>163162236.12117401</c:v>
                </c:pt>
                <c:pt idx="263">
                  <c:v>153091040.47616199</c:v>
                </c:pt>
                <c:pt idx="264">
                  <c:v>142957321.10632399</c:v>
                </c:pt>
                <c:pt idx="265">
                  <c:v>133476925.514851</c:v>
                </c:pt>
                <c:pt idx="266">
                  <c:v>124207909.743808</c:v>
                </c:pt>
                <c:pt idx="267">
                  <c:v>115131076.56662799</c:v>
                </c:pt>
                <c:pt idx="268">
                  <c:v>106200340.94818699</c:v>
                </c:pt>
                <c:pt idx="269">
                  <c:v>97425048.857150003</c:v>
                </c:pt>
                <c:pt idx="270">
                  <c:v>88823576.063254997</c:v>
                </c:pt>
                <c:pt idx="271">
                  <c:v>80337412.412942007</c:v>
                </c:pt>
                <c:pt idx="272">
                  <c:v>72128048.685340002</c:v>
                </c:pt>
                <c:pt idx="273">
                  <c:v>64226450.433706999</c:v>
                </c:pt>
                <c:pt idx="274">
                  <c:v>56677960.252255999</c:v>
                </c:pt>
                <c:pt idx="275">
                  <c:v>49497721.659631997</c:v>
                </c:pt>
                <c:pt idx="276">
                  <c:v>42732099.781237997</c:v>
                </c:pt>
                <c:pt idx="277">
                  <c:v>36537863.091678001</c:v>
                </c:pt>
                <c:pt idx="278">
                  <c:v>31081312.93505</c:v>
                </c:pt>
                <c:pt idx="279">
                  <c:v>27335985.510743</c:v>
                </c:pt>
                <c:pt idx="280">
                  <c:v>23812836.615596998</c:v>
                </c:pt>
                <c:pt idx="281">
                  <c:v>20552117.117919002</c:v>
                </c:pt>
                <c:pt idx="282">
                  <c:v>17555462.364457998</c:v>
                </c:pt>
                <c:pt idx="283">
                  <c:v>14719123.433088999</c:v>
                </c:pt>
                <c:pt idx="284">
                  <c:v>12160682.394159</c:v>
                </c:pt>
                <c:pt idx="285">
                  <c:v>10242020.186923999</c:v>
                </c:pt>
                <c:pt idx="286">
                  <c:v>8670873.5457080007</c:v>
                </c:pt>
                <c:pt idx="287">
                  <c:v>7427356.2338659996</c:v>
                </c:pt>
                <c:pt idx="288">
                  <c:v>6368616.2768090004</c:v>
                </c:pt>
                <c:pt idx="289">
                  <c:v>5508026.5959970001</c:v>
                </c:pt>
                <c:pt idx="290">
                  <c:v>4805782.437655</c:v>
                </c:pt>
                <c:pt idx="291">
                  <c:v>4203635.8661080003</c:v>
                </c:pt>
                <c:pt idx="292">
                  <c:v>3775940.5264090002</c:v>
                </c:pt>
                <c:pt idx="293">
                  <c:v>3424105.5672209999</c:v>
                </c:pt>
                <c:pt idx="294">
                  <c:v>3139060.1984620001</c:v>
                </c:pt>
                <c:pt idx="295">
                  <c:v>2950146.1371320002</c:v>
                </c:pt>
                <c:pt idx="296">
                  <c:v>2808896.7892919998</c:v>
                </c:pt>
                <c:pt idx="297">
                  <c:v>2677159.1240960001</c:v>
                </c:pt>
                <c:pt idx="298">
                  <c:v>2484889.2623919998</c:v>
                </c:pt>
                <c:pt idx="299">
                  <c:v>2361904.4238260002</c:v>
                </c:pt>
                <c:pt idx="300">
                  <c:v>2241511.1882569999</c:v>
                </c:pt>
                <c:pt idx="301">
                  <c:v>2124667.2222620002</c:v>
                </c:pt>
                <c:pt idx="302">
                  <c:v>2010981.6965950001</c:v>
                </c:pt>
                <c:pt idx="303">
                  <c:v>1903758.3108709999</c:v>
                </c:pt>
                <c:pt idx="304">
                  <c:v>1802108.3050919999</c:v>
                </c:pt>
                <c:pt idx="305">
                  <c:v>1701926.449755</c:v>
                </c:pt>
                <c:pt idx="306">
                  <c:v>1608789.2243609999</c:v>
                </c:pt>
                <c:pt idx="307">
                  <c:v>1517203.52941</c:v>
                </c:pt>
                <c:pt idx="308">
                  <c:v>1428641.1344029999</c:v>
                </c:pt>
                <c:pt idx="309">
                  <c:v>1349273.569837</c:v>
                </c:pt>
                <c:pt idx="310">
                  <c:v>1270837.2758269999</c:v>
                </c:pt>
                <c:pt idx="311">
                  <c:v>1194773.581761</c:v>
                </c:pt>
                <c:pt idx="312">
                  <c:v>1121655.8081370001</c:v>
                </c:pt>
                <c:pt idx="313">
                  <c:v>1049706.344571</c:v>
                </c:pt>
                <c:pt idx="314">
                  <c:v>979795.41144599998</c:v>
                </c:pt>
                <c:pt idx="315">
                  <c:v>913195.59887700004</c:v>
                </c:pt>
                <c:pt idx="316">
                  <c:v>848489.09674800001</c:v>
                </c:pt>
                <c:pt idx="317">
                  <c:v>785622.41517599998</c:v>
                </c:pt>
                <c:pt idx="318">
                  <c:v>725124.83404400002</c:v>
                </c:pt>
                <c:pt idx="319">
                  <c:v>665768.35297100001</c:v>
                </c:pt>
                <c:pt idx="320">
                  <c:v>611347.18295000005</c:v>
                </c:pt>
                <c:pt idx="321">
                  <c:v>563595.60298800003</c:v>
                </c:pt>
                <c:pt idx="322">
                  <c:v>519876.11407800001</c:v>
                </c:pt>
                <c:pt idx="323">
                  <c:v>477071.82572299999</c:v>
                </c:pt>
                <c:pt idx="324">
                  <c:v>438435.50792300003</c:v>
                </c:pt>
                <c:pt idx="325">
                  <c:v>400561.97543200001</c:v>
                </c:pt>
                <c:pt idx="326">
                  <c:v>366987.15670599998</c:v>
                </c:pt>
                <c:pt idx="327">
                  <c:v>335053.54139099998</c:v>
                </c:pt>
                <c:pt idx="328">
                  <c:v>303075.52898800001</c:v>
                </c:pt>
                <c:pt idx="329">
                  <c:v>272468.13949899998</c:v>
                </c:pt>
                <c:pt idx="330">
                  <c:v>243448.57341899999</c:v>
                </c:pt>
                <c:pt idx="331">
                  <c:v>214567.240253</c:v>
                </c:pt>
                <c:pt idx="332">
                  <c:v>187445.95</c:v>
                </c:pt>
                <c:pt idx="333">
                  <c:v>161240.1</c:v>
                </c:pt>
                <c:pt idx="334">
                  <c:v>136761.9</c:v>
                </c:pt>
                <c:pt idx="335">
                  <c:v>115530.16</c:v>
                </c:pt>
                <c:pt idx="336">
                  <c:v>95065.46</c:v>
                </c:pt>
                <c:pt idx="337">
                  <c:v>75185</c:v>
                </c:pt>
                <c:pt idx="338">
                  <c:v>61415.040000000001</c:v>
                </c:pt>
                <c:pt idx="339">
                  <c:v>54110.43</c:v>
                </c:pt>
                <c:pt idx="340">
                  <c:v>47301.62</c:v>
                </c:pt>
                <c:pt idx="341">
                  <c:v>41385.4</c:v>
                </c:pt>
                <c:pt idx="342">
                  <c:v>35459.32</c:v>
                </c:pt>
                <c:pt idx="343">
                  <c:v>29524.080000000002</c:v>
                </c:pt>
                <c:pt idx="344">
                  <c:v>24877.03</c:v>
                </c:pt>
                <c:pt idx="345">
                  <c:v>20222.05</c:v>
                </c:pt>
                <c:pt idx="346">
                  <c:v>15558.61</c:v>
                </c:pt>
                <c:pt idx="347">
                  <c:v>12434.97</c:v>
                </c:pt>
                <c:pt idx="348">
                  <c:v>10153.56</c:v>
                </c:pt>
                <c:pt idx="349">
                  <c:v>7867.1</c:v>
                </c:pt>
                <c:pt idx="350">
                  <c:v>5575.56</c:v>
                </c:pt>
                <c:pt idx="351">
                  <c:v>4008.58</c:v>
                </c:pt>
                <c:pt idx="352">
                  <c:v>2434.96</c:v>
                </c:pt>
                <c:pt idx="353">
                  <c:v>1624.78</c:v>
                </c:pt>
                <c:pt idx="354">
                  <c:v>813.13</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numCache>
            </c:numRef>
          </c:val>
          <c:extLst>
            <c:ext xmlns:c16="http://schemas.microsoft.com/office/drawing/2014/chart" uri="{C3380CC4-5D6E-409C-BE32-E72D297353CC}">
              <c16:uniqueId val="{00000000-0687-4103-945D-3922B91B5D65}"/>
            </c:ext>
          </c:extLst>
        </c:ser>
        <c:ser>
          <c:idx val="1"/>
          <c:order val="1"/>
          <c:tx>
            <c:strRef>
              <c:f>_Hidden31!$C$1:$C$1</c:f>
              <c:strCache>
                <c:ptCount val="1"/>
                <c:pt idx="0">
                  <c:v>Outstanding Residential Mortgage Loans (2% CPR)</c:v>
                </c:pt>
              </c:strCache>
            </c:strRef>
          </c:tx>
          <c:spPr>
            <a:solidFill>
              <a:srgbClr val="804000"/>
            </a:solidFill>
            <a:ln w="25400">
              <a:noFill/>
            </a:ln>
          </c:spPr>
          <c:cat>
            <c:strRef>
              <c:f>_Hidden31!$A$2:$A$392</c:f>
              <c:strCache>
                <c:ptCount val="391"/>
                <c:pt idx="0">
                  <c:v>1/10/2021</c:v>
                </c:pt>
                <c:pt idx="1">
                  <c:v>1/11/2021</c:v>
                </c:pt>
                <c:pt idx="2">
                  <c:v>1/12/2021</c:v>
                </c:pt>
                <c:pt idx="3">
                  <c:v>1/01/2022</c:v>
                </c:pt>
                <c:pt idx="4">
                  <c:v>1/02/2022</c:v>
                </c:pt>
                <c:pt idx="5">
                  <c:v>1/03/2022</c:v>
                </c:pt>
                <c:pt idx="6">
                  <c:v>1/04/2022</c:v>
                </c:pt>
                <c:pt idx="7">
                  <c:v>1/05/2022</c:v>
                </c:pt>
                <c:pt idx="8">
                  <c:v>1/06/2022</c:v>
                </c:pt>
                <c:pt idx="9">
                  <c:v>1/07/2022</c:v>
                </c:pt>
                <c:pt idx="10">
                  <c:v>1/08/2022</c:v>
                </c:pt>
                <c:pt idx="11">
                  <c:v>1/09/2022</c:v>
                </c:pt>
                <c:pt idx="12">
                  <c:v>1/10/2022</c:v>
                </c:pt>
                <c:pt idx="13">
                  <c:v>1/11/2022</c:v>
                </c:pt>
                <c:pt idx="14">
                  <c:v>1/12/2022</c:v>
                </c:pt>
                <c:pt idx="15">
                  <c:v>1/01/2023</c:v>
                </c:pt>
                <c:pt idx="16">
                  <c:v>1/02/2023</c:v>
                </c:pt>
                <c:pt idx="17">
                  <c:v>1/03/2023</c:v>
                </c:pt>
                <c:pt idx="18">
                  <c:v>1/04/2023</c:v>
                </c:pt>
                <c:pt idx="19">
                  <c:v>1/05/2023</c:v>
                </c:pt>
                <c:pt idx="20">
                  <c:v>1/06/2023</c:v>
                </c:pt>
                <c:pt idx="21">
                  <c:v>1/07/2023</c:v>
                </c:pt>
                <c:pt idx="22">
                  <c:v>1/08/2023</c:v>
                </c:pt>
                <c:pt idx="23">
                  <c:v>1/09/2023</c:v>
                </c:pt>
                <c:pt idx="24">
                  <c:v>1/10/2023</c:v>
                </c:pt>
                <c:pt idx="25">
                  <c:v>1/11/2023</c:v>
                </c:pt>
                <c:pt idx="26">
                  <c:v>1/12/2023</c:v>
                </c:pt>
                <c:pt idx="27">
                  <c:v>1/01/2024</c:v>
                </c:pt>
                <c:pt idx="28">
                  <c:v>1/02/2024</c:v>
                </c:pt>
                <c:pt idx="29">
                  <c:v>1/03/2024</c:v>
                </c:pt>
                <c:pt idx="30">
                  <c:v>1/04/2024</c:v>
                </c:pt>
                <c:pt idx="31">
                  <c:v>1/05/2024</c:v>
                </c:pt>
                <c:pt idx="32">
                  <c:v>1/06/2024</c:v>
                </c:pt>
                <c:pt idx="33">
                  <c:v>1/07/2024</c:v>
                </c:pt>
                <c:pt idx="34">
                  <c:v>1/08/2024</c:v>
                </c:pt>
                <c:pt idx="35">
                  <c:v>1/09/2024</c:v>
                </c:pt>
                <c:pt idx="36">
                  <c:v>1/10/2024</c:v>
                </c:pt>
                <c:pt idx="37">
                  <c:v>1/11/2024</c:v>
                </c:pt>
                <c:pt idx="38">
                  <c:v>1/12/2024</c:v>
                </c:pt>
                <c:pt idx="39">
                  <c:v>1/01/2025</c:v>
                </c:pt>
                <c:pt idx="40">
                  <c:v>1/02/2025</c:v>
                </c:pt>
                <c:pt idx="41">
                  <c:v>1/03/2025</c:v>
                </c:pt>
                <c:pt idx="42">
                  <c:v>1/04/2025</c:v>
                </c:pt>
                <c:pt idx="43">
                  <c:v>1/05/2025</c:v>
                </c:pt>
                <c:pt idx="44">
                  <c:v>1/06/2025</c:v>
                </c:pt>
                <c:pt idx="45">
                  <c:v>1/07/2025</c:v>
                </c:pt>
                <c:pt idx="46">
                  <c:v>1/08/2025</c:v>
                </c:pt>
                <c:pt idx="47">
                  <c:v>1/09/2025</c:v>
                </c:pt>
                <c:pt idx="48">
                  <c:v>1/10/2025</c:v>
                </c:pt>
                <c:pt idx="49">
                  <c:v>1/11/2025</c:v>
                </c:pt>
                <c:pt idx="50">
                  <c:v>1/12/2025</c:v>
                </c:pt>
                <c:pt idx="51">
                  <c:v>1/01/2026</c:v>
                </c:pt>
                <c:pt idx="52">
                  <c:v>1/02/2026</c:v>
                </c:pt>
                <c:pt idx="53">
                  <c:v>1/03/2026</c:v>
                </c:pt>
                <c:pt idx="54">
                  <c:v>1/04/2026</c:v>
                </c:pt>
                <c:pt idx="55">
                  <c:v>1/05/2026</c:v>
                </c:pt>
                <c:pt idx="56">
                  <c:v>1/06/2026</c:v>
                </c:pt>
                <c:pt idx="57">
                  <c:v>1/07/2026</c:v>
                </c:pt>
                <c:pt idx="58">
                  <c:v>1/08/2026</c:v>
                </c:pt>
                <c:pt idx="59">
                  <c:v>1/09/2026</c:v>
                </c:pt>
                <c:pt idx="60">
                  <c:v>1/10/2026</c:v>
                </c:pt>
                <c:pt idx="61">
                  <c:v>1/11/2026</c:v>
                </c:pt>
                <c:pt idx="62">
                  <c:v>1/12/2026</c:v>
                </c:pt>
                <c:pt idx="63">
                  <c:v>1/01/2027</c:v>
                </c:pt>
                <c:pt idx="64">
                  <c:v>1/02/2027</c:v>
                </c:pt>
                <c:pt idx="65">
                  <c:v>1/03/2027</c:v>
                </c:pt>
                <c:pt idx="66">
                  <c:v>1/04/2027</c:v>
                </c:pt>
                <c:pt idx="67">
                  <c:v>1/05/2027</c:v>
                </c:pt>
                <c:pt idx="68">
                  <c:v>1/06/2027</c:v>
                </c:pt>
                <c:pt idx="69">
                  <c:v>1/07/2027</c:v>
                </c:pt>
                <c:pt idx="70">
                  <c:v>1/08/2027</c:v>
                </c:pt>
                <c:pt idx="71">
                  <c:v>1/09/2027</c:v>
                </c:pt>
                <c:pt idx="72">
                  <c:v>1/10/2027</c:v>
                </c:pt>
                <c:pt idx="73">
                  <c:v>1/11/2027</c:v>
                </c:pt>
                <c:pt idx="74">
                  <c:v>1/12/2027</c:v>
                </c:pt>
                <c:pt idx="75">
                  <c:v>1/01/2028</c:v>
                </c:pt>
                <c:pt idx="76">
                  <c:v>1/02/2028</c:v>
                </c:pt>
                <c:pt idx="77">
                  <c:v>1/03/2028</c:v>
                </c:pt>
                <c:pt idx="78">
                  <c:v>1/04/2028</c:v>
                </c:pt>
                <c:pt idx="79">
                  <c:v>1/05/2028</c:v>
                </c:pt>
                <c:pt idx="80">
                  <c:v>1/06/2028</c:v>
                </c:pt>
                <c:pt idx="81">
                  <c:v>1/07/2028</c:v>
                </c:pt>
                <c:pt idx="82">
                  <c:v>1/08/2028</c:v>
                </c:pt>
                <c:pt idx="83">
                  <c:v>1/09/2028</c:v>
                </c:pt>
                <c:pt idx="84">
                  <c:v>1/10/2028</c:v>
                </c:pt>
                <c:pt idx="85">
                  <c:v>1/11/2028</c:v>
                </c:pt>
                <c:pt idx="86">
                  <c:v>1/12/2028</c:v>
                </c:pt>
                <c:pt idx="87">
                  <c:v>1/01/2029</c:v>
                </c:pt>
                <c:pt idx="88">
                  <c:v>1/02/2029</c:v>
                </c:pt>
                <c:pt idx="89">
                  <c:v>1/03/2029</c:v>
                </c:pt>
                <c:pt idx="90">
                  <c:v>1/04/2029</c:v>
                </c:pt>
                <c:pt idx="91">
                  <c:v>1/05/2029</c:v>
                </c:pt>
                <c:pt idx="92">
                  <c:v>1/06/2029</c:v>
                </c:pt>
                <c:pt idx="93">
                  <c:v>1/07/2029</c:v>
                </c:pt>
                <c:pt idx="94">
                  <c:v>1/08/2029</c:v>
                </c:pt>
                <c:pt idx="95">
                  <c:v>1/09/2029</c:v>
                </c:pt>
                <c:pt idx="96">
                  <c:v>1/10/2029</c:v>
                </c:pt>
                <c:pt idx="97">
                  <c:v>1/11/2029</c:v>
                </c:pt>
                <c:pt idx="98">
                  <c:v>1/12/2029</c:v>
                </c:pt>
                <c:pt idx="99">
                  <c:v>1/01/2030</c:v>
                </c:pt>
                <c:pt idx="100">
                  <c:v>1/02/2030</c:v>
                </c:pt>
                <c:pt idx="101">
                  <c:v>1/03/2030</c:v>
                </c:pt>
                <c:pt idx="102">
                  <c:v>1/04/2030</c:v>
                </c:pt>
                <c:pt idx="103">
                  <c:v>1/05/2030</c:v>
                </c:pt>
                <c:pt idx="104">
                  <c:v>1/06/2030</c:v>
                </c:pt>
                <c:pt idx="105">
                  <c:v>1/07/2030</c:v>
                </c:pt>
                <c:pt idx="106">
                  <c:v>1/08/2030</c:v>
                </c:pt>
                <c:pt idx="107">
                  <c:v>1/09/2030</c:v>
                </c:pt>
                <c:pt idx="108">
                  <c:v>1/10/2030</c:v>
                </c:pt>
                <c:pt idx="109">
                  <c:v>1/11/2030</c:v>
                </c:pt>
                <c:pt idx="110">
                  <c:v>1/12/2030</c:v>
                </c:pt>
                <c:pt idx="111">
                  <c:v>1/01/2031</c:v>
                </c:pt>
                <c:pt idx="112">
                  <c:v>1/02/2031</c:v>
                </c:pt>
                <c:pt idx="113">
                  <c:v>1/03/2031</c:v>
                </c:pt>
                <c:pt idx="114">
                  <c:v>1/04/2031</c:v>
                </c:pt>
                <c:pt idx="115">
                  <c:v>1/05/2031</c:v>
                </c:pt>
                <c:pt idx="116">
                  <c:v>1/06/2031</c:v>
                </c:pt>
                <c:pt idx="117">
                  <c:v>1/07/2031</c:v>
                </c:pt>
                <c:pt idx="118">
                  <c:v>1/08/2031</c:v>
                </c:pt>
                <c:pt idx="119">
                  <c:v>1/09/2031</c:v>
                </c:pt>
                <c:pt idx="120">
                  <c:v>1/10/2031</c:v>
                </c:pt>
                <c:pt idx="121">
                  <c:v>1/11/2031</c:v>
                </c:pt>
                <c:pt idx="122">
                  <c:v>1/12/2031</c:v>
                </c:pt>
                <c:pt idx="123">
                  <c:v>1/01/2032</c:v>
                </c:pt>
                <c:pt idx="124">
                  <c:v>1/02/2032</c:v>
                </c:pt>
                <c:pt idx="125">
                  <c:v>1/03/2032</c:v>
                </c:pt>
                <c:pt idx="126">
                  <c:v>1/04/2032</c:v>
                </c:pt>
                <c:pt idx="127">
                  <c:v>1/05/2032</c:v>
                </c:pt>
                <c:pt idx="128">
                  <c:v>1/06/2032</c:v>
                </c:pt>
                <c:pt idx="129">
                  <c:v>1/07/2032</c:v>
                </c:pt>
                <c:pt idx="130">
                  <c:v>1/08/2032</c:v>
                </c:pt>
                <c:pt idx="131">
                  <c:v>1/09/2032</c:v>
                </c:pt>
                <c:pt idx="132">
                  <c:v>1/10/2032</c:v>
                </c:pt>
                <c:pt idx="133">
                  <c:v>1/11/2032</c:v>
                </c:pt>
                <c:pt idx="134">
                  <c:v>1/12/2032</c:v>
                </c:pt>
                <c:pt idx="135">
                  <c:v>1/01/2033</c:v>
                </c:pt>
                <c:pt idx="136">
                  <c:v>1/02/2033</c:v>
                </c:pt>
                <c:pt idx="137">
                  <c:v>1/03/2033</c:v>
                </c:pt>
                <c:pt idx="138">
                  <c:v>1/04/2033</c:v>
                </c:pt>
                <c:pt idx="139">
                  <c:v>1/05/2033</c:v>
                </c:pt>
                <c:pt idx="140">
                  <c:v>1/06/2033</c:v>
                </c:pt>
                <c:pt idx="141">
                  <c:v>1/07/2033</c:v>
                </c:pt>
                <c:pt idx="142">
                  <c:v>1/08/2033</c:v>
                </c:pt>
                <c:pt idx="143">
                  <c:v>1/09/2033</c:v>
                </c:pt>
                <c:pt idx="144">
                  <c:v>1/10/2033</c:v>
                </c:pt>
                <c:pt idx="145">
                  <c:v>1/11/2033</c:v>
                </c:pt>
                <c:pt idx="146">
                  <c:v>1/12/2033</c:v>
                </c:pt>
                <c:pt idx="147">
                  <c:v>1/01/2034</c:v>
                </c:pt>
                <c:pt idx="148">
                  <c:v>1/02/2034</c:v>
                </c:pt>
                <c:pt idx="149">
                  <c:v>1/03/2034</c:v>
                </c:pt>
                <c:pt idx="150">
                  <c:v>1/04/2034</c:v>
                </c:pt>
                <c:pt idx="151">
                  <c:v>1/05/2034</c:v>
                </c:pt>
                <c:pt idx="152">
                  <c:v>1/06/2034</c:v>
                </c:pt>
                <c:pt idx="153">
                  <c:v>1/07/2034</c:v>
                </c:pt>
                <c:pt idx="154">
                  <c:v>1/08/2034</c:v>
                </c:pt>
                <c:pt idx="155">
                  <c:v>1/09/2034</c:v>
                </c:pt>
                <c:pt idx="156">
                  <c:v>1/10/2034</c:v>
                </c:pt>
                <c:pt idx="157">
                  <c:v>1/11/2034</c:v>
                </c:pt>
                <c:pt idx="158">
                  <c:v>1/12/2034</c:v>
                </c:pt>
                <c:pt idx="159">
                  <c:v>1/01/2035</c:v>
                </c:pt>
                <c:pt idx="160">
                  <c:v>1/02/2035</c:v>
                </c:pt>
                <c:pt idx="161">
                  <c:v>1/03/2035</c:v>
                </c:pt>
                <c:pt idx="162">
                  <c:v>1/04/2035</c:v>
                </c:pt>
                <c:pt idx="163">
                  <c:v>1/05/2035</c:v>
                </c:pt>
                <c:pt idx="164">
                  <c:v>1/06/2035</c:v>
                </c:pt>
                <c:pt idx="165">
                  <c:v>1/07/2035</c:v>
                </c:pt>
                <c:pt idx="166">
                  <c:v>1/08/2035</c:v>
                </c:pt>
                <c:pt idx="167">
                  <c:v>1/09/2035</c:v>
                </c:pt>
                <c:pt idx="168">
                  <c:v>1/10/2035</c:v>
                </c:pt>
                <c:pt idx="169">
                  <c:v>1/11/2035</c:v>
                </c:pt>
                <c:pt idx="170">
                  <c:v>1/12/2035</c:v>
                </c:pt>
                <c:pt idx="171">
                  <c:v>1/01/2036</c:v>
                </c:pt>
                <c:pt idx="172">
                  <c:v>1/02/2036</c:v>
                </c:pt>
                <c:pt idx="173">
                  <c:v>1/03/2036</c:v>
                </c:pt>
                <c:pt idx="174">
                  <c:v>1/04/2036</c:v>
                </c:pt>
                <c:pt idx="175">
                  <c:v>1/05/2036</c:v>
                </c:pt>
                <c:pt idx="176">
                  <c:v>1/06/2036</c:v>
                </c:pt>
                <c:pt idx="177">
                  <c:v>1/07/2036</c:v>
                </c:pt>
                <c:pt idx="178">
                  <c:v>1/08/2036</c:v>
                </c:pt>
                <c:pt idx="179">
                  <c:v>1/09/2036</c:v>
                </c:pt>
                <c:pt idx="180">
                  <c:v>1/10/2036</c:v>
                </c:pt>
                <c:pt idx="181">
                  <c:v>1/11/2036</c:v>
                </c:pt>
                <c:pt idx="182">
                  <c:v>1/12/2036</c:v>
                </c:pt>
                <c:pt idx="183">
                  <c:v>1/01/2037</c:v>
                </c:pt>
                <c:pt idx="184">
                  <c:v>1/02/2037</c:v>
                </c:pt>
                <c:pt idx="185">
                  <c:v>1/03/2037</c:v>
                </c:pt>
                <c:pt idx="186">
                  <c:v>1/04/2037</c:v>
                </c:pt>
                <c:pt idx="187">
                  <c:v>1/05/2037</c:v>
                </c:pt>
                <c:pt idx="188">
                  <c:v>1/06/2037</c:v>
                </c:pt>
                <c:pt idx="189">
                  <c:v>1/07/2037</c:v>
                </c:pt>
                <c:pt idx="190">
                  <c:v>1/08/2037</c:v>
                </c:pt>
                <c:pt idx="191">
                  <c:v>1/09/2037</c:v>
                </c:pt>
                <c:pt idx="192">
                  <c:v>1/10/2037</c:v>
                </c:pt>
                <c:pt idx="193">
                  <c:v>1/11/2037</c:v>
                </c:pt>
                <c:pt idx="194">
                  <c:v>1/12/2037</c:v>
                </c:pt>
                <c:pt idx="195">
                  <c:v>1/01/2038</c:v>
                </c:pt>
                <c:pt idx="196">
                  <c:v>1/02/2038</c:v>
                </c:pt>
                <c:pt idx="197">
                  <c:v>1/03/2038</c:v>
                </c:pt>
                <c:pt idx="198">
                  <c:v>1/04/2038</c:v>
                </c:pt>
                <c:pt idx="199">
                  <c:v>1/05/2038</c:v>
                </c:pt>
                <c:pt idx="200">
                  <c:v>1/06/2038</c:v>
                </c:pt>
                <c:pt idx="201">
                  <c:v>1/07/2038</c:v>
                </c:pt>
                <c:pt idx="202">
                  <c:v>1/08/2038</c:v>
                </c:pt>
                <c:pt idx="203">
                  <c:v>1/09/2038</c:v>
                </c:pt>
                <c:pt idx="204">
                  <c:v>1/10/2038</c:v>
                </c:pt>
                <c:pt idx="205">
                  <c:v>1/11/2038</c:v>
                </c:pt>
                <c:pt idx="206">
                  <c:v>1/12/2038</c:v>
                </c:pt>
                <c:pt idx="207">
                  <c:v>1/01/2039</c:v>
                </c:pt>
                <c:pt idx="208">
                  <c:v>1/02/2039</c:v>
                </c:pt>
                <c:pt idx="209">
                  <c:v>1/03/2039</c:v>
                </c:pt>
                <c:pt idx="210">
                  <c:v>1/04/2039</c:v>
                </c:pt>
                <c:pt idx="211">
                  <c:v>1/05/2039</c:v>
                </c:pt>
                <c:pt idx="212">
                  <c:v>1/06/2039</c:v>
                </c:pt>
                <c:pt idx="213">
                  <c:v>1/07/2039</c:v>
                </c:pt>
                <c:pt idx="214">
                  <c:v>1/08/2039</c:v>
                </c:pt>
                <c:pt idx="215">
                  <c:v>1/09/2039</c:v>
                </c:pt>
                <c:pt idx="216">
                  <c:v>1/10/2039</c:v>
                </c:pt>
                <c:pt idx="217">
                  <c:v>1/11/2039</c:v>
                </c:pt>
                <c:pt idx="218">
                  <c:v>1/12/2039</c:v>
                </c:pt>
                <c:pt idx="219">
                  <c:v>1/01/2040</c:v>
                </c:pt>
                <c:pt idx="220">
                  <c:v>1/02/2040</c:v>
                </c:pt>
                <c:pt idx="221">
                  <c:v>1/03/2040</c:v>
                </c:pt>
                <c:pt idx="222">
                  <c:v>1/04/2040</c:v>
                </c:pt>
                <c:pt idx="223">
                  <c:v>1/05/2040</c:v>
                </c:pt>
                <c:pt idx="224">
                  <c:v>1/06/2040</c:v>
                </c:pt>
                <c:pt idx="225">
                  <c:v>1/07/2040</c:v>
                </c:pt>
                <c:pt idx="226">
                  <c:v>1/08/2040</c:v>
                </c:pt>
                <c:pt idx="227">
                  <c:v>1/09/2040</c:v>
                </c:pt>
                <c:pt idx="228">
                  <c:v>1/10/2040</c:v>
                </c:pt>
                <c:pt idx="229">
                  <c:v>1/11/2040</c:v>
                </c:pt>
                <c:pt idx="230">
                  <c:v>1/12/2040</c:v>
                </c:pt>
                <c:pt idx="231">
                  <c:v>1/01/2041</c:v>
                </c:pt>
                <c:pt idx="232">
                  <c:v>1/02/2041</c:v>
                </c:pt>
                <c:pt idx="233">
                  <c:v>1/03/2041</c:v>
                </c:pt>
                <c:pt idx="234">
                  <c:v>1/04/2041</c:v>
                </c:pt>
                <c:pt idx="235">
                  <c:v>1/05/2041</c:v>
                </c:pt>
                <c:pt idx="236">
                  <c:v>1/06/2041</c:v>
                </c:pt>
                <c:pt idx="237">
                  <c:v>1/07/2041</c:v>
                </c:pt>
                <c:pt idx="238">
                  <c:v>1/08/2041</c:v>
                </c:pt>
                <c:pt idx="239">
                  <c:v>1/09/2041</c:v>
                </c:pt>
                <c:pt idx="240">
                  <c:v>1/10/2041</c:v>
                </c:pt>
                <c:pt idx="241">
                  <c:v>1/11/2041</c:v>
                </c:pt>
                <c:pt idx="242">
                  <c:v>1/12/2041</c:v>
                </c:pt>
                <c:pt idx="243">
                  <c:v>1/01/2042</c:v>
                </c:pt>
                <c:pt idx="244">
                  <c:v>1/02/2042</c:v>
                </c:pt>
                <c:pt idx="245">
                  <c:v>1/03/2042</c:v>
                </c:pt>
                <c:pt idx="246">
                  <c:v>1/04/2042</c:v>
                </c:pt>
                <c:pt idx="247">
                  <c:v>1/05/2042</c:v>
                </c:pt>
                <c:pt idx="248">
                  <c:v>1/06/2042</c:v>
                </c:pt>
                <c:pt idx="249">
                  <c:v>1/07/2042</c:v>
                </c:pt>
                <c:pt idx="250">
                  <c:v>1/08/2042</c:v>
                </c:pt>
                <c:pt idx="251">
                  <c:v>1/09/2042</c:v>
                </c:pt>
                <c:pt idx="252">
                  <c:v>1/10/2042</c:v>
                </c:pt>
                <c:pt idx="253">
                  <c:v>1/11/2042</c:v>
                </c:pt>
                <c:pt idx="254">
                  <c:v>1/12/2042</c:v>
                </c:pt>
                <c:pt idx="255">
                  <c:v>1/01/2043</c:v>
                </c:pt>
                <c:pt idx="256">
                  <c:v>1/02/2043</c:v>
                </c:pt>
                <c:pt idx="257">
                  <c:v>1/03/2043</c:v>
                </c:pt>
                <c:pt idx="258">
                  <c:v>1/04/2043</c:v>
                </c:pt>
                <c:pt idx="259">
                  <c:v>1/05/2043</c:v>
                </c:pt>
                <c:pt idx="260">
                  <c:v>1/06/2043</c:v>
                </c:pt>
                <c:pt idx="261">
                  <c:v>1/07/2043</c:v>
                </c:pt>
                <c:pt idx="262">
                  <c:v>1/08/2043</c:v>
                </c:pt>
                <c:pt idx="263">
                  <c:v>1/09/2043</c:v>
                </c:pt>
                <c:pt idx="264">
                  <c:v>1/10/2043</c:v>
                </c:pt>
                <c:pt idx="265">
                  <c:v>1/11/2043</c:v>
                </c:pt>
                <c:pt idx="266">
                  <c:v>1/12/2043</c:v>
                </c:pt>
                <c:pt idx="267">
                  <c:v>1/01/2044</c:v>
                </c:pt>
                <c:pt idx="268">
                  <c:v>1/02/2044</c:v>
                </c:pt>
                <c:pt idx="269">
                  <c:v>1/03/2044</c:v>
                </c:pt>
                <c:pt idx="270">
                  <c:v>1/04/2044</c:v>
                </c:pt>
                <c:pt idx="271">
                  <c:v>1/05/2044</c:v>
                </c:pt>
                <c:pt idx="272">
                  <c:v>1/06/2044</c:v>
                </c:pt>
                <c:pt idx="273">
                  <c:v>1/07/2044</c:v>
                </c:pt>
                <c:pt idx="274">
                  <c:v>1/08/2044</c:v>
                </c:pt>
                <c:pt idx="275">
                  <c:v>1/09/2044</c:v>
                </c:pt>
                <c:pt idx="276">
                  <c:v>1/10/2044</c:v>
                </c:pt>
                <c:pt idx="277">
                  <c:v>1/11/2044</c:v>
                </c:pt>
                <c:pt idx="278">
                  <c:v>1/12/2044</c:v>
                </c:pt>
                <c:pt idx="279">
                  <c:v>1/01/2045</c:v>
                </c:pt>
                <c:pt idx="280">
                  <c:v>1/02/2045</c:v>
                </c:pt>
                <c:pt idx="281">
                  <c:v>1/03/2045</c:v>
                </c:pt>
                <c:pt idx="282">
                  <c:v>1/04/2045</c:v>
                </c:pt>
                <c:pt idx="283">
                  <c:v>1/05/2045</c:v>
                </c:pt>
                <c:pt idx="284">
                  <c:v>1/06/2045</c:v>
                </c:pt>
                <c:pt idx="285">
                  <c:v>1/07/2045</c:v>
                </c:pt>
                <c:pt idx="286">
                  <c:v>1/08/2045</c:v>
                </c:pt>
                <c:pt idx="287">
                  <c:v>1/09/2045</c:v>
                </c:pt>
                <c:pt idx="288">
                  <c:v>1/10/2045</c:v>
                </c:pt>
                <c:pt idx="289">
                  <c:v>1/11/2045</c:v>
                </c:pt>
                <c:pt idx="290">
                  <c:v>1/12/2045</c:v>
                </c:pt>
                <c:pt idx="291">
                  <c:v>1/01/2046</c:v>
                </c:pt>
                <c:pt idx="292">
                  <c:v>1/02/2046</c:v>
                </c:pt>
                <c:pt idx="293">
                  <c:v>1/03/2046</c:v>
                </c:pt>
                <c:pt idx="294">
                  <c:v>1/04/2046</c:v>
                </c:pt>
                <c:pt idx="295">
                  <c:v>1/05/2046</c:v>
                </c:pt>
                <c:pt idx="296">
                  <c:v>1/06/2046</c:v>
                </c:pt>
                <c:pt idx="297">
                  <c:v>1/07/2046</c:v>
                </c:pt>
                <c:pt idx="298">
                  <c:v>1/08/2046</c:v>
                </c:pt>
                <c:pt idx="299">
                  <c:v>1/09/2046</c:v>
                </c:pt>
                <c:pt idx="300">
                  <c:v>1/10/2046</c:v>
                </c:pt>
                <c:pt idx="301">
                  <c:v>1/11/2046</c:v>
                </c:pt>
                <c:pt idx="302">
                  <c:v>1/12/2046</c:v>
                </c:pt>
                <c:pt idx="303">
                  <c:v>1/01/2047</c:v>
                </c:pt>
                <c:pt idx="304">
                  <c:v>1/02/2047</c:v>
                </c:pt>
                <c:pt idx="305">
                  <c:v>1/03/2047</c:v>
                </c:pt>
                <c:pt idx="306">
                  <c:v>1/04/2047</c:v>
                </c:pt>
                <c:pt idx="307">
                  <c:v>1/05/2047</c:v>
                </c:pt>
                <c:pt idx="308">
                  <c:v>1/06/2047</c:v>
                </c:pt>
                <c:pt idx="309">
                  <c:v>1/07/2047</c:v>
                </c:pt>
                <c:pt idx="310">
                  <c:v>1/08/2047</c:v>
                </c:pt>
                <c:pt idx="311">
                  <c:v>1/09/2047</c:v>
                </c:pt>
                <c:pt idx="312">
                  <c:v>1/10/2047</c:v>
                </c:pt>
                <c:pt idx="313">
                  <c:v>1/11/2047</c:v>
                </c:pt>
                <c:pt idx="314">
                  <c:v>1/12/2047</c:v>
                </c:pt>
                <c:pt idx="315">
                  <c:v>1/01/2048</c:v>
                </c:pt>
                <c:pt idx="316">
                  <c:v>1/02/2048</c:v>
                </c:pt>
                <c:pt idx="317">
                  <c:v>1/03/2048</c:v>
                </c:pt>
                <c:pt idx="318">
                  <c:v>1/04/2048</c:v>
                </c:pt>
                <c:pt idx="319">
                  <c:v>1/05/2048</c:v>
                </c:pt>
                <c:pt idx="320">
                  <c:v>1/06/2048</c:v>
                </c:pt>
                <c:pt idx="321">
                  <c:v>1/07/2048</c:v>
                </c:pt>
                <c:pt idx="322">
                  <c:v>1/08/2048</c:v>
                </c:pt>
                <c:pt idx="323">
                  <c:v>1/09/2048</c:v>
                </c:pt>
                <c:pt idx="324">
                  <c:v>1/10/2048</c:v>
                </c:pt>
                <c:pt idx="325">
                  <c:v>1/11/2048</c:v>
                </c:pt>
                <c:pt idx="326">
                  <c:v>1/12/2048</c:v>
                </c:pt>
                <c:pt idx="327">
                  <c:v>1/01/2049</c:v>
                </c:pt>
                <c:pt idx="328">
                  <c:v>1/02/2049</c:v>
                </c:pt>
                <c:pt idx="329">
                  <c:v>1/03/2049</c:v>
                </c:pt>
                <c:pt idx="330">
                  <c:v>1/04/2049</c:v>
                </c:pt>
                <c:pt idx="331">
                  <c:v>1/05/2049</c:v>
                </c:pt>
                <c:pt idx="332">
                  <c:v>1/06/2049</c:v>
                </c:pt>
                <c:pt idx="333">
                  <c:v>1/07/2049</c:v>
                </c:pt>
                <c:pt idx="334">
                  <c:v>1/08/2049</c:v>
                </c:pt>
                <c:pt idx="335">
                  <c:v>1/09/2049</c:v>
                </c:pt>
                <c:pt idx="336">
                  <c:v>1/10/2049</c:v>
                </c:pt>
                <c:pt idx="337">
                  <c:v>1/11/2049</c:v>
                </c:pt>
                <c:pt idx="338">
                  <c:v>1/12/2049</c:v>
                </c:pt>
                <c:pt idx="339">
                  <c:v>1/01/2050</c:v>
                </c:pt>
                <c:pt idx="340">
                  <c:v>1/02/2050</c:v>
                </c:pt>
                <c:pt idx="341">
                  <c:v>1/03/2050</c:v>
                </c:pt>
                <c:pt idx="342">
                  <c:v>1/04/2050</c:v>
                </c:pt>
                <c:pt idx="343">
                  <c:v>1/05/2050</c:v>
                </c:pt>
                <c:pt idx="344">
                  <c:v>1/06/2050</c:v>
                </c:pt>
                <c:pt idx="345">
                  <c:v>1/07/2050</c:v>
                </c:pt>
                <c:pt idx="346">
                  <c:v>1/08/2050</c:v>
                </c:pt>
                <c:pt idx="347">
                  <c:v>1/09/2050</c:v>
                </c:pt>
                <c:pt idx="348">
                  <c:v>1/10/2050</c:v>
                </c:pt>
                <c:pt idx="349">
                  <c:v>1/11/2050</c:v>
                </c:pt>
                <c:pt idx="350">
                  <c:v>1/12/2050</c:v>
                </c:pt>
                <c:pt idx="351">
                  <c:v>1/01/2051</c:v>
                </c:pt>
                <c:pt idx="352">
                  <c:v>1/02/2051</c:v>
                </c:pt>
                <c:pt idx="353">
                  <c:v>1/03/2051</c:v>
                </c:pt>
                <c:pt idx="354">
                  <c:v>1/04/2051</c:v>
                </c:pt>
                <c:pt idx="355">
                  <c:v>1/05/2051</c:v>
                </c:pt>
                <c:pt idx="356">
                  <c:v>1/06/2051</c:v>
                </c:pt>
                <c:pt idx="357">
                  <c:v>1/07/2051</c:v>
                </c:pt>
                <c:pt idx="358">
                  <c:v>1/08/2051</c:v>
                </c:pt>
                <c:pt idx="359">
                  <c:v>1/09/2051</c:v>
                </c:pt>
                <c:pt idx="360">
                  <c:v>1/10/2051</c:v>
                </c:pt>
                <c:pt idx="361">
                  <c:v>1/11/2051</c:v>
                </c:pt>
                <c:pt idx="362">
                  <c:v>1/12/2051</c:v>
                </c:pt>
                <c:pt idx="363">
                  <c:v>1/01/2052</c:v>
                </c:pt>
                <c:pt idx="364">
                  <c:v>1/02/2052</c:v>
                </c:pt>
                <c:pt idx="365">
                  <c:v>1/03/2052</c:v>
                </c:pt>
                <c:pt idx="366">
                  <c:v>1/04/2052</c:v>
                </c:pt>
                <c:pt idx="367">
                  <c:v>1/05/2052</c:v>
                </c:pt>
                <c:pt idx="368">
                  <c:v>1/06/2052</c:v>
                </c:pt>
                <c:pt idx="369">
                  <c:v>1/07/2052</c:v>
                </c:pt>
                <c:pt idx="370">
                  <c:v>1/08/2052</c:v>
                </c:pt>
                <c:pt idx="371">
                  <c:v>1/09/2052</c:v>
                </c:pt>
                <c:pt idx="372">
                  <c:v>1/10/2052</c:v>
                </c:pt>
                <c:pt idx="373">
                  <c:v>1/11/2052</c:v>
                </c:pt>
                <c:pt idx="374">
                  <c:v>1/12/2052</c:v>
                </c:pt>
                <c:pt idx="375">
                  <c:v>1/01/2053</c:v>
                </c:pt>
                <c:pt idx="376">
                  <c:v>1/02/2053</c:v>
                </c:pt>
                <c:pt idx="377">
                  <c:v>1/03/2053</c:v>
                </c:pt>
                <c:pt idx="378">
                  <c:v>1/04/2053</c:v>
                </c:pt>
                <c:pt idx="379">
                  <c:v>1/05/2053</c:v>
                </c:pt>
                <c:pt idx="380">
                  <c:v>1/06/2053</c:v>
                </c:pt>
                <c:pt idx="381">
                  <c:v>1/07/2053</c:v>
                </c:pt>
                <c:pt idx="382">
                  <c:v>1/08/2053</c:v>
                </c:pt>
                <c:pt idx="383">
                  <c:v>1/09/2053</c:v>
                </c:pt>
                <c:pt idx="384">
                  <c:v>1/10/2053</c:v>
                </c:pt>
                <c:pt idx="385">
                  <c:v>1/11/2053</c:v>
                </c:pt>
                <c:pt idx="386">
                  <c:v>1/12/2053</c:v>
                </c:pt>
                <c:pt idx="387">
                  <c:v>1/01/2054</c:v>
                </c:pt>
                <c:pt idx="388">
                  <c:v>1/02/2054</c:v>
                </c:pt>
                <c:pt idx="389">
                  <c:v>1/03/2054</c:v>
                </c:pt>
                <c:pt idx="390">
                  <c:v>1/04/2054</c:v>
                </c:pt>
              </c:strCache>
            </c:strRef>
          </c:cat>
          <c:val>
            <c:numRef>
              <c:f>_Hidden31!$C$2:$C$392</c:f>
              <c:numCache>
                <c:formatCode>General</c:formatCode>
                <c:ptCount val="391"/>
                <c:pt idx="0">
                  <c:v>14973229317.090446</c:v>
                </c:pt>
                <c:pt idx="1">
                  <c:v>14849304445.945625</c:v>
                </c:pt>
                <c:pt idx="2">
                  <c:v>14729271179.898413</c:v>
                </c:pt>
                <c:pt idx="3">
                  <c:v>14609500676.56897</c:v>
                </c:pt>
                <c:pt idx="4">
                  <c:v>14487863461.994993</c:v>
                </c:pt>
                <c:pt idx="5">
                  <c:v>14369127366.974146</c:v>
                </c:pt>
                <c:pt idx="6">
                  <c:v>14247884989.926798</c:v>
                </c:pt>
                <c:pt idx="7">
                  <c:v>14131422948.150372</c:v>
                </c:pt>
                <c:pt idx="8">
                  <c:v>14012835197.325298</c:v>
                </c:pt>
                <c:pt idx="9">
                  <c:v>13894687139.835722</c:v>
                </c:pt>
                <c:pt idx="10">
                  <c:v>13777058764.055359</c:v>
                </c:pt>
                <c:pt idx="11">
                  <c:v>13658313391.202003</c:v>
                </c:pt>
                <c:pt idx="12">
                  <c:v>13542036020.927546</c:v>
                </c:pt>
                <c:pt idx="13">
                  <c:v>13425164506.848927</c:v>
                </c:pt>
                <c:pt idx="14">
                  <c:v>13308657745.002092</c:v>
                </c:pt>
                <c:pt idx="15">
                  <c:v>13193482369.529522</c:v>
                </c:pt>
                <c:pt idx="16">
                  <c:v>13077202446.629154</c:v>
                </c:pt>
                <c:pt idx="17">
                  <c:v>12962203756.846426</c:v>
                </c:pt>
                <c:pt idx="18">
                  <c:v>12849564096.044935</c:v>
                </c:pt>
                <c:pt idx="19">
                  <c:v>12733049371.53997</c:v>
                </c:pt>
                <c:pt idx="20">
                  <c:v>12617083818.723591</c:v>
                </c:pt>
                <c:pt idx="21">
                  <c:v>12502970526.972473</c:v>
                </c:pt>
                <c:pt idx="22">
                  <c:v>12390167066.202766</c:v>
                </c:pt>
                <c:pt idx="23">
                  <c:v>12274194370.748177</c:v>
                </c:pt>
                <c:pt idx="24">
                  <c:v>12163330668.620201</c:v>
                </c:pt>
                <c:pt idx="25">
                  <c:v>12049476858.465988</c:v>
                </c:pt>
                <c:pt idx="26">
                  <c:v>11934909367.972544</c:v>
                </c:pt>
                <c:pt idx="27">
                  <c:v>11823398085.426271</c:v>
                </c:pt>
                <c:pt idx="28">
                  <c:v>11711592108.267437</c:v>
                </c:pt>
                <c:pt idx="29">
                  <c:v>11601354170.349354</c:v>
                </c:pt>
                <c:pt idx="30">
                  <c:v>11490498268.66828</c:v>
                </c:pt>
                <c:pt idx="31">
                  <c:v>11380886831.274773</c:v>
                </c:pt>
                <c:pt idx="32">
                  <c:v>11266746991.8309</c:v>
                </c:pt>
                <c:pt idx="33">
                  <c:v>11153719607.316904</c:v>
                </c:pt>
                <c:pt idx="34">
                  <c:v>11046898206.222216</c:v>
                </c:pt>
                <c:pt idx="35">
                  <c:v>10936054612.767159</c:v>
                </c:pt>
                <c:pt idx="36">
                  <c:v>10821979583.690922</c:v>
                </c:pt>
                <c:pt idx="37">
                  <c:v>10709852249.0891</c:v>
                </c:pt>
                <c:pt idx="38">
                  <c:v>10597401354.109653</c:v>
                </c:pt>
                <c:pt idx="39">
                  <c:v>10488457104.650358</c:v>
                </c:pt>
                <c:pt idx="40">
                  <c:v>10379721460.165909</c:v>
                </c:pt>
                <c:pt idx="41">
                  <c:v>10275717120.003574</c:v>
                </c:pt>
                <c:pt idx="42">
                  <c:v>10172737145.669924</c:v>
                </c:pt>
                <c:pt idx="43">
                  <c:v>10067241054.215385</c:v>
                </c:pt>
                <c:pt idx="44">
                  <c:v>9960351536.0215874</c:v>
                </c:pt>
                <c:pt idx="45">
                  <c:v>9856726702.481287</c:v>
                </c:pt>
                <c:pt idx="46">
                  <c:v>9755374017.037075</c:v>
                </c:pt>
                <c:pt idx="47">
                  <c:v>9649257858.296093</c:v>
                </c:pt>
                <c:pt idx="48">
                  <c:v>9552737683.4074326</c:v>
                </c:pt>
                <c:pt idx="49">
                  <c:v>9456501237.732111</c:v>
                </c:pt>
                <c:pt idx="50">
                  <c:v>9352033402.255785</c:v>
                </c:pt>
                <c:pt idx="51">
                  <c:v>9255830750.929985</c:v>
                </c:pt>
                <c:pt idx="52">
                  <c:v>9159599133.2721539</c:v>
                </c:pt>
                <c:pt idx="53">
                  <c:v>9065478498.1535835</c:v>
                </c:pt>
                <c:pt idx="54">
                  <c:v>8971213080.2329121</c:v>
                </c:pt>
                <c:pt idx="55">
                  <c:v>8877958565.6853924</c:v>
                </c:pt>
                <c:pt idx="56">
                  <c:v>8784518486.9560928</c:v>
                </c:pt>
                <c:pt idx="57">
                  <c:v>8692301806.6868286</c:v>
                </c:pt>
                <c:pt idx="58">
                  <c:v>8599990800.4919968</c:v>
                </c:pt>
                <c:pt idx="59">
                  <c:v>8508337973.3148127</c:v>
                </c:pt>
                <c:pt idx="60">
                  <c:v>8418267242.8286076</c:v>
                </c:pt>
                <c:pt idx="61">
                  <c:v>8325426076.7470579</c:v>
                </c:pt>
                <c:pt idx="62">
                  <c:v>8235855015.8343353</c:v>
                </c:pt>
                <c:pt idx="63">
                  <c:v>8146498533.5843973</c:v>
                </c:pt>
                <c:pt idx="64">
                  <c:v>8057797688.3573122</c:v>
                </c:pt>
                <c:pt idx="65">
                  <c:v>7971561770.4919443</c:v>
                </c:pt>
                <c:pt idx="66">
                  <c:v>7884361647.7312851</c:v>
                </c:pt>
                <c:pt idx="67">
                  <c:v>7798670181.2183084</c:v>
                </c:pt>
                <c:pt idx="68">
                  <c:v>7712451242.2486782</c:v>
                </c:pt>
                <c:pt idx="69">
                  <c:v>7628040564.0255709</c:v>
                </c:pt>
                <c:pt idx="70">
                  <c:v>7542962553.8747358</c:v>
                </c:pt>
                <c:pt idx="71">
                  <c:v>7458696040.1044931</c:v>
                </c:pt>
                <c:pt idx="72">
                  <c:v>7374189441.9651279</c:v>
                </c:pt>
                <c:pt idx="73">
                  <c:v>7291298408.4870577</c:v>
                </c:pt>
                <c:pt idx="74">
                  <c:v>7208327820.160532</c:v>
                </c:pt>
                <c:pt idx="75">
                  <c:v>7125112963.2079353</c:v>
                </c:pt>
                <c:pt idx="76">
                  <c:v>7042468963.7024279</c:v>
                </c:pt>
                <c:pt idx="77">
                  <c:v>6960321765.7455568</c:v>
                </c:pt>
                <c:pt idx="78">
                  <c:v>6877934371.5873833</c:v>
                </c:pt>
                <c:pt idx="79">
                  <c:v>6796458945.4903374</c:v>
                </c:pt>
                <c:pt idx="80">
                  <c:v>6716483652.8118887</c:v>
                </c:pt>
                <c:pt idx="81">
                  <c:v>6638027077.8047504</c:v>
                </c:pt>
                <c:pt idx="82">
                  <c:v>6559412373.1504068</c:v>
                </c:pt>
                <c:pt idx="83">
                  <c:v>6480703518.2448397</c:v>
                </c:pt>
                <c:pt idx="84">
                  <c:v>6403896360.5474539</c:v>
                </c:pt>
                <c:pt idx="85">
                  <c:v>6328245441.4298477</c:v>
                </c:pt>
                <c:pt idx="86">
                  <c:v>6252496549.9199047</c:v>
                </c:pt>
                <c:pt idx="87">
                  <c:v>6176923371.632885</c:v>
                </c:pt>
                <c:pt idx="88">
                  <c:v>6102340763.2634344</c:v>
                </c:pt>
                <c:pt idx="89">
                  <c:v>6028914349.5995579</c:v>
                </c:pt>
                <c:pt idx="90">
                  <c:v>5956184078.3829861</c:v>
                </c:pt>
                <c:pt idx="91">
                  <c:v>5880837568.4891272</c:v>
                </c:pt>
                <c:pt idx="92">
                  <c:v>5806803610.4798365</c:v>
                </c:pt>
                <c:pt idx="93">
                  <c:v>5735219916.8362389</c:v>
                </c:pt>
                <c:pt idx="94">
                  <c:v>5664365366.0932131</c:v>
                </c:pt>
                <c:pt idx="95">
                  <c:v>5590809476.8246365</c:v>
                </c:pt>
                <c:pt idx="96">
                  <c:v>5521957415.1728687</c:v>
                </c:pt>
                <c:pt idx="97">
                  <c:v>5451753284.8381376</c:v>
                </c:pt>
                <c:pt idx="98">
                  <c:v>5382816324.2291212</c:v>
                </c:pt>
                <c:pt idx="99">
                  <c:v>5315685873.5714941</c:v>
                </c:pt>
                <c:pt idx="100">
                  <c:v>5249314106.0460958</c:v>
                </c:pt>
                <c:pt idx="101">
                  <c:v>5182900072.9580603</c:v>
                </c:pt>
                <c:pt idx="102">
                  <c:v>5118108443.8404093</c:v>
                </c:pt>
                <c:pt idx="103">
                  <c:v>5051368463.0409765</c:v>
                </c:pt>
                <c:pt idx="104">
                  <c:v>4987988285.4260111</c:v>
                </c:pt>
                <c:pt idx="105">
                  <c:v>4924998354.2369022</c:v>
                </c:pt>
                <c:pt idx="106">
                  <c:v>4861783624.1965752</c:v>
                </c:pt>
                <c:pt idx="107">
                  <c:v>4799537138.3217325</c:v>
                </c:pt>
                <c:pt idx="108">
                  <c:v>4737967708.5706463</c:v>
                </c:pt>
                <c:pt idx="109">
                  <c:v>4677054101.5871849</c:v>
                </c:pt>
                <c:pt idx="110">
                  <c:v>4616461497.4488888</c:v>
                </c:pt>
                <c:pt idx="111">
                  <c:v>4555853684.3066292</c:v>
                </c:pt>
                <c:pt idx="112">
                  <c:v>4496072471.0509977</c:v>
                </c:pt>
                <c:pt idx="113">
                  <c:v>4437016672.4130878</c:v>
                </c:pt>
                <c:pt idx="114">
                  <c:v>4377712736.0842085</c:v>
                </c:pt>
                <c:pt idx="115">
                  <c:v>4319342673.8500185</c:v>
                </c:pt>
                <c:pt idx="116">
                  <c:v>4261248056.6527457</c:v>
                </c:pt>
                <c:pt idx="117">
                  <c:v>4203628613.6657491</c:v>
                </c:pt>
                <c:pt idx="118">
                  <c:v>4146941180.6625586</c:v>
                </c:pt>
                <c:pt idx="119">
                  <c:v>4090064171.1191154</c:v>
                </c:pt>
                <c:pt idx="120">
                  <c:v>4033662125.9598718</c:v>
                </c:pt>
                <c:pt idx="121">
                  <c:v>3978072295.763731</c:v>
                </c:pt>
                <c:pt idx="122">
                  <c:v>3923396758.7428088</c:v>
                </c:pt>
                <c:pt idx="123">
                  <c:v>3868881491.9264855</c:v>
                </c:pt>
                <c:pt idx="124">
                  <c:v>3814486648.9238644</c:v>
                </c:pt>
                <c:pt idx="125">
                  <c:v>3760637653.9188442</c:v>
                </c:pt>
                <c:pt idx="126">
                  <c:v>3707444251.9734783</c:v>
                </c:pt>
                <c:pt idx="127">
                  <c:v>3654825576.6215305</c:v>
                </c:pt>
                <c:pt idx="128">
                  <c:v>3602086135.9967909</c:v>
                </c:pt>
                <c:pt idx="129">
                  <c:v>3550054344.9299269</c:v>
                </c:pt>
                <c:pt idx="130">
                  <c:v>3497857975.7216034</c:v>
                </c:pt>
                <c:pt idx="131">
                  <c:v>3445907008.1303363</c:v>
                </c:pt>
                <c:pt idx="132">
                  <c:v>3395092745.268096</c:v>
                </c:pt>
                <c:pt idx="133">
                  <c:v>3344825680.583395</c:v>
                </c:pt>
                <c:pt idx="134">
                  <c:v>3295163982.2153053</c:v>
                </c:pt>
                <c:pt idx="135">
                  <c:v>3245517017.9356451</c:v>
                </c:pt>
                <c:pt idx="136">
                  <c:v>3196126022.7434726</c:v>
                </c:pt>
                <c:pt idx="137">
                  <c:v>3148318718.910059</c:v>
                </c:pt>
                <c:pt idx="138">
                  <c:v>3099223516.3652148</c:v>
                </c:pt>
                <c:pt idx="139">
                  <c:v>3051891409.0817308</c:v>
                </c:pt>
                <c:pt idx="140">
                  <c:v>3004775054.7327814</c:v>
                </c:pt>
                <c:pt idx="141">
                  <c:v>2957700893.5850224</c:v>
                </c:pt>
                <c:pt idx="142">
                  <c:v>2911674683.3854628</c:v>
                </c:pt>
                <c:pt idx="143">
                  <c:v>2865901254.4031439</c:v>
                </c:pt>
                <c:pt idx="144">
                  <c:v>2820100884.3649378</c:v>
                </c:pt>
                <c:pt idx="145">
                  <c:v>2775047362.5459599</c:v>
                </c:pt>
                <c:pt idx="146">
                  <c:v>2730683344.7768235</c:v>
                </c:pt>
                <c:pt idx="147">
                  <c:v>2686852593.544066</c:v>
                </c:pt>
                <c:pt idx="148">
                  <c:v>2642858140.5340376</c:v>
                </c:pt>
                <c:pt idx="149">
                  <c:v>2599756828.2609954</c:v>
                </c:pt>
                <c:pt idx="150">
                  <c:v>2556532379.1572685</c:v>
                </c:pt>
                <c:pt idx="151">
                  <c:v>2513640878.9448233</c:v>
                </c:pt>
                <c:pt idx="152">
                  <c:v>2471310421.8840599</c:v>
                </c:pt>
                <c:pt idx="153">
                  <c:v>2429874437.5072322</c:v>
                </c:pt>
                <c:pt idx="154">
                  <c:v>2388577411.9597321</c:v>
                </c:pt>
                <c:pt idx="155">
                  <c:v>2348011946.4062891</c:v>
                </c:pt>
                <c:pt idx="156">
                  <c:v>2308315832.3236637</c:v>
                </c:pt>
                <c:pt idx="157">
                  <c:v>2268695672.469533</c:v>
                </c:pt>
                <c:pt idx="158">
                  <c:v>2230128020.1438103</c:v>
                </c:pt>
                <c:pt idx="159">
                  <c:v>2191514139.4204259</c:v>
                </c:pt>
                <c:pt idx="160">
                  <c:v>2154033948.9014249</c:v>
                </c:pt>
                <c:pt idx="161">
                  <c:v>2117539978.8027897</c:v>
                </c:pt>
                <c:pt idx="162">
                  <c:v>2080884786.6572521</c:v>
                </c:pt>
                <c:pt idx="163">
                  <c:v>2044860243.7970645</c:v>
                </c:pt>
                <c:pt idx="164">
                  <c:v>2009020745.0302958</c:v>
                </c:pt>
                <c:pt idx="165">
                  <c:v>1973509786.4262819</c:v>
                </c:pt>
                <c:pt idx="166">
                  <c:v>1938245110.0918477</c:v>
                </c:pt>
                <c:pt idx="167">
                  <c:v>1903237303.3024704</c:v>
                </c:pt>
                <c:pt idx="168">
                  <c:v>1868770067.086652</c:v>
                </c:pt>
                <c:pt idx="169">
                  <c:v>1834494505.0218389</c:v>
                </c:pt>
                <c:pt idx="170">
                  <c:v>1800766677.8718936</c:v>
                </c:pt>
                <c:pt idx="171">
                  <c:v>1767213078.9498496</c:v>
                </c:pt>
                <c:pt idx="172">
                  <c:v>1734028829.2348676</c:v>
                </c:pt>
                <c:pt idx="173">
                  <c:v>1700661901.2041287</c:v>
                </c:pt>
                <c:pt idx="174">
                  <c:v>1667716989.0707216</c:v>
                </c:pt>
                <c:pt idx="175">
                  <c:v>1634524737.2095757</c:v>
                </c:pt>
                <c:pt idx="176">
                  <c:v>1602432737.114363</c:v>
                </c:pt>
                <c:pt idx="177">
                  <c:v>1570605546.5912979</c:v>
                </c:pt>
                <c:pt idx="178">
                  <c:v>1539407962.7923234</c:v>
                </c:pt>
                <c:pt idx="179">
                  <c:v>1508342859.4677935</c:v>
                </c:pt>
                <c:pt idx="180">
                  <c:v>1477731217.6627305</c:v>
                </c:pt>
                <c:pt idx="181">
                  <c:v>1447495953.6729333</c:v>
                </c:pt>
                <c:pt idx="182">
                  <c:v>1417585478.8119059</c:v>
                </c:pt>
                <c:pt idx="183">
                  <c:v>1388250145.9643543</c:v>
                </c:pt>
                <c:pt idx="184">
                  <c:v>1359299225.0426617</c:v>
                </c:pt>
                <c:pt idx="185">
                  <c:v>1330799406.4884531</c:v>
                </c:pt>
                <c:pt idx="186">
                  <c:v>1302303248.3488481</c:v>
                </c:pt>
                <c:pt idx="187">
                  <c:v>1274323164.9106219</c:v>
                </c:pt>
                <c:pt idx="188">
                  <c:v>1246429208.4887841</c:v>
                </c:pt>
                <c:pt idx="189">
                  <c:v>1218985129.3500361</c:v>
                </c:pt>
                <c:pt idx="190">
                  <c:v>1191383230.9977133</c:v>
                </c:pt>
                <c:pt idx="191">
                  <c:v>1164448389.4014633</c:v>
                </c:pt>
                <c:pt idx="192">
                  <c:v>1137718243.8724298</c:v>
                </c:pt>
                <c:pt idx="193">
                  <c:v>1111374127.6293824</c:v>
                </c:pt>
                <c:pt idx="194">
                  <c:v>1085305039.2734883</c:v>
                </c:pt>
                <c:pt idx="195">
                  <c:v>1059066655.0506043</c:v>
                </c:pt>
                <c:pt idx="196">
                  <c:v>1033898307.2214118</c:v>
                </c:pt>
                <c:pt idx="197">
                  <c:v>1009226373.4468518</c:v>
                </c:pt>
                <c:pt idx="198">
                  <c:v>984772620.67135644</c:v>
                </c:pt>
                <c:pt idx="199">
                  <c:v>959987920.09646821</c:v>
                </c:pt>
                <c:pt idx="200">
                  <c:v>936039826.77278507</c:v>
                </c:pt>
                <c:pt idx="201">
                  <c:v>912745555.21759474</c:v>
                </c:pt>
                <c:pt idx="202">
                  <c:v>889791649.59362698</c:v>
                </c:pt>
                <c:pt idx="203">
                  <c:v>867011066.47266138</c:v>
                </c:pt>
                <c:pt idx="204">
                  <c:v>844842738.23040795</c:v>
                </c:pt>
                <c:pt idx="205">
                  <c:v>822782573.0456543</c:v>
                </c:pt>
                <c:pt idx="206">
                  <c:v>801121184.0675236</c:v>
                </c:pt>
                <c:pt idx="207">
                  <c:v>779573576.62548208</c:v>
                </c:pt>
                <c:pt idx="208">
                  <c:v>758512973.47148347</c:v>
                </c:pt>
                <c:pt idx="209">
                  <c:v>737808833.64733541</c:v>
                </c:pt>
                <c:pt idx="210">
                  <c:v>717228863.56169069</c:v>
                </c:pt>
                <c:pt idx="211">
                  <c:v>696728823.27447617</c:v>
                </c:pt>
                <c:pt idx="212">
                  <c:v>676799714.00169063</c:v>
                </c:pt>
                <c:pt idx="213">
                  <c:v>656727927.00350666</c:v>
                </c:pt>
                <c:pt idx="214">
                  <c:v>637445190.54382241</c:v>
                </c:pt>
                <c:pt idx="215">
                  <c:v>618005993.41363955</c:v>
                </c:pt>
                <c:pt idx="216">
                  <c:v>599858897.76441228</c:v>
                </c:pt>
                <c:pt idx="217">
                  <c:v>582447378.35504878</c:v>
                </c:pt>
                <c:pt idx="218">
                  <c:v>565567636.56486547</c:v>
                </c:pt>
                <c:pt idx="219">
                  <c:v>550004290.60704672</c:v>
                </c:pt>
                <c:pt idx="220">
                  <c:v>534808556.19529241</c:v>
                </c:pt>
                <c:pt idx="221">
                  <c:v>519812180.14227575</c:v>
                </c:pt>
                <c:pt idx="222">
                  <c:v>505381209.2666747</c:v>
                </c:pt>
                <c:pt idx="223">
                  <c:v>491308840.07135421</c:v>
                </c:pt>
                <c:pt idx="224">
                  <c:v>477489775.18459678</c:v>
                </c:pt>
                <c:pt idx="225">
                  <c:v>464203507.15805805</c:v>
                </c:pt>
                <c:pt idx="226">
                  <c:v>451109452.60618782</c:v>
                </c:pt>
                <c:pt idx="227">
                  <c:v>438504787.75040227</c:v>
                </c:pt>
                <c:pt idx="228">
                  <c:v>426083151.65238798</c:v>
                </c:pt>
                <c:pt idx="229">
                  <c:v>413864809.14142209</c:v>
                </c:pt>
                <c:pt idx="230">
                  <c:v>401874447.30117846</c:v>
                </c:pt>
                <c:pt idx="231">
                  <c:v>390052823.16770822</c:v>
                </c:pt>
                <c:pt idx="232">
                  <c:v>378335852.407013</c:v>
                </c:pt>
                <c:pt idx="233">
                  <c:v>366683021.48404217</c:v>
                </c:pt>
                <c:pt idx="234">
                  <c:v>355246146.43304414</c:v>
                </c:pt>
                <c:pt idx="235">
                  <c:v>343919095.17705458</c:v>
                </c:pt>
                <c:pt idx="236">
                  <c:v>332835414.33338851</c:v>
                </c:pt>
                <c:pt idx="237">
                  <c:v>321926831.80245417</c:v>
                </c:pt>
                <c:pt idx="238">
                  <c:v>311301600.99231046</c:v>
                </c:pt>
                <c:pt idx="239">
                  <c:v>300793891.5820542</c:v>
                </c:pt>
                <c:pt idx="240">
                  <c:v>290396990.81490189</c:v>
                </c:pt>
                <c:pt idx="241">
                  <c:v>280306376.5158844</c:v>
                </c:pt>
                <c:pt idx="242">
                  <c:v>270357046.76954734</c:v>
                </c:pt>
                <c:pt idx="243">
                  <c:v>260582364.57213423</c:v>
                </c:pt>
                <c:pt idx="244">
                  <c:v>251144826.62192342</c:v>
                </c:pt>
                <c:pt idx="245">
                  <c:v>241942191.21017733</c:v>
                </c:pt>
                <c:pt idx="246">
                  <c:v>232621308.56488094</c:v>
                </c:pt>
                <c:pt idx="247">
                  <c:v>223534486.85304019</c:v>
                </c:pt>
                <c:pt idx="248">
                  <c:v>214669015.44727984</c:v>
                </c:pt>
                <c:pt idx="249">
                  <c:v>206035271.70880094</c:v>
                </c:pt>
                <c:pt idx="250">
                  <c:v>197388287.21320838</c:v>
                </c:pt>
                <c:pt idx="251">
                  <c:v>188984124.61660025</c:v>
                </c:pt>
                <c:pt idx="252">
                  <c:v>180600068.53678396</c:v>
                </c:pt>
                <c:pt idx="253">
                  <c:v>172459907.03868011</c:v>
                </c:pt>
                <c:pt idx="254">
                  <c:v>164466673.55260399</c:v>
                </c:pt>
                <c:pt idx="255">
                  <c:v>156546963.3759985</c:v>
                </c:pt>
                <c:pt idx="256">
                  <c:v>148704441.86409611</c:v>
                </c:pt>
                <c:pt idx="257">
                  <c:v>141118951.69041649</c:v>
                </c:pt>
                <c:pt idx="258">
                  <c:v>133653801.71330847</c:v>
                </c:pt>
                <c:pt idx="259">
                  <c:v>126323519.43941383</c:v>
                </c:pt>
                <c:pt idx="260">
                  <c:v>119134751.8255544</c:v>
                </c:pt>
                <c:pt idx="261">
                  <c:v>112116196.12162928</c:v>
                </c:pt>
                <c:pt idx="262">
                  <c:v>105262566.87532561</c:v>
                </c:pt>
                <c:pt idx="263">
                  <c:v>98597717.523814633</c:v>
                </c:pt>
                <c:pt idx="264">
                  <c:v>91920006.912072569</c:v>
                </c:pt>
                <c:pt idx="265">
                  <c:v>85678651.153625578</c:v>
                </c:pt>
                <c:pt idx="266">
                  <c:v>79598015.403448865</c:v>
                </c:pt>
                <c:pt idx="267">
                  <c:v>73656034.101516709</c:v>
                </c:pt>
                <c:pt idx="268">
                  <c:v>67827288.466145843</c:v>
                </c:pt>
                <c:pt idx="269">
                  <c:v>62124015.378960021</c:v>
                </c:pt>
                <c:pt idx="270">
                  <c:v>56543139.600129619</c:v>
                </c:pt>
                <c:pt idx="271">
                  <c:v>51057090.775119737</c:v>
                </c:pt>
                <c:pt idx="272">
                  <c:v>45762020.142910607</c:v>
                </c:pt>
                <c:pt idx="273">
                  <c:v>40681924.165457234</c:v>
                </c:pt>
                <c:pt idx="274">
                  <c:v>35839715.7450919</c:v>
                </c:pt>
                <c:pt idx="275">
                  <c:v>31246280.879222874</c:v>
                </c:pt>
                <c:pt idx="276">
                  <c:v>26931089.142685015</c:v>
                </c:pt>
                <c:pt idx="277">
                  <c:v>22988233.872712094</c:v>
                </c:pt>
                <c:pt idx="278">
                  <c:v>19523082.027428322</c:v>
                </c:pt>
                <c:pt idx="279">
                  <c:v>17141409.798509613</c:v>
                </c:pt>
                <c:pt idx="280">
                  <c:v>14906844.23153824</c:v>
                </c:pt>
                <c:pt idx="281">
                  <c:v>12845921.693071958</c:v>
                </c:pt>
                <c:pt idx="282">
                  <c:v>10954277.923891954</c:v>
                </c:pt>
                <c:pt idx="283">
                  <c:v>9169380.413693564</c:v>
                </c:pt>
                <c:pt idx="284">
                  <c:v>7562733.0099637955</c:v>
                </c:pt>
                <c:pt idx="285">
                  <c:v>6359061.2852316443</c:v>
                </c:pt>
                <c:pt idx="286">
                  <c:v>5374437.4738065535</c:v>
                </c:pt>
                <c:pt idx="287">
                  <c:v>4595864.2825470762</c:v>
                </c:pt>
                <c:pt idx="288">
                  <c:v>3934273.8293730989</c:v>
                </c:pt>
                <c:pt idx="289">
                  <c:v>3396865.1713717789</c:v>
                </c:pt>
                <c:pt idx="290">
                  <c:v>2958918.1165601299</c:v>
                </c:pt>
                <c:pt idx="291">
                  <c:v>2583787.0000977498</c:v>
                </c:pt>
                <c:pt idx="292">
                  <c:v>2316965.378103321</c:v>
                </c:pt>
                <c:pt idx="293">
                  <c:v>2097855.9688657941</c:v>
                </c:pt>
                <c:pt idx="294">
                  <c:v>1919954.5385723913</c:v>
                </c:pt>
                <c:pt idx="295">
                  <c:v>1801446.5919824948</c:v>
                </c:pt>
                <c:pt idx="296">
                  <c:v>1712286.4588783127</c:v>
                </c:pt>
                <c:pt idx="297">
                  <c:v>1629301.2334603202</c:v>
                </c:pt>
                <c:pt idx="298">
                  <c:v>1509722.1238875512</c:v>
                </c:pt>
                <c:pt idx="299">
                  <c:v>1432567.4481823409</c:v>
                </c:pt>
                <c:pt idx="300">
                  <c:v>1357313.6926748676</c:v>
                </c:pt>
                <c:pt idx="301">
                  <c:v>1284378.4685678815</c:v>
                </c:pt>
                <c:pt idx="302">
                  <c:v>1213659.2676843067</c:v>
                </c:pt>
                <c:pt idx="303">
                  <c:v>1146999.5568526259</c:v>
                </c:pt>
                <c:pt idx="304">
                  <c:v>1083914.697069319</c:v>
                </c:pt>
                <c:pt idx="305">
                  <c:v>1022089.9727589241</c:v>
                </c:pt>
                <c:pt idx="306">
                  <c:v>964517.84617108526</c:v>
                </c:pt>
                <c:pt idx="307">
                  <c:v>908116.410092626</c:v>
                </c:pt>
                <c:pt idx="308">
                  <c:v>853657.39894572122</c:v>
                </c:pt>
                <c:pt idx="309">
                  <c:v>804909.46079484664</c:v>
                </c:pt>
                <c:pt idx="310">
                  <c:v>756832.44673418882</c:v>
                </c:pt>
                <c:pt idx="311">
                  <c:v>710326.77952070034</c:v>
                </c:pt>
                <c:pt idx="312">
                  <c:v>665761.60706935893</c:v>
                </c:pt>
                <c:pt idx="313">
                  <c:v>621999.07444022992</c:v>
                </c:pt>
                <c:pt idx="314">
                  <c:v>579620.68782640679</c:v>
                </c:pt>
                <c:pt idx="315">
                  <c:v>539305.76835001248</c:v>
                </c:pt>
                <c:pt idx="316">
                  <c:v>500242.17125900084</c:v>
                </c:pt>
                <c:pt idx="317">
                  <c:v>462443.0348059829</c:v>
                </c:pt>
                <c:pt idx="318">
                  <c:v>426108.24197926233</c:v>
                </c:pt>
                <c:pt idx="319">
                  <c:v>390586.17144660593</c:v>
                </c:pt>
                <c:pt idx="320">
                  <c:v>358050.60368124192</c:v>
                </c:pt>
                <c:pt idx="321">
                  <c:v>329541.9077376576</c:v>
                </c:pt>
                <c:pt idx="322">
                  <c:v>303462.96613498707</c:v>
                </c:pt>
                <c:pt idx="323">
                  <c:v>278004.85651751072</c:v>
                </c:pt>
                <c:pt idx="324">
                  <c:v>255070.88749230374</c:v>
                </c:pt>
                <c:pt idx="325">
                  <c:v>232641.75908249934</c:v>
                </c:pt>
                <c:pt idx="326">
                  <c:v>212792.04040718381</c:v>
                </c:pt>
                <c:pt idx="327">
                  <c:v>193946.30273302807</c:v>
                </c:pt>
                <c:pt idx="328">
                  <c:v>175138.22471779038</c:v>
                </c:pt>
                <c:pt idx="329">
                  <c:v>157209.91055123787</c:v>
                </c:pt>
                <c:pt idx="330">
                  <c:v>140227.82803445632</c:v>
                </c:pt>
                <c:pt idx="331">
                  <c:v>123389.14337086308</c:v>
                </c:pt>
                <c:pt idx="332">
                  <c:v>107609.93627629224</c:v>
                </c:pt>
                <c:pt idx="333">
                  <c:v>92413.60923043717</c:v>
                </c:pt>
                <c:pt idx="334">
                  <c:v>78251.158863316072</c:v>
                </c:pt>
                <c:pt idx="335">
                  <c:v>65990.862725650048</c:v>
                </c:pt>
                <c:pt idx="336">
                  <c:v>54212.289103475421</c:v>
                </c:pt>
                <c:pt idx="337">
                  <c:v>42802.484117731321</c:v>
                </c:pt>
                <c:pt idx="338">
                  <c:v>34905.918484431568</c:v>
                </c:pt>
                <c:pt idx="339">
                  <c:v>30702.100948266179</c:v>
                </c:pt>
                <c:pt idx="340">
                  <c:v>26793.281319926318</c:v>
                </c:pt>
                <c:pt idx="341">
                  <c:v>23406.2138883603</c:v>
                </c:pt>
                <c:pt idx="342">
                  <c:v>20020.604860222091</c:v>
                </c:pt>
                <c:pt idx="343">
                  <c:v>16642.161227489913</c:v>
                </c:pt>
                <c:pt idx="344">
                  <c:v>13998.924155771219</c:v>
                </c:pt>
                <c:pt idx="345">
                  <c:v>11360.772703600562</c:v>
                </c:pt>
                <c:pt idx="346">
                  <c:v>8726.0212209358451</c:v>
                </c:pt>
                <c:pt idx="347">
                  <c:v>6962.3041404463502</c:v>
                </c:pt>
                <c:pt idx="348">
                  <c:v>5675.6178913586773</c:v>
                </c:pt>
                <c:pt idx="349">
                  <c:v>4390.0782287705642</c:v>
                </c:pt>
                <c:pt idx="350">
                  <c:v>3106.2230829758705</c:v>
                </c:pt>
                <c:pt idx="351">
                  <c:v>2229.4486986702832</c:v>
                </c:pt>
                <c:pt idx="352">
                  <c:v>1351.952827378773</c:v>
                </c:pt>
                <c:pt idx="353">
                  <c:v>900.73781262968646</c:v>
                </c:pt>
                <c:pt idx="354">
                  <c:v>450.01458921034083</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numCache>
            </c:numRef>
          </c:val>
          <c:extLst>
            <c:ext xmlns:c16="http://schemas.microsoft.com/office/drawing/2014/chart" uri="{C3380CC4-5D6E-409C-BE32-E72D297353CC}">
              <c16:uniqueId val="{00000001-0687-4103-945D-3922B91B5D65}"/>
            </c:ext>
          </c:extLst>
        </c:ser>
        <c:ser>
          <c:idx val="2"/>
          <c:order val="2"/>
          <c:tx>
            <c:strRef>
              <c:f>_Hidden31!$D$1:$D$1</c:f>
              <c:strCache>
                <c:ptCount val="1"/>
                <c:pt idx="0">
                  <c:v>Outstanding Residential Mortgage Loans (5% CPR)</c:v>
                </c:pt>
              </c:strCache>
            </c:strRef>
          </c:tx>
          <c:spPr>
            <a:solidFill>
              <a:srgbClr val="808040"/>
            </a:solidFill>
            <a:ln w="25400">
              <a:noFill/>
            </a:ln>
          </c:spPr>
          <c:cat>
            <c:strRef>
              <c:f>_Hidden31!$A$2:$A$392</c:f>
              <c:strCache>
                <c:ptCount val="391"/>
                <c:pt idx="0">
                  <c:v>1/10/2021</c:v>
                </c:pt>
                <c:pt idx="1">
                  <c:v>1/11/2021</c:v>
                </c:pt>
                <c:pt idx="2">
                  <c:v>1/12/2021</c:v>
                </c:pt>
                <c:pt idx="3">
                  <c:v>1/01/2022</c:v>
                </c:pt>
                <c:pt idx="4">
                  <c:v>1/02/2022</c:v>
                </c:pt>
                <c:pt idx="5">
                  <c:v>1/03/2022</c:v>
                </c:pt>
                <c:pt idx="6">
                  <c:v>1/04/2022</c:v>
                </c:pt>
                <c:pt idx="7">
                  <c:v>1/05/2022</c:v>
                </c:pt>
                <c:pt idx="8">
                  <c:v>1/06/2022</c:v>
                </c:pt>
                <c:pt idx="9">
                  <c:v>1/07/2022</c:v>
                </c:pt>
                <c:pt idx="10">
                  <c:v>1/08/2022</c:v>
                </c:pt>
                <c:pt idx="11">
                  <c:v>1/09/2022</c:v>
                </c:pt>
                <c:pt idx="12">
                  <c:v>1/10/2022</c:v>
                </c:pt>
                <c:pt idx="13">
                  <c:v>1/11/2022</c:v>
                </c:pt>
                <c:pt idx="14">
                  <c:v>1/12/2022</c:v>
                </c:pt>
                <c:pt idx="15">
                  <c:v>1/01/2023</c:v>
                </c:pt>
                <c:pt idx="16">
                  <c:v>1/02/2023</c:v>
                </c:pt>
                <c:pt idx="17">
                  <c:v>1/03/2023</c:v>
                </c:pt>
                <c:pt idx="18">
                  <c:v>1/04/2023</c:v>
                </c:pt>
                <c:pt idx="19">
                  <c:v>1/05/2023</c:v>
                </c:pt>
                <c:pt idx="20">
                  <c:v>1/06/2023</c:v>
                </c:pt>
                <c:pt idx="21">
                  <c:v>1/07/2023</c:v>
                </c:pt>
                <c:pt idx="22">
                  <c:v>1/08/2023</c:v>
                </c:pt>
                <c:pt idx="23">
                  <c:v>1/09/2023</c:v>
                </c:pt>
                <c:pt idx="24">
                  <c:v>1/10/2023</c:v>
                </c:pt>
                <c:pt idx="25">
                  <c:v>1/11/2023</c:v>
                </c:pt>
                <c:pt idx="26">
                  <c:v>1/12/2023</c:v>
                </c:pt>
                <c:pt idx="27">
                  <c:v>1/01/2024</c:v>
                </c:pt>
                <c:pt idx="28">
                  <c:v>1/02/2024</c:v>
                </c:pt>
                <c:pt idx="29">
                  <c:v>1/03/2024</c:v>
                </c:pt>
                <c:pt idx="30">
                  <c:v>1/04/2024</c:v>
                </c:pt>
                <c:pt idx="31">
                  <c:v>1/05/2024</c:v>
                </c:pt>
                <c:pt idx="32">
                  <c:v>1/06/2024</c:v>
                </c:pt>
                <c:pt idx="33">
                  <c:v>1/07/2024</c:v>
                </c:pt>
                <c:pt idx="34">
                  <c:v>1/08/2024</c:v>
                </c:pt>
                <c:pt idx="35">
                  <c:v>1/09/2024</c:v>
                </c:pt>
                <c:pt idx="36">
                  <c:v>1/10/2024</c:v>
                </c:pt>
                <c:pt idx="37">
                  <c:v>1/11/2024</c:v>
                </c:pt>
                <c:pt idx="38">
                  <c:v>1/12/2024</c:v>
                </c:pt>
                <c:pt idx="39">
                  <c:v>1/01/2025</c:v>
                </c:pt>
                <c:pt idx="40">
                  <c:v>1/02/2025</c:v>
                </c:pt>
                <c:pt idx="41">
                  <c:v>1/03/2025</c:v>
                </c:pt>
                <c:pt idx="42">
                  <c:v>1/04/2025</c:v>
                </c:pt>
                <c:pt idx="43">
                  <c:v>1/05/2025</c:v>
                </c:pt>
                <c:pt idx="44">
                  <c:v>1/06/2025</c:v>
                </c:pt>
                <c:pt idx="45">
                  <c:v>1/07/2025</c:v>
                </c:pt>
                <c:pt idx="46">
                  <c:v>1/08/2025</c:v>
                </c:pt>
                <c:pt idx="47">
                  <c:v>1/09/2025</c:v>
                </c:pt>
                <c:pt idx="48">
                  <c:v>1/10/2025</c:v>
                </c:pt>
                <c:pt idx="49">
                  <c:v>1/11/2025</c:v>
                </c:pt>
                <c:pt idx="50">
                  <c:v>1/12/2025</c:v>
                </c:pt>
                <c:pt idx="51">
                  <c:v>1/01/2026</c:v>
                </c:pt>
                <c:pt idx="52">
                  <c:v>1/02/2026</c:v>
                </c:pt>
                <c:pt idx="53">
                  <c:v>1/03/2026</c:v>
                </c:pt>
                <c:pt idx="54">
                  <c:v>1/04/2026</c:v>
                </c:pt>
                <c:pt idx="55">
                  <c:v>1/05/2026</c:v>
                </c:pt>
                <c:pt idx="56">
                  <c:v>1/06/2026</c:v>
                </c:pt>
                <c:pt idx="57">
                  <c:v>1/07/2026</c:v>
                </c:pt>
                <c:pt idx="58">
                  <c:v>1/08/2026</c:v>
                </c:pt>
                <c:pt idx="59">
                  <c:v>1/09/2026</c:v>
                </c:pt>
                <c:pt idx="60">
                  <c:v>1/10/2026</c:v>
                </c:pt>
                <c:pt idx="61">
                  <c:v>1/11/2026</c:v>
                </c:pt>
                <c:pt idx="62">
                  <c:v>1/12/2026</c:v>
                </c:pt>
                <c:pt idx="63">
                  <c:v>1/01/2027</c:v>
                </c:pt>
                <c:pt idx="64">
                  <c:v>1/02/2027</c:v>
                </c:pt>
                <c:pt idx="65">
                  <c:v>1/03/2027</c:v>
                </c:pt>
                <c:pt idx="66">
                  <c:v>1/04/2027</c:v>
                </c:pt>
                <c:pt idx="67">
                  <c:v>1/05/2027</c:v>
                </c:pt>
                <c:pt idx="68">
                  <c:v>1/06/2027</c:v>
                </c:pt>
                <c:pt idx="69">
                  <c:v>1/07/2027</c:v>
                </c:pt>
                <c:pt idx="70">
                  <c:v>1/08/2027</c:v>
                </c:pt>
                <c:pt idx="71">
                  <c:v>1/09/2027</c:v>
                </c:pt>
                <c:pt idx="72">
                  <c:v>1/10/2027</c:v>
                </c:pt>
                <c:pt idx="73">
                  <c:v>1/11/2027</c:v>
                </c:pt>
                <c:pt idx="74">
                  <c:v>1/12/2027</c:v>
                </c:pt>
                <c:pt idx="75">
                  <c:v>1/01/2028</c:v>
                </c:pt>
                <c:pt idx="76">
                  <c:v>1/02/2028</c:v>
                </c:pt>
                <c:pt idx="77">
                  <c:v>1/03/2028</c:v>
                </c:pt>
                <c:pt idx="78">
                  <c:v>1/04/2028</c:v>
                </c:pt>
                <c:pt idx="79">
                  <c:v>1/05/2028</c:v>
                </c:pt>
                <c:pt idx="80">
                  <c:v>1/06/2028</c:v>
                </c:pt>
                <c:pt idx="81">
                  <c:v>1/07/2028</c:v>
                </c:pt>
                <c:pt idx="82">
                  <c:v>1/08/2028</c:v>
                </c:pt>
                <c:pt idx="83">
                  <c:v>1/09/2028</c:v>
                </c:pt>
                <c:pt idx="84">
                  <c:v>1/10/2028</c:v>
                </c:pt>
                <c:pt idx="85">
                  <c:v>1/11/2028</c:v>
                </c:pt>
                <c:pt idx="86">
                  <c:v>1/12/2028</c:v>
                </c:pt>
                <c:pt idx="87">
                  <c:v>1/01/2029</c:v>
                </c:pt>
                <c:pt idx="88">
                  <c:v>1/02/2029</c:v>
                </c:pt>
                <c:pt idx="89">
                  <c:v>1/03/2029</c:v>
                </c:pt>
                <c:pt idx="90">
                  <c:v>1/04/2029</c:v>
                </c:pt>
                <c:pt idx="91">
                  <c:v>1/05/2029</c:v>
                </c:pt>
                <c:pt idx="92">
                  <c:v>1/06/2029</c:v>
                </c:pt>
                <c:pt idx="93">
                  <c:v>1/07/2029</c:v>
                </c:pt>
                <c:pt idx="94">
                  <c:v>1/08/2029</c:v>
                </c:pt>
                <c:pt idx="95">
                  <c:v>1/09/2029</c:v>
                </c:pt>
                <c:pt idx="96">
                  <c:v>1/10/2029</c:v>
                </c:pt>
                <c:pt idx="97">
                  <c:v>1/11/2029</c:v>
                </c:pt>
                <c:pt idx="98">
                  <c:v>1/12/2029</c:v>
                </c:pt>
                <c:pt idx="99">
                  <c:v>1/01/2030</c:v>
                </c:pt>
                <c:pt idx="100">
                  <c:v>1/02/2030</c:v>
                </c:pt>
                <c:pt idx="101">
                  <c:v>1/03/2030</c:v>
                </c:pt>
                <c:pt idx="102">
                  <c:v>1/04/2030</c:v>
                </c:pt>
                <c:pt idx="103">
                  <c:v>1/05/2030</c:v>
                </c:pt>
                <c:pt idx="104">
                  <c:v>1/06/2030</c:v>
                </c:pt>
                <c:pt idx="105">
                  <c:v>1/07/2030</c:v>
                </c:pt>
                <c:pt idx="106">
                  <c:v>1/08/2030</c:v>
                </c:pt>
                <c:pt idx="107">
                  <c:v>1/09/2030</c:v>
                </c:pt>
                <c:pt idx="108">
                  <c:v>1/10/2030</c:v>
                </c:pt>
                <c:pt idx="109">
                  <c:v>1/11/2030</c:v>
                </c:pt>
                <c:pt idx="110">
                  <c:v>1/12/2030</c:v>
                </c:pt>
                <c:pt idx="111">
                  <c:v>1/01/2031</c:v>
                </c:pt>
                <c:pt idx="112">
                  <c:v>1/02/2031</c:v>
                </c:pt>
                <c:pt idx="113">
                  <c:v>1/03/2031</c:v>
                </c:pt>
                <c:pt idx="114">
                  <c:v>1/04/2031</c:v>
                </c:pt>
                <c:pt idx="115">
                  <c:v>1/05/2031</c:v>
                </c:pt>
                <c:pt idx="116">
                  <c:v>1/06/2031</c:v>
                </c:pt>
                <c:pt idx="117">
                  <c:v>1/07/2031</c:v>
                </c:pt>
                <c:pt idx="118">
                  <c:v>1/08/2031</c:v>
                </c:pt>
                <c:pt idx="119">
                  <c:v>1/09/2031</c:v>
                </c:pt>
                <c:pt idx="120">
                  <c:v>1/10/2031</c:v>
                </c:pt>
                <c:pt idx="121">
                  <c:v>1/11/2031</c:v>
                </c:pt>
                <c:pt idx="122">
                  <c:v>1/12/2031</c:v>
                </c:pt>
                <c:pt idx="123">
                  <c:v>1/01/2032</c:v>
                </c:pt>
                <c:pt idx="124">
                  <c:v>1/02/2032</c:v>
                </c:pt>
                <c:pt idx="125">
                  <c:v>1/03/2032</c:v>
                </c:pt>
                <c:pt idx="126">
                  <c:v>1/04/2032</c:v>
                </c:pt>
                <c:pt idx="127">
                  <c:v>1/05/2032</c:v>
                </c:pt>
                <c:pt idx="128">
                  <c:v>1/06/2032</c:v>
                </c:pt>
                <c:pt idx="129">
                  <c:v>1/07/2032</c:v>
                </c:pt>
                <c:pt idx="130">
                  <c:v>1/08/2032</c:v>
                </c:pt>
                <c:pt idx="131">
                  <c:v>1/09/2032</c:v>
                </c:pt>
                <c:pt idx="132">
                  <c:v>1/10/2032</c:v>
                </c:pt>
                <c:pt idx="133">
                  <c:v>1/11/2032</c:v>
                </c:pt>
                <c:pt idx="134">
                  <c:v>1/12/2032</c:v>
                </c:pt>
                <c:pt idx="135">
                  <c:v>1/01/2033</c:v>
                </c:pt>
                <c:pt idx="136">
                  <c:v>1/02/2033</c:v>
                </c:pt>
                <c:pt idx="137">
                  <c:v>1/03/2033</c:v>
                </c:pt>
                <c:pt idx="138">
                  <c:v>1/04/2033</c:v>
                </c:pt>
                <c:pt idx="139">
                  <c:v>1/05/2033</c:v>
                </c:pt>
                <c:pt idx="140">
                  <c:v>1/06/2033</c:v>
                </c:pt>
                <c:pt idx="141">
                  <c:v>1/07/2033</c:v>
                </c:pt>
                <c:pt idx="142">
                  <c:v>1/08/2033</c:v>
                </c:pt>
                <c:pt idx="143">
                  <c:v>1/09/2033</c:v>
                </c:pt>
                <c:pt idx="144">
                  <c:v>1/10/2033</c:v>
                </c:pt>
                <c:pt idx="145">
                  <c:v>1/11/2033</c:v>
                </c:pt>
                <c:pt idx="146">
                  <c:v>1/12/2033</c:v>
                </c:pt>
                <c:pt idx="147">
                  <c:v>1/01/2034</c:v>
                </c:pt>
                <c:pt idx="148">
                  <c:v>1/02/2034</c:v>
                </c:pt>
                <c:pt idx="149">
                  <c:v>1/03/2034</c:v>
                </c:pt>
                <c:pt idx="150">
                  <c:v>1/04/2034</c:v>
                </c:pt>
                <c:pt idx="151">
                  <c:v>1/05/2034</c:v>
                </c:pt>
                <c:pt idx="152">
                  <c:v>1/06/2034</c:v>
                </c:pt>
                <c:pt idx="153">
                  <c:v>1/07/2034</c:v>
                </c:pt>
                <c:pt idx="154">
                  <c:v>1/08/2034</c:v>
                </c:pt>
                <c:pt idx="155">
                  <c:v>1/09/2034</c:v>
                </c:pt>
                <c:pt idx="156">
                  <c:v>1/10/2034</c:v>
                </c:pt>
                <c:pt idx="157">
                  <c:v>1/11/2034</c:v>
                </c:pt>
                <c:pt idx="158">
                  <c:v>1/12/2034</c:v>
                </c:pt>
                <c:pt idx="159">
                  <c:v>1/01/2035</c:v>
                </c:pt>
                <c:pt idx="160">
                  <c:v>1/02/2035</c:v>
                </c:pt>
                <c:pt idx="161">
                  <c:v>1/03/2035</c:v>
                </c:pt>
                <c:pt idx="162">
                  <c:v>1/04/2035</c:v>
                </c:pt>
                <c:pt idx="163">
                  <c:v>1/05/2035</c:v>
                </c:pt>
                <c:pt idx="164">
                  <c:v>1/06/2035</c:v>
                </c:pt>
                <c:pt idx="165">
                  <c:v>1/07/2035</c:v>
                </c:pt>
                <c:pt idx="166">
                  <c:v>1/08/2035</c:v>
                </c:pt>
                <c:pt idx="167">
                  <c:v>1/09/2035</c:v>
                </c:pt>
                <c:pt idx="168">
                  <c:v>1/10/2035</c:v>
                </c:pt>
                <c:pt idx="169">
                  <c:v>1/11/2035</c:v>
                </c:pt>
                <c:pt idx="170">
                  <c:v>1/12/2035</c:v>
                </c:pt>
                <c:pt idx="171">
                  <c:v>1/01/2036</c:v>
                </c:pt>
                <c:pt idx="172">
                  <c:v>1/02/2036</c:v>
                </c:pt>
                <c:pt idx="173">
                  <c:v>1/03/2036</c:v>
                </c:pt>
                <c:pt idx="174">
                  <c:v>1/04/2036</c:v>
                </c:pt>
                <c:pt idx="175">
                  <c:v>1/05/2036</c:v>
                </c:pt>
                <c:pt idx="176">
                  <c:v>1/06/2036</c:v>
                </c:pt>
                <c:pt idx="177">
                  <c:v>1/07/2036</c:v>
                </c:pt>
                <c:pt idx="178">
                  <c:v>1/08/2036</c:v>
                </c:pt>
                <c:pt idx="179">
                  <c:v>1/09/2036</c:v>
                </c:pt>
                <c:pt idx="180">
                  <c:v>1/10/2036</c:v>
                </c:pt>
                <c:pt idx="181">
                  <c:v>1/11/2036</c:v>
                </c:pt>
                <c:pt idx="182">
                  <c:v>1/12/2036</c:v>
                </c:pt>
                <c:pt idx="183">
                  <c:v>1/01/2037</c:v>
                </c:pt>
                <c:pt idx="184">
                  <c:v>1/02/2037</c:v>
                </c:pt>
                <c:pt idx="185">
                  <c:v>1/03/2037</c:v>
                </c:pt>
                <c:pt idx="186">
                  <c:v>1/04/2037</c:v>
                </c:pt>
                <c:pt idx="187">
                  <c:v>1/05/2037</c:v>
                </c:pt>
                <c:pt idx="188">
                  <c:v>1/06/2037</c:v>
                </c:pt>
                <c:pt idx="189">
                  <c:v>1/07/2037</c:v>
                </c:pt>
                <c:pt idx="190">
                  <c:v>1/08/2037</c:v>
                </c:pt>
                <c:pt idx="191">
                  <c:v>1/09/2037</c:v>
                </c:pt>
                <c:pt idx="192">
                  <c:v>1/10/2037</c:v>
                </c:pt>
                <c:pt idx="193">
                  <c:v>1/11/2037</c:v>
                </c:pt>
                <c:pt idx="194">
                  <c:v>1/12/2037</c:v>
                </c:pt>
                <c:pt idx="195">
                  <c:v>1/01/2038</c:v>
                </c:pt>
                <c:pt idx="196">
                  <c:v>1/02/2038</c:v>
                </c:pt>
                <c:pt idx="197">
                  <c:v>1/03/2038</c:v>
                </c:pt>
                <c:pt idx="198">
                  <c:v>1/04/2038</c:v>
                </c:pt>
                <c:pt idx="199">
                  <c:v>1/05/2038</c:v>
                </c:pt>
                <c:pt idx="200">
                  <c:v>1/06/2038</c:v>
                </c:pt>
                <c:pt idx="201">
                  <c:v>1/07/2038</c:v>
                </c:pt>
                <c:pt idx="202">
                  <c:v>1/08/2038</c:v>
                </c:pt>
                <c:pt idx="203">
                  <c:v>1/09/2038</c:v>
                </c:pt>
                <c:pt idx="204">
                  <c:v>1/10/2038</c:v>
                </c:pt>
                <c:pt idx="205">
                  <c:v>1/11/2038</c:v>
                </c:pt>
                <c:pt idx="206">
                  <c:v>1/12/2038</c:v>
                </c:pt>
                <c:pt idx="207">
                  <c:v>1/01/2039</c:v>
                </c:pt>
                <c:pt idx="208">
                  <c:v>1/02/2039</c:v>
                </c:pt>
                <c:pt idx="209">
                  <c:v>1/03/2039</c:v>
                </c:pt>
                <c:pt idx="210">
                  <c:v>1/04/2039</c:v>
                </c:pt>
                <c:pt idx="211">
                  <c:v>1/05/2039</c:v>
                </c:pt>
                <c:pt idx="212">
                  <c:v>1/06/2039</c:v>
                </c:pt>
                <c:pt idx="213">
                  <c:v>1/07/2039</c:v>
                </c:pt>
                <c:pt idx="214">
                  <c:v>1/08/2039</c:v>
                </c:pt>
                <c:pt idx="215">
                  <c:v>1/09/2039</c:v>
                </c:pt>
                <c:pt idx="216">
                  <c:v>1/10/2039</c:v>
                </c:pt>
                <c:pt idx="217">
                  <c:v>1/11/2039</c:v>
                </c:pt>
                <c:pt idx="218">
                  <c:v>1/12/2039</c:v>
                </c:pt>
                <c:pt idx="219">
                  <c:v>1/01/2040</c:v>
                </c:pt>
                <c:pt idx="220">
                  <c:v>1/02/2040</c:v>
                </c:pt>
                <c:pt idx="221">
                  <c:v>1/03/2040</c:v>
                </c:pt>
                <c:pt idx="222">
                  <c:v>1/04/2040</c:v>
                </c:pt>
                <c:pt idx="223">
                  <c:v>1/05/2040</c:v>
                </c:pt>
                <c:pt idx="224">
                  <c:v>1/06/2040</c:v>
                </c:pt>
                <c:pt idx="225">
                  <c:v>1/07/2040</c:v>
                </c:pt>
                <c:pt idx="226">
                  <c:v>1/08/2040</c:v>
                </c:pt>
                <c:pt idx="227">
                  <c:v>1/09/2040</c:v>
                </c:pt>
                <c:pt idx="228">
                  <c:v>1/10/2040</c:v>
                </c:pt>
                <c:pt idx="229">
                  <c:v>1/11/2040</c:v>
                </c:pt>
                <c:pt idx="230">
                  <c:v>1/12/2040</c:v>
                </c:pt>
                <c:pt idx="231">
                  <c:v>1/01/2041</c:v>
                </c:pt>
                <c:pt idx="232">
                  <c:v>1/02/2041</c:v>
                </c:pt>
                <c:pt idx="233">
                  <c:v>1/03/2041</c:v>
                </c:pt>
                <c:pt idx="234">
                  <c:v>1/04/2041</c:v>
                </c:pt>
                <c:pt idx="235">
                  <c:v>1/05/2041</c:v>
                </c:pt>
                <c:pt idx="236">
                  <c:v>1/06/2041</c:v>
                </c:pt>
                <c:pt idx="237">
                  <c:v>1/07/2041</c:v>
                </c:pt>
                <c:pt idx="238">
                  <c:v>1/08/2041</c:v>
                </c:pt>
                <c:pt idx="239">
                  <c:v>1/09/2041</c:v>
                </c:pt>
                <c:pt idx="240">
                  <c:v>1/10/2041</c:v>
                </c:pt>
                <c:pt idx="241">
                  <c:v>1/11/2041</c:v>
                </c:pt>
                <c:pt idx="242">
                  <c:v>1/12/2041</c:v>
                </c:pt>
                <c:pt idx="243">
                  <c:v>1/01/2042</c:v>
                </c:pt>
                <c:pt idx="244">
                  <c:v>1/02/2042</c:v>
                </c:pt>
                <c:pt idx="245">
                  <c:v>1/03/2042</c:v>
                </c:pt>
                <c:pt idx="246">
                  <c:v>1/04/2042</c:v>
                </c:pt>
                <c:pt idx="247">
                  <c:v>1/05/2042</c:v>
                </c:pt>
                <c:pt idx="248">
                  <c:v>1/06/2042</c:v>
                </c:pt>
                <c:pt idx="249">
                  <c:v>1/07/2042</c:v>
                </c:pt>
                <c:pt idx="250">
                  <c:v>1/08/2042</c:v>
                </c:pt>
                <c:pt idx="251">
                  <c:v>1/09/2042</c:v>
                </c:pt>
                <c:pt idx="252">
                  <c:v>1/10/2042</c:v>
                </c:pt>
                <c:pt idx="253">
                  <c:v>1/11/2042</c:v>
                </c:pt>
                <c:pt idx="254">
                  <c:v>1/12/2042</c:v>
                </c:pt>
                <c:pt idx="255">
                  <c:v>1/01/2043</c:v>
                </c:pt>
                <c:pt idx="256">
                  <c:v>1/02/2043</c:v>
                </c:pt>
                <c:pt idx="257">
                  <c:v>1/03/2043</c:v>
                </c:pt>
                <c:pt idx="258">
                  <c:v>1/04/2043</c:v>
                </c:pt>
                <c:pt idx="259">
                  <c:v>1/05/2043</c:v>
                </c:pt>
                <c:pt idx="260">
                  <c:v>1/06/2043</c:v>
                </c:pt>
                <c:pt idx="261">
                  <c:v>1/07/2043</c:v>
                </c:pt>
                <c:pt idx="262">
                  <c:v>1/08/2043</c:v>
                </c:pt>
                <c:pt idx="263">
                  <c:v>1/09/2043</c:v>
                </c:pt>
                <c:pt idx="264">
                  <c:v>1/10/2043</c:v>
                </c:pt>
                <c:pt idx="265">
                  <c:v>1/11/2043</c:v>
                </c:pt>
                <c:pt idx="266">
                  <c:v>1/12/2043</c:v>
                </c:pt>
                <c:pt idx="267">
                  <c:v>1/01/2044</c:v>
                </c:pt>
                <c:pt idx="268">
                  <c:v>1/02/2044</c:v>
                </c:pt>
                <c:pt idx="269">
                  <c:v>1/03/2044</c:v>
                </c:pt>
                <c:pt idx="270">
                  <c:v>1/04/2044</c:v>
                </c:pt>
                <c:pt idx="271">
                  <c:v>1/05/2044</c:v>
                </c:pt>
                <c:pt idx="272">
                  <c:v>1/06/2044</c:v>
                </c:pt>
                <c:pt idx="273">
                  <c:v>1/07/2044</c:v>
                </c:pt>
                <c:pt idx="274">
                  <c:v>1/08/2044</c:v>
                </c:pt>
                <c:pt idx="275">
                  <c:v>1/09/2044</c:v>
                </c:pt>
                <c:pt idx="276">
                  <c:v>1/10/2044</c:v>
                </c:pt>
                <c:pt idx="277">
                  <c:v>1/11/2044</c:v>
                </c:pt>
                <c:pt idx="278">
                  <c:v>1/12/2044</c:v>
                </c:pt>
                <c:pt idx="279">
                  <c:v>1/01/2045</c:v>
                </c:pt>
                <c:pt idx="280">
                  <c:v>1/02/2045</c:v>
                </c:pt>
                <c:pt idx="281">
                  <c:v>1/03/2045</c:v>
                </c:pt>
                <c:pt idx="282">
                  <c:v>1/04/2045</c:v>
                </c:pt>
                <c:pt idx="283">
                  <c:v>1/05/2045</c:v>
                </c:pt>
                <c:pt idx="284">
                  <c:v>1/06/2045</c:v>
                </c:pt>
                <c:pt idx="285">
                  <c:v>1/07/2045</c:v>
                </c:pt>
                <c:pt idx="286">
                  <c:v>1/08/2045</c:v>
                </c:pt>
                <c:pt idx="287">
                  <c:v>1/09/2045</c:v>
                </c:pt>
                <c:pt idx="288">
                  <c:v>1/10/2045</c:v>
                </c:pt>
                <c:pt idx="289">
                  <c:v>1/11/2045</c:v>
                </c:pt>
                <c:pt idx="290">
                  <c:v>1/12/2045</c:v>
                </c:pt>
                <c:pt idx="291">
                  <c:v>1/01/2046</c:v>
                </c:pt>
                <c:pt idx="292">
                  <c:v>1/02/2046</c:v>
                </c:pt>
                <c:pt idx="293">
                  <c:v>1/03/2046</c:v>
                </c:pt>
                <c:pt idx="294">
                  <c:v>1/04/2046</c:v>
                </c:pt>
                <c:pt idx="295">
                  <c:v>1/05/2046</c:v>
                </c:pt>
                <c:pt idx="296">
                  <c:v>1/06/2046</c:v>
                </c:pt>
                <c:pt idx="297">
                  <c:v>1/07/2046</c:v>
                </c:pt>
                <c:pt idx="298">
                  <c:v>1/08/2046</c:v>
                </c:pt>
                <c:pt idx="299">
                  <c:v>1/09/2046</c:v>
                </c:pt>
                <c:pt idx="300">
                  <c:v>1/10/2046</c:v>
                </c:pt>
                <c:pt idx="301">
                  <c:v>1/11/2046</c:v>
                </c:pt>
                <c:pt idx="302">
                  <c:v>1/12/2046</c:v>
                </c:pt>
                <c:pt idx="303">
                  <c:v>1/01/2047</c:v>
                </c:pt>
                <c:pt idx="304">
                  <c:v>1/02/2047</c:v>
                </c:pt>
                <c:pt idx="305">
                  <c:v>1/03/2047</c:v>
                </c:pt>
                <c:pt idx="306">
                  <c:v>1/04/2047</c:v>
                </c:pt>
                <c:pt idx="307">
                  <c:v>1/05/2047</c:v>
                </c:pt>
                <c:pt idx="308">
                  <c:v>1/06/2047</c:v>
                </c:pt>
                <c:pt idx="309">
                  <c:v>1/07/2047</c:v>
                </c:pt>
                <c:pt idx="310">
                  <c:v>1/08/2047</c:v>
                </c:pt>
                <c:pt idx="311">
                  <c:v>1/09/2047</c:v>
                </c:pt>
                <c:pt idx="312">
                  <c:v>1/10/2047</c:v>
                </c:pt>
                <c:pt idx="313">
                  <c:v>1/11/2047</c:v>
                </c:pt>
                <c:pt idx="314">
                  <c:v>1/12/2047</c:v>
                </c:pt>
                <c:pt idx="315">
                  <c:v>1/01/2048</c:v>
                </c:pt>
                <c:pt idx="316">
                  <c:v>1/02/2048</c:v>
                </c:pt>
                <c:pt idx="317">
                  <c:v>1/03/2048</c:v>
                </c:pt>
                <c:pt idx="318">
                  <c:v>1/04/2048</c:v>
                </c:pt>
                <c:pt idx="319">
                  <c:v>1/05/2048</c:v>
                </c:pt>
                <c:pt idx="320">
                  <c:v>1/06/2048</c:v>
                </c:pt>
                <c:pt idx="321">
                  <c:v>1/07/2048</c:v>
                </c:pt>
                <c:pt idx="322">
                  <c:v>1/08/2048</c:v>
                </c:pt>
                <c:pt idx="323">
                  <c:v>1/09/2048</c:v>
                </c:pt>
                <c:pt idx="324">
                  <c:v>1/10/2048</c:v>
                </c:pt>
                <c:pt idx="325">
                  <c:v>1/11/2048</c:v>
                </c:pt>
                <c:pt idx="326">
                  <c:v>1/12/2048</c:v>
                </c:pt>
                <c:pt idx="327">
                  <c:v>1/01/2049</c:v>
                </c:pt>
                <c:pt idx="328">
                  <c:v>1/02/2049</c:v>
                </c:pt>
                <c:pt idx="329">
                  <c:v>1/03/2049</c:v>
                </c:pt>
                <c:pt idx="330">
                  <c:v>1/04/2049</c:v>
                </c:pt>
                <c:pt idx="331">
                  <c:v>1/05/2049</c:v>
                </c:pt>
                <c:pt idx="332">
                  <c:v>1/06/2049</c:v>
                </c:pt>
                <c:pt idx="333">
                  <c:v>1/07/2049</c:v>
                </c:pt>
                <c:pt idx="334">
                  <c:v>1/08/2049</c:v>
                </c:pt>
                <c:pt idx="335">
                  <c:v>1/09/2049</c:v>
                </c:pt>
                <c:pt idx="336">
                  <c:v>1/10/2049</c:v>
                </c:pt>
                <c:pt idx="337">
                  <c:v>1/11/2049</c:v>
                </c:pt>
                <c:pt idx="338">
                  <c:v>1/12/2049</c:v>
                </c:pt>
                <c:pt idx="339">
                  <c:v>1/01/2050</c:v>
                </c:pt>
                <c:pt idx="340">
                  <c:v>1/02/2050</c:v>
                </c:pt>
                <c:pt idx="341">
                  <c:v>1/03/2050</c:v>
                </c:pt>
                <c:pt idx="342">
                  <c:v>1/04/2050</c:v>
                </c:pt>
                <c:pt idx="343">
                  <c:v>1/05/2050</c:v>
                </c:pt>
                <c:pt idx="344">
                  <c:v>1/06/2050</c:v>
                </c:pt>
                <c:pt idx="345">
                  <c:v>1/07/2050</c:v>
                </c:pt>
                <c:pt idx="346">
                  <c:v>1/08/2050</c:v>
                </c:pt>
                <c:pt idx="347">
                  <c:v>1/09/2050</c:v>
                </c:pt>
                <c:pt idx="348">
                  <c:v>1/10/2050</c:v>
                </c:pt>
                <c:pt idx="349">
                  <c:v>1/11/2050</c:v>
                </c:pt>
                <c:pt idx="350">
                  <c:v>1/12/2050</c:v>
                </c:pt>
                <c:pt idx="351">
                  <c:v>1/01/2051</c:v>
                </c:pt>
                <c:pt idx="352">
                  <c:v>1/02/2051</c:v>
                </c:pt>
                <c:pt idx="353">
                  <c:v>1/03/2051</c:v>
                </c:pt>
                <c:pt idx="354">
                  <c:v>1/04/2051</c:v>
                </c:pt>
                <c:pt idx="355">
                  <c:v>1/05/2051</c:v>
                </c:pt>
                <c:pt idx="356">
                  <c:v>1/06/2051</c:v>
                </c:pt>
                <c:pt idx="357">
                  <c:v>1/07/2051</c:v>
                </c:pt>
                <c:pt idx="358">
                  <c:v>1/08/2051</c:v>
                </c:pt>
                <c:pt idx="359">
                  <c:v>1/09/2051</c:v>
                </c:pt>
                <c:pt idx="360">
                  <c:v>1/10/2051</c:v>
                </c:pt>
                <c:pt idx="361">
                  <c:v>1/11/2051</c:v>
                </c:pt>
                <c:pt idx="362">
                  <c:v>1/12/2051</c:v>
                </c:pt>
                <c:pt idx="363">
                  <c:v>1/01/2052</c:v>
                </c:pt>
                <c:pt idx="364">
                  <c:v>1/02/2052</c:v>
                </c:pt>
                <c:pt idx="365">
                  <c:v>1/03/2052</c:v>
                </c:pt>
                <c:pt idx="366">
                  <c:v>1/04/2052</c:v>
                </c:pt>
                <c:pt idx="367">
                  <c:v>1/05/2052</c:v>
                </c:pt>
                <c:pt idx="368">
                  <c:v>1/06/2052</c:v>
                </c:pt>
                <c:pt idx="369">
                  <c:v>1/07/2052</c:v>
                </c:pt>
                <c:pt idx="370">
                  <c:v>1/08/2052</c:v>
                </c:pt>
                <c:pt idx="371">
                  <c:v>1/09/2052</c:v>
                </c:pt>
                <c:pt idx="372">
                  <c:v>1/10/2052</c:v>
                </c:pt>
                <c:pt idx="373">
                  <c:v>1/11/2052</c:v>
                </c:pt>
                <c:pt idx="374">
                  <c:v>1/12/2052</c:v>
                </c:pt>
                <c:pt idx="375">
                  <c:v>1/01/2053</c:v>
                </c:pt>
                <c:pt idx="376">
                  <c:v>1/02/2053</c:v>
                </c:pt>
                <c:pt idx="377">
                  <c:v>1/03/2053</c:v>
                </c:pt>
                <c:pt idx="378">
                  <c:v>1/04/2053</c:v>
                </c:pt>
                <c:pt idx="379">
                  <c:v>1/05/2053</c:v>
                </c:pt>
                <c:pt idx="380">
                  <c:v>1/06/2053</c:v>
                </c:pt>
                <c:pt idx="381">
                  <c:v>1/07/2053</c:v>
                </c:pt>
                <c:pt idx="382">
                  <c:v>1/08/2053</c:v>
                </c:pt>
                <c:pt idx="383">
                  <c:v>1/09/2053</c:v>
                </c:pt>
                <c:pt idx="384">
                  <c:v>1/10/2053</c:v>
                </c:pt>
                <c:pt idx="385">
                  <c:v>1/11/2053</c:v>
                </c:pt>
                <c:pt idx="386">
                  <c:v>1/12/2053</c:v>
                </c:pt>
                <c:pt idx="387">
                  <c:v>1/01/2054</c:v>
                </c:pt>
                <c:pt idx="388">
                  <c:v>1/02/2054</c:v>
                </c:pt>
                <c:pt idx="389">
                  <c:v>1/03/2054</c:v>
                </c:pt>
                <c:pt idx="390">
                  <c:v>1/04/2054</c:v>
                </c:pt>
              </c:strCache>
            </c:strRef>
          </c:cat>
          <c:val>
            <c:numRef>
              <c:f>_Hidden31!$D$2:$D$392</c:f>
              <c:numCache>
                <c:formatCode>General</c:formatCode>
                <c:ptCount val="391"/>
                <c:pt idx="0">
                  <c:v>14936376187.636848</c:v>
                </c:pt>
                <c:pt idx="1">
                  <c:v>14775084440.928461</c:v>
                </c:pt>
                <c:pt idx="2">
                  <c:v>14619579642.429752</c:v>
                </c:pt>
                <c:pt idx="3">
                  <c:v>14463822824.440762</c:v>
                </c:pt>
                <c:pt idx="4">
                  <c:v>14306920294.480354</c:v>
                </c:pt>
                <c:pt idx="5">
                  <c:v>14157068184.601444</c:v>
                </c:pt>
                <c:pt idx="6">
                  <c:v>14001914554.982506</c:v>
                </c:pt>
                <c:pt idx="7">
                  <c:v>13853282304.811369</c:v>
                </c:pt>
                <c:pt idx="8">
                  <c:v>13702092557.258606</c:v>
                </c:pt>
                <c:pt idx="9">
                  <c:v>13553124324.77943</c:v>
                </c:pt>
                <c:pt idx="10">
                  <c:v>13404210935.196659</c:v>
                </c:pt>
                <c:pt idx="11">
                  <c:v>13254883316.247311</c:v>
                </c:pt>
                <c:pt idx="12">
                  <c:v>13109694385.705477</c:v>
                </c:pt>
                <c:pt idx="13">
                  <c:v>12963501187.61908</c:v>
                </c:pt>
                <c:pt idx="14">
                  <c:v>12819371093.016449</c:v>
                </c:pt>
                <c:pt idx="15">
                  <c:v>12676109933.835459</c:v>
                </c:pt>
                <c:pt idx="16">
                  <c:v>12532436011.02116</c:v>
                </c:pt>
                <c:pt idx="17">
                  <c:v>12393689425.214144</c:v>
                </c:pt>
                <c:pt idx="18">
                  <c:v>12254744269.803234</c:v>
                </c:pt>
                <c:pt idx="19">
                  <c:v>12113734423.906929</c:v>
                </c:pt>
                <c:pt idx="20">
                  <c:v>11972882108.129923</c:v>
                </c:pt>
                <c:pt idx="21">
                  <c:v>11835393252.645096</c:v>
                </c:pt>
                <c:pt idx="22">
                  <c:v>11698784486.655745</c:v>
                </c:pt>
                <c:pt idx="23">
                  <c:v>11559809240.739557</c:v>
                </c:pt>
                <c:pt idx="24">
                  <c:v>11427203246.00946</c:v>
                </c:pt>
                <c:pt idx="25">
                  <c:v>11291450193.45014</c:v>
                </c:pt>
                <c:pt idx="26">
                  <c:v>11156563044.953629</c:v>
                </c:pt>
                <c:pt idx="27">
                  <c:v>11024215740.680859</c:v>
                </c:pt>
                <c:pt idx="28">
                  <c:v>10892195373.36117</c:v>
                </c:pt>
                <c:pt idx="29">
                  <c:v>10763998073.111273</c:v>
                </c:pt>
                <c:pt idx="30">
                  <c:v>10634029985.176767</c:v>
                </c:pt>
                <c:pt idx="31">
                  <c:v>10506665142.234093</c:v>
                </c:pt>
                <c:pt idx="32">
                  <c:v>10374840314.606775</c:v>
                </c:pt>
                <c:pt idx="33">
                  <c:v>10245481395.062466</c:v>
                </c:pt>
                <c:pt idx="34">
                  <c:v>10121551552.069683</c:v>
                </c:pt>
                <c:pt idx="35">
                  <c:v>9994509900.7263145</c:v>
                </c:pt>
                <c:pt idx="36">
                  <c:v>9865913643.7184315</c:v>
                </c:pt>
                <c:pt idx="37">
                  <c:v>9738861100.7370987</c:v>
                </c:pt>
                <c:pt idx="38">
                  <c:v>9612887113.3047009</c:v>
                </c:pt>
                <c:pt idx="39">
                  <c:v>9489867722.9064827</c:v>
                </c:pt>
                <c:pt idx="40">
                  <c:v>9367600148.6227207</c:v>
                </c:pt>
                <c:pt idx="41">
                  <c:v>9252431993.57094</c:v>
                </c:pt>
                <c:pt idx="42">
                  <c:v>9136412037.7132359</c:v>
                </c:pt>
                <c:pt idx="43">
                  <c:v>9019409171.6699448</c:v>
                </c:pt>
                <c:pt idx="44">
                  <c:v>8900950403.5743351</c:v>
                </c:pt>
                <c:pt idx="45">
                  <c:v>8786667593.1766243</c:v>
                </c:pt>
                <c:pt idx="46">
                  <c:v>8674201361.3527775</c:v>
                </c:pt>
                <c:pt idx="47">
                  <c:v>8558025574.5951214</c:v>
                </c:pt>
                <c:pt idx="48">
                  <c:v>8451567945.5068312</c:v>
                </c:pt>
                <c:pt idx="49">
                  <c:v>8345147393.0264158</c:v>
                </c:pt>
                <c:pt idx="50">
                  <c:v>8232644164.4728584</c:v>
                </c:pt>
                <c:pt idx="51">
                  <c:v>8127234534.6292381</c:v>
                </c:pt>
                <c:pt idx="52">
                  <c:v>8022282443.9864712</c:v>
                </c:pt>
                <c:pt idx="53">
                  <c:v>7921607666.3689442</c:v>
                </c:pt>
                <c:pt idx="54">
                  <c:v>7819299750.0746126</c:v>
                </c:pt>
                <c:pt idx="55">
                  <c:v>7718973875.9768801</c:v>
                </c:pt>
                <c:pt idx="56">
                  <c:v>7618307729.8019667</c:v>
                </c:pt>
                <c:pt idx="57">
                  <c:v>7519779647.2583637</c:v>
                </c:pt>
                <c:pt idx="58">
                  <c:v>7420999409.8601894</c:v>
                </c:pt>
                <c:pt idx="59">
                  <c:v>7323239475.6777792</c:v>
                </c:pt>
                <c:pt idx="60">
                  <c:v>7227880757.2553864</c:v>
                </c:pt>
                <c:pt idx="61">
                  <c:v>7129988549.8997765</c:v>
                </c:pt>
                <c:pt idx="62">
                  <c:v>7035918876.4181643</c:v>
                </c:pt>
                <c:pt idx="63">
                  <c:v>6941881682.8935318</c:v>
                </c:pt>
                <c:pt idx="64">
                  <c:v>6848834561.2422409</c:v>
                </c:pt>
                <c:pt idx="65">
                  <c:v>6759971242.1211538</c:v>
                </c:pt>
                <c:pt idx="66">
                  <c:v>6669020651.317605</c:v>
                </c:pt>
                <c:pt idx="67">
                  <c:v>6580302313.9138308</c:v>
                </c:pt>
                <c:pt idx="68">
                  <c:v>6491003109.6700783</c:v>
                </c:pt>
                <c:pt idx="69">
                  <c:v>6404159604.6862965</c:v>
                </c:pt>
                <c:pt idx="70">
                  <c:v>6316626495.1562719</c:v>
                </c:pt>
                <c:pt idx="71">
                  <c:v>6230175028.5141821</c:v>
                </c:pt>
                <c:pt idx="72">
                  <c:v>6144427107.6236238</c:v>
                </c:pt>
                <c:pt idx="73">
                  <c:v>6059908571.2064381</c:v>
                </c:pt>
                <c:pt idx="74">
                  <c:v>5976205123.8715343</c:v>
                </c:pt>
                <c:pt idx="75">
                  <c:v>5892190958.1210842</c:v>
                </c:pt>
                <c:pt idx="76">
                  <c:v>5809036345.816884</c:v>
                </c:pt>
                <c:pt idx="77">
                  <c:v>5727616224.9282103</c:v>
                </c:pt>
                <c:pt idx="78">
                  <c:v>5645425936.4959822</c:v>
                </c:pt>
                <c:pt idx="79">
                  <c:v>5564820392.528676</c:v>
                </c:pt>
                <c:pt idx="80">
                  <c:v>5485352088.7897272</c:v>
                </c:pt>
                <c:pt idx="81">
                  <c:v>5407933390.9051485</c:v>
                </c:pt>
                <c:pt idx="82">
                  <c:v>5330296183.8025875</c:v>
                </c:pt>
                <c:pt idx="83">
                  <c:v>5252942579.9347286</c:v>
                </c:pt>
                <c:pt idx="84">
                  <c:v>5177910769.2007437</c:v>
                </c:pt>
                <c:pt idx="85">
                  <c:v>5103729811.8423605</c:v>
                </c:pt>
                <c:pt idx="86">
                  <c:v>5030227048.3551311</c:v>
                </c:pt>
                <c:pt idx="87">
                  <c:v>4956789019.062993</c:v>
                </c:pt>
                <c:pt idx="88">
                  <c:v>4884484870.8037624</c:v>
                </c:pt>
                <c:pt idx="89">
                  <c:v>4814625851.2607698</c:v>
                </c:pt>
                <c:pt idx="90">
                  <c:v>4744447371.6615648</c:v>
                </c:pt>
                <c:pt idx="91">
                  <c:v>4672899853.8807688</c:v>
                </c:pt>
                <c:pt idx="92">
                  <c:v>4602338106.7110939</c:v>
                </c:pt>
                <c:pt idx="93">
                  <c:v>4534414582.5586681</c:v>
                </c:pt>
                <c:pt idx="94">
                  <c:v>4467005644.6256542</c:v>
                </c:pt>
                <c:pt idx="95">
                  <c:v>4397785348.9037132</c:v>
                </c:pt>
                <c:pt idx="96">
                  <c:v>4332934818.0256824</c:v>
                </c:pt>
                <c:pt idx="97">
                  <c:v>4266968035.9859748</c:v>
                </c:pt>
                <c:pt idx="98">
                  <c:v>4202643232.0946541</c:v>
                </c:pt>
                <c:pt idx="99">
                  <c:v>4139676124.0672274</c:v>
                </c:pt>
                <c:pt idx="100">
                  <c:v>4077591444.5192351</c:v>
                </c:pt>
                <c:pt idx="101">
                  <c:v>4016752757.6011739</c:v>
                </c:pt>
                <c:pt idx="102">
                  <c:v>3956451454.5496249</c:v>
                </c:pt>
                <c:pt idx="103">
                  <c:v>3895248540.6830912</c:v>
                </c:pt>
                <c:pt idx="104">
                  <c:v>3836592228.6457057</c:v>
                </c:pt>
                <c:pt idx="105">
                  <c:v>3778818865.9545498</c:v>
                </c:pt>
                <c:pt idx="106">
                  <c:v>3720828941.5869389</c:v>
                </c:pt>
                <c:pt idx="107">
                  <c:v>3663848670.6321549</c:v>
                </c:pt>
                <c:pt idx="108">
                  <c:v>3607946049.171679</c:v>
                </c:pt>
                <c:pt idx="109">
                  <c:v>3552502766.3389416</c:v>
                </c:pt>
                <c:pt idx="110">
                  <c:v>3497848669.2127628</c:v>
                </c:pt>
                <c:pt idx="111">
                  <c:v>3443147749.5327029</c:v>
                </c:pt>
                <c:pt idx="112">
                  <c:v>3389325562.7401061</c:v>
                </c:pt>
                <c:pt idx="113">
                  <c:v>3337122591.0650635</c:v>
                </c:pt>
                <c:pt idx="114">
                  <c:v>3284145979.6986079</c:v>
                </c:pt>
                <c:pt idx="115">
                  <c:v>3232381560.5044756</c:v>
                </c:pt>
                <c:pt idx="116">
                  <c:v>3180796388.5933714</c:v>
                </c:pt>
                <c:pt idx="117">
                  <c:v>3130063587.2528329</c:v>
                </c:pt>
                <c:pt idx="118">
                  <c:v>3080000514.9064808</c:v>
                </c:pt>
                <c:pt idx="119">
                  <c:v>3030031395.54181</c:v>
                </c:pt>
                <c:pt idx="120">
                  <c:v>2980892340.8604674</c:v>
                </c:pt>
                <c:pt idx="121">
                  <c:v>2932334690.4331565</c:v>
                </c:pt>
                <c:pt idx="122">
                  <c:v>2884913944.9379616</c:v>
                </c:pt>
                <c:pt idx="123">
                  <c:v>2837593325.2994738</c:v>
                </c:pt>
                <c:pt idx="124">
                  <c:v>2790582837.531548</c:v>
                </c:pt>
                <c:pt idx="125">
                  <c:v>2744642295.7724781</c:v>
                </c:pt>
                <c:pt idx="126">
                  <c:v>2698938470.3166986</c:v>
                </c:pt>
                <c:pt idx="127">
                  <c:v>2654084692.2064095</c:v>
                </c:pt>
                <c:pt idx="128">
                  <c:v>2609133544.5494628</c:v>
                </c:pt>
                <c:pt idx="129">
                  <c:v>2565115844.2467976</c:v>
                </c:pt>
                <c:pt idx="130">
                  <c:v>2520973302.7640176</c:v>
                </c:pt>
                <c:pt idx="131">
                  <c:v>2477215113.3592057</c:v>
                </c:pt>
                <c:pt idx="132">
                  <c:v>2434678258.42134</c:v>
                </c:pt>
                <c:pt idx="133">
                  <c:v>2392530686.6675763</c:v>
                </c:pt>
                <c:pt idx="134">
                  <c:v>2351206788.8395433</c:v>
                </c:pt>
                <c:pt idx="135">
                  <c:v>2309892552.9804931</c:v>
                </c:pt>
                <c:pt idx="136">
                  <c:v>2268954965.4354601</c:v>
                </c:pt>
                <c:pt idx="137">
                  <c:v>2229881521.2514753</c:v>
                </c:pt>
                <c:pt idx="138">
                  <c:v>2189525909.1128287</c:v>
                </c:pt>
                <c:pt idx="139">
                  <c:v>2150780220.7927432</c:v>
                </c:pt>
                <c:pt idx="140">
                  <c:v>2112190160.9217808</c:v>
                </c:pt>
                <c:pt idx="141">
                  <c:v>2073982415.9664352</c:v>
                </c:pt>
                <c:pt idx="142">
                  <c:v>2036515691.1604567</c:v>
                </c:pt>
                <c:pt idx="143">
                  <c:v>1999402476.6229768</c:v>
                </c:pt>
                <c:pt idx="144">
                  <c:v>1962607324.1194451</c:v>
                </c:pt>
                <c:pt idx="145">
                  <c:v>1926341420.9533863</c:v>
                </c:pt>
                <c:pt idx="146">
                  <c:v>1890880016.5744727</c:v>
                </c:pt>
                <c:pt idx="147">
                  <c:v>1855797410.1388304</c:v>
                </c:pt>
                <c:pt idx="148">
                  <c:v>1820768237.714292</c:v>
                </c:pt>
                <c:pt idx="149">
                  <c:v>1786959296.0975411</c:v>
                </c:pt>
                <c:pt idx="150">
                  <c:v>1752779652.5778086</c:v>
                </c:pt>
                <c:pt idx="151">
                  <c:v>1719131204.3588462</c:v>
                </c:pt>
                <c:pt idx="152">
                  <c:v>1685882048.6659799</c:v>
                </c:pt>
                <c:pt idx="153">
                  <c:v>1653535354.9312434</c:v>
                </c:pt>
                <c:pt idx="154">
                  <c:v>1621298820.7677438</c:v>
                </c:pt>
                <c:pt idx="155">
                  <c:v>1589710859.3738968</c:v>
                </c:pt>
                <c:pt idx="156">
                  <c:v>1558988229.8595452</c:v>
                </c:pt>
                <c:pt idx="157">
                  <c:v>1528332827.4138558</c:v>
                </c:pt>
                <c:pt idx="158">
                  <c:v>1498653597.5623038</c:v>
                </c:pt>
                <c:pt idx="159">
                  <c:v>1468959546.930001</c:v>
                </c:pt>
                <c:pt idx="160">
                  <c:v>1440164812.8679345</c:v>
                </c:pt>
                <c:pt idx="161">
                  <c:v>1412512782.3376727</c:v>
                </c:pt>
                <c:pt idx="162">
                  <c:v>1384531675.6114354</c:v>
                </c:pt>
                <c:pt idx="163">
                  <c:v>1357213777.790288</c:v>
                </c:pt>
                <c:pt idx="164">
                  <c:v>1330035223.0356894</c:v>
                </c:pt>
                <c:pt idx="165">
                  <c:v>1303310136.0157096</c:v>
                </c:pt>
                <c:pt idx="166">
                  <c:v>1276765909.8918092</c:v>
                </c:pt>
                <c:pt idx="167">
                  <c:v>1250517044.4099989</c:v>
                </c:pt>
                <c:pt idx="168">
                  <c:v>1224848319.7115095</c:v>
                </c:pt>
                <c:pt idx="169">
                  <c:v>1199325173.9304469</c:v>
                </c:pt>
                <c:pt idx="170">
                  <c:v>1174377568.8709641</c:v>
                </c:pt>
                <c:pt idx="171">
                  <c:v>1149564414.9847372</c:v>
                </c:pt>
                <c:pt idx="172">
                  <c:v>1125109524.2814128</c:v>
                </c:pt>
                <c:pt idx="173">
                  <c:v>1100834195.8245442</c:v>
                </c:pt>
                <c:pt idx="174">
                  <c:v>1076763622.9375894</c:v>
                </c:pt>
                <c:pt idx="175">
                  <c:v>1052735545.4552299</c:v>
                </c:pt>
                <c:pt idx="176">
                  <c:v>1029441545.2963752</c:v>
                </c:pt>
                <c:pt idx="177">
                  <c:v>1006511581.3325945</c:v>
                </c:pt>
                <c:pt idx="178">
                  <c:v>984009907.50935078</c:v>
                </c:pt>
                <c:pt idx="179">
                  <c:v>961700644.35160494</c:v>
                </c:pt>
                <c:pt idx="180">
                  <c:v>939864077.39960301</c:v>
                </c:pt>
                <c:pt idx="181">
                  <c:v>918292535.12633073</c:v>
                </c:pt>
                <c:pt idx="182">
                  <c:v>897103846.2343123</c:v>
                </c:pt>
                <c:pt idx="183">
                  <c:v>876304987.58492994</c:v>
                </c:pt>
                <c:pt idx="184">
                  <c:v>855848153.30059564</c:v>
                </c:pt>
                <c:pt idx="185">
                  <c:v>835978990.90990222</c:v>
                </c:pt>
                <c:pt idx="186">
                  <c:v>815997787.98405218</c:v>
                </c:pt>
                <c:pt idx="187">
                  <c:v>796500775.20102334</c:v>
                </c:pt>
                <c:pt idx="188">
                  <c:v>777084659.1721524</c:v>
                </c:pt>
                <c:pt idx="189">
                  <c:v>758104182.60785246</c:v>
                </c:pt>
                <c:pt idx="190">
                  <c:v>739053811.34458756</c:v>
                </c:pt>
                <c:pt idx="191">
                  <c:v>720508179.42716682</c:v>
                </c:pt>
                <c:pt idx="192">
                  <c:v>702236114.37993813</c:v>
                </c:pt>
                <c:pt idx="193">
                  <c:v>684231105.31655192</c:v>
                </c:pt>
                <c:pt idx="194">
                  <c:v>666536778.15909541</c:v>
                </c:pt>
                <c:pt idx="195">
                  <c:v>648768396.13650823</c:v>
                </c:pt>
                <c:pt idx="196">
                  <c:v>631739901.58047056</c:v>
                </c:pt>
                <c:pt idx="197">
                  <c:v>615247972.81954598</c:v>
                </c:pt>
                <c:pt idx="198">
                  <c:v>598813604.71255052</c:v>
                </c:pt>
                <c:pt idx="199">
                  <c:v>582305951.2168045</c:v>
                </c:pt>
                <c:pt idx="200">
                  <c:v>566335624.22693706</c:v>
                </c:pt>
                <c:pt idx="201">
                  <c:v>550882590.24808598</c:v>
                </c:pt>
                <c:pt idx="202">
                  <c:v>535663111.00819886</c:v>
                </c:pt>
                <c:pt idx="203">
                  <c:v>520621557.70024914</c:v>
                </c:pt>
                <c:pt idx="204">
                  <c:v>506061326.12800306</c:v>
                </c:pt>
                <c:pt idx="205">
                  <c:v>491593861.40292168</c:v>
                </c:pt>
                <c:pt idx="206">
                  <c:v>477473584.46099091</c:v>
                </c:pt>
                <c:pt idx="207">
                  <c:v>463449413.86726552</c:v>
                </c:pt>
                <c:pt idx="208">
                  <c:v>449782271.04820877</c:v>
                </c:pt>
                <c:pt idx="209">
                  <c:v>436500038.6342352</c:v>
                </c:pt>
                <c:pt idx="210">
                  <c:v>423245439.58661604</c:v>
                </c:pt>
                <c:pt idx="211">
                  <c:v>410136171.82803959</c:v>
                </c:pt>
                <c:pt idx="212">
                  <c:v>397391483.41114932</c:v>
                </c:pt>
                <c:pt idx="213">
                  <c:v>384657000.77377933</c:v>
                </c:pt>
                <c:pt idx="214">
                  <c:v>372413227.36801499</c:v>
                </c:pt>
                <c:pt idx="215">
                  <c:v>360138066.70342833</c:v>
                </c:pt>
                <c:pt idx="216">
                  <c:v>348702623.17164528</c:v>
                </c:pt>
                <c:pt idx="217">
                  <c:v>337720090.48476243</c:v>
                </c:pt>
                <c:pt idx="218">
                  <c:v>327125590.31407374</c:v>
                </c:pt>
                <c:pt idx="219">
                  <c:v>317314662.00134397</c:v>
                </c:pt>
                <c:pt idx="220">
                  <c:v>307763067.50241321</c:v>
                </c:pt>
                <c:pt idx="221">
                  <c:v>298421458.45460492</c:v>
                </c:pt>
                <c:pt idx="222">
                  <c:v>289398836.05157977</c:v>
                </c:pt>
                <c:pt idx="223">
                  <c:v>280648054.23552436</c:v>
                </c:pt>
                <c:pt idx="224">
                  <c:v>272060584.13429952</c:v>
                </c:pt>
                <c:pt idx="225">
                  <c:v>263839451.01275477</c:v>
                </c:pt>
                <c:pt idx="226">
                  <c:v>255745109.50618482</c:v>
                </c:pt>
                <c:pt idx="227">
                  <c:v>247966974.18763125</c:v>
                </c:pt>
                <c:pt idx="228">
                  <c:v>240349726.28396624</c:v>
                </c:pt>
                <c:pt idx="229">
                  <c:v>232863737.26925668</c:v>
                </c:pt>
                <c:pt idx="230">
                  <c:v>225560746.6673238</c:v>
                </c:pt>
                <c:pt idx="231">
                  <c:v>218368830.94904181</c:v>
                </c:pt>
                <c:pt idx="232">
                  <c:v>211270477.95475984</c:v>
                </c:pt>
                <c:pt idx="233">
                  <c:v>204292881.35588083</c:v>
                </c:pt>
                <c:pt idx="234">
                  <c:v>197417615.01812798</c:v>
                </c:pt>
                <c:pt idx="235">
                  <c:v>190652534.10716191</c:v>
                </c:pt>
                <c:pt idx="236">
                  <c:v>184039021.44152048</c:v>
                </c:pt>
                <c:pt idx="237">
                  <c:v>177569073.38964096</c:v>
                </c:pt>
                <c:pt idx="238">
                  <c:v>171271696.65128621</c:v>
                </c:pt>
                <c:pt idx="239">
                  <c:v>165069695.86804801</c:v>
                </c:pt>
                <c:pt idx="240">
                  <c:v>158971846.12170193</c:v>
                </c:pt>
                <c:pt idx="241">
                  <c:v>153057697.63015708</c:v>
                </c:pt>
                <c:pt idx="242">
                  <c:v>147261649.20994836</c:v>
                </c:pt>
                <c:pt idx="243">
                  <c:v>141576469.99385914</c:v>
                </c:pt>
                <c:pt idx="244">
                  <c:v>136101962.7687242</c:v>
                </c:pt>
                <c:pt idx="245">
                  <c:v>130813593.97682706</c:v>
                </c:pt>
                <c:pt idx="246">
                  <c:v>125454098.88914458</c:v>
                </c:pt>
                <c:pt idx="247">
                  <c:v>120256805.67468266</c:v>
                </c:pt>
                <c:pt idx="248">
                  <c:v>115193662.22536051</c:v>
                </c:pt>
                <c:pt idx="249">
                  <c:v>110288584.57961306</c:v>
                </c:pt>
                <c:pt idx="250">
                  <c:v>105391226.78319679</c:v>
                </c:pt>
                <c:pt idx="251">
                  <c:v>100647385.42957482</c:v>
                </c:pt>
                <c:pt idx="252">
                  <c:v>95945553.42239207</c:v>
                </c:pt>
                <c:pt idx="253">
                  <c:v>91388001.89019224</c:v>
                </c:pt>
                <c:pt idx="254">
                  <c:v>86937812.868051171</c:v>
                </c:pt>
                <c:pt idx="255">
                  <c:v>82540965.064504921</c:v>
                </c:pt>
                <c:pt idx="256">
                  <c:v>78206514.131130293</c:v>
                </c:pt>
                <c:pt idx="257">
                  <c:v>74046655.134717092</c:v>
                </c:pt>
                <c:pt idx="258">
                  <c:v>69951255.383891493</c:v>
                </c:pt>
                <c:pt idx="259">
                  <c:v>65952031.963832222</c:v>
                </c:pt>
                <c:pt idx="260">
                  <c:v>62040675.97262612</c:v>
                </c:pt>
                <c:pt idx="261">
                  <c:v>58241986.389895931</c:v>
                </c:pt>
                <c:pt idx="262">
                  <c:v>54542604.58807496</c:v>
                </c:pt>
                <c:pt idx="263">
                  <c:v>50959231.638234429</c:v>
                </c:pt>
                <c:pt idx="264">
                  <c:v>47390994.812756158</c:v>
                </c:pt>
                <c:pt idx="265">
                  <c:v>44060811.399637356</c:v>
                </c:pt>
                <c:pt idx="266">
                  <c:v>40833055.302972943</c:v>
                </c:pt>
                <c:pt idx="267">
                  <c:v>37688778.426916495</c:v>
                </c:pt>
                <c:pt idx="268">
                  <c:v>34618024.308454044</c:v>
                </c:pt>
                <c:pt idx="269">
                  <c:v>31631718.218616132</c:v>
                </c:pt>
                <c:pt idx="270">
                  <c:v>28716881.554863364</c:v>
                </c:pt>
                <c:pt idx="271">
                  <c:v>25866828.876910608</c:v>
                </c:pt>
                <c:pt idx="272">
                  <c:v>23125248.360411089</c:v>
                </c:pt>
                <c:pt idx="273">
                  <c:v>20507488.229221366</c:v>
                </c:pt>
                <c:pt idx="274">
                  <c:v>18020616.082836699</c:v>
                </c:pt>
                <c:pt idx="275">
                  <c:v>15671028.599987632</c:v>
                </c:pt>
                <c:pt idx="276">
                  <c:v>13473575.352270316</c:v>
                </c:pt>
                <c:pt idx="277">
                  <c:v>11471722.62940184</c:v>
                </c:pt>
                <c:pt idx="278">
                  <c:v>9718543.3745167926</c:v>
                </c:pt>
                <c:pt idx="279">
                  <c:v>8511251.6006584521</c:v>
                </c:pt>
                <c:pt idx="280">
                  <c:v>7382895.0934632113</c:v>
                </c:pt>
                <c:pt idx="281">
                  <c:v>6347568.1231840365</c:v>
                </c:pt>
                <c:pt idx="282">
                  <c:v>5399082.3099823678</c:v>
                </c:pt>
                <c:pt idx="283">
                  <c:v>4508228.8223174289</c:v>
                </c:pt>
                <c:pt idx="284">
                  <c:v>3708846.1801905925</c:v>
                </c:pt>
                <c:pt idx="285">
                  <c:v>3110876.9359940202</c:v>
                </c:pt>
                <c:pt idx="286">
                  <c:v>2622508.6427314463</c:v>
                </c:pt>
                <c:pt idx="287">
                  <c:v>2236892.9547612658</c:v>
                </c:pt>
                <c:pt idx="288">
                  <c:v>1910171.4848587916</c:v>
                </c:pt>
                <c:pt idx="289">
                  <c:v>1645054.0649982828</c:v>
                </c:pt>
                <c:pt idx="290">
                  <c:v>1429435.5564156873</c:v>
                </c:pt>
                <c:pt idx="291">
                  <c:v>1245037.5089952098</c:v>
                </c:pt>
                <c:pt idx="292">
                  <c:v>1113626.0049691668</c:v>
                </c:pt>
                <c:pt idx="293">
                  <c:v>1005996.8099246115</c:v>
                </c:pt>
                <c:pt idx="294">
                  <c:v>918345.22894253861</c:v>
                </c:pt>
                <c:pt idx="295">
                  <c:v>859540.18776976049</c:v>
                </c:pt>
                <c:pt idx="296">
                  <c:v>814920.62765315478</c:v>
                </c:pt>
                <c:pt idx="297">
                  <c:v>773517.31978215498</c:v>
                </c:pt>
                <c:pt idx="298">
                  <c:v>714923.82185788802</c:v>
                </c:pt>
                <c:pt idx="299">
                  <c:v>676662.20630821865</c:v>
                </c:pt>
                <c:pt idx="300">
                  <c:v>639538.71427075763</c:v>
                </c:pt>
                <c:pt idx="301">
                  <c:v>603634.03448388446</c:v>
                </c:pt>
                <c:pt idx="302">
                  <c:v>568993.42238875781</c:v>
                </c:pt>
                <c:pt idx="303">
                  <c:v>536374.11671288149</c:v>
                </c:pt>
                <c:pt idx="304">
                  <c:v>505584.5105982463</c:v>
                </c:pt>
                <c:pt idx="305">
                  <c:v>475651.53095800232</c:v>
                </c:pt>
                <c:pt idx="306">
                  <c:v>447717.56368991948</c:v>
                </c:pt>
                <c:pt idx="307">
                  <c:v>420499.18182448513</c:v>
                </c:pt>
                <c:pt idx="308">
                  <c:v>394276.89995353663</c:v>
                </c:pt>
                <c:pt idx="309">
                  <c:v>370846.78960634879</c:v>
                </c:pt>
                <c:pt idx="310">
                  <c:v>347809.40968449402</c:v>
                </c:pt>
                <c:pt idx="311">
                  <c:v>325607.09934228618</c:v>
                </c:pt>
                <c:pt idx="312">
                  <c:v>304427.71750588459</c:v>
                </c:pt>
                <c:pt idx="313">
                  <c:v>283693.42860760703</c:v>
                </c:pt>
                <c:pt idx="314">
                  <c:v>263713.99797744094</c:v>
                </c:pt>
                <c:pt idx="315">
                  <c:v>244747.61209508855</c:v>
                </c:pt>
                <c:pt idx="316">
                  <c:v>226442.42198024847</c:v>
                </c:pt>
                <c:pt idx="317">
                  <c:v>208833.98459897088</c:v>
                </c:pt>
                <c:pt idx="318">
                  <c:v>191936.22987205916</c:v>
                </c:pt>
                <c:pt idx="319">
                  <c:v>175502.64082530531</c:v>
                </c:pt>
                <c:pt idx="320">
                  <c:v>160474.22824703151</c:v>
                </c:pt>
                <c:pt idx="321">
                  <c:v>147333.43160113148</c:v>
                </c:pt>
                <c:pt idx="322">
                  <c:v>135328.86645093164</c:v>
                </c:pt>
                <c:pt idx="323">
                  <c:v>123660.56353017301</c:v>
                </c:pt>
                <c:pt idx="324">
                  <c:v>113179.95034962312</c:v>
                </c:pt>
                <c:pt idx="325">
                  <c:v>102965.17732064477</c:v>
                </c:pt>
                <c:pt idx="326">
                  <c:v>93948.066157507667</c:v>
                </c:pt>
                <c:pt idx="327">
                  <c:v>85409.870582585951</c:v>
                </c:pt>
                <c:pt idx="328">
                  <c:v>76931.038481936906</c:v>
                </c:pt>
                <c:pt idx="329">
                  <c:v>68897.218418075019</c:v>
                </c:pt>
                <c:pt idx="330">
                  <c:v>61298.531179084523</c:v>
                </c:pt>
                <c:pt idx="331">
                  <c:v>53804.992756350592</c:v>
                </c:pt>
                <c:pt idx="332">
                  <c:v>46804.983363621563</c:v>
                </c:pt>
                <c:pt idx="333">
                  <c:v>40096.403553243756</c:v>
                </c:pt>
                <c:pt idx="334">
                  <c:v>33865.255703579722</c:v>
                </c:pt>
                <c:pt idx="335">
                  <c:v>28486.656592209416</c:v>
                </c:pt>
                <c:pt idx="336">
                  <c:v>23344.532817495758</c:v>
                </c:pt>
                <c:pt idx="337">
                  <c:v>18384.444380386383</c:v>
                </c:pt>
                <c:pt idx="338">
                  <c:v>14955.824893933266</c:v>
                </c:pt>
                <c:pt idx="339">
                  <c:v>13121.198020110185</c:v>
                </c:pt>
                <c:pt idx="340">
                  <c:v>11421.559100894861</c:v>
                </c:pt>
                <c:pt idx="341">
                  <c:v>9954.7824346568268</c:v>
                </c:pt>
                <c:pt idx="342">
                  <c:v>8493.2105498995606</c:v>
                </c:pt>
                <c:pt idx="343">
                  <c:v>7042.6189139945009</c:v>
                </c:pt>
                <c:pt idx="344">
                  <c:v>5908.989484587597</c:v>
                </c:pt>
                <c:pt idx="345">
                  <c:v>4783.6147328245297</c:v>
                </c:pt>
                <c:pt idx="346">
                  <c:v>3664.8709075604388</c:v>
                </c:pt>
                <c:pt idx="347">
                  <c:v>2916.6848151983904</c:v>
                </c:pt>
                <c:pt idx="348">
                  <c:v>2371.8074341571009</c:v>
                </c:pt>
                <c:pt idx="349">
                  <c:v>1829.9222130337271</c:v>
                </c:pt>
                <c:pt idx="350">
                  <c:v>1291.5843670190673</c:v>
                </c:pt>
                <c:pt idx="351">
                  <c:v>924.65923882737786</c:v>
                </c:pt>
                <c:pt idx="352">
                  <c:v>559.29361481527303</c:v>
                </c:pt>
                <c:pt idx="353">
                  <c:v>371.77298945656349</c:v>
                </c:pt>
                <c:pt idx="354">
                  <c:v>185.26787722769413</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numCache>
            </c:numRef>
          </c:val>
          <c:extLst>
            <c:ext xmlns:c16="http://schemas.microsoft.com/office/drawing/2014/chart" uri="{C3380CC4-5D6E-409C-BE32-E72D297353CC}">
              <c16:uniqueId val="{00000002-0687-4103-945D-3922B91B5D65}"/>
            </c:ext>
          </c:extLst>
        </c:ser>
        <c:ser>
          <c:idx val="3"/>
          <c:order val="3"/>
          <c:tx>
            <c:strRef>
              <c:f>_Hidden31!$E$1:$E$1</c:f>
              <c:strCache>
                <c:ptCount val="1"/>
                <c:pt idx="0">
                  <c:v>Outstanding Residential Mortgage Loans (10% CPR)</c:v>
                </c:pt>
              </c:strCache>
            </c:strRef>
          </c:tx>
          <c:spPr>
            <a:solidFill>
              <a:srgbClr val="00915A"/>
            </a:solidFill>
            <a:ln w="25400">
              <a:noFill/>
            </a:ln>
          </c:spPr>
          <c:cat>
            <c:strRef>
              <c:f>_Hidden31!$A$2:$A$392</c:f>
              <c:strCache>
                <c:ptCount val="391"/>
                <c:pt idx="0">
                  <c:v>1/10/2021</c:v>
                </c:pt>
                <c:pt idx="1">
                  <c:v>1/11/2021</c:v>
                </c:pt>
                <c:pt idx="2">
                  <c:v>1/12/2021</c:v>
                </c:pt>
                <c:pt idx="3">
                  <c:v>1/01/2022</c:v>
                </c:pt>
                <c:pt idx="4">
                  <c:v>1/02/2022</c:v>
                </c:pt>
                <c:pt idx="5">
                  <c:v>1/03/2022</c:v>
                </c:pt>
                <c:pt idx="6">
                  <c:v>1/04/2022</c:v>
                </c:pt>
                <c:pt idx="7">
                  <c:v>1/05/2022</c:v>
                </c:pt>
                <c:pt idx="8">
                  <c:v>1/06/2022</c:v>
                </c:pt>
                <c:pt idx="9">
                  <c:v>1/07/2022</c:v>
                </c:pt>
                <c:pt idx="10">
                  <c:v>1/08/2022</c:v>
                </c:pt>
                <c:pt idx="11">
                  <c:v>1/09/2022</c:v>
                </c:pt>
                <c:pt idx="12">
                  <c:v>1/10/2022</c:v>
                </c:pt>
                <c:pt idx="13">
                  <c:v>1/11/2022</c:v>
                </c:pt>
                <c:pt idx="14">
                  <c:v>1/12/2022</c:v>
                </c:pt>
                <c:pt idx="15">
                  <c:v>1/01/2023</c:v>
                </c:pt>
                <c:pt idx="16">
                  <c:v>1/02/2023</c:v>
                </c:pt>
                <c:pt idx="17">
                  <c:v>1/03/2023</c:v>
                </c:pt>
                <c:pt idx="18">
                  <c:v>1/04/2023</c:v>
                </c:pt>
                <c:pt idx="19">
                  <c:v>1/05/2023</c:v>
                </c:pt>
                <c:pt idx="20">
                  <c:v>1/06/2023</c:v>
                </c:pt>
                <c:pt idx="21">
                  <c:v>1/07/2023</c:v>
                </c:pt>
                <c:pt idx="22">
                  <c:v>1/08/2023</c:v>
                </c:pt>
                <c:pt idx="23">
                  <c:v>1/09/2023</c:v>
                </c:pt>
                <c:pt idx="24">
                  <c:v>1/10/2023</c:v>
                </c:pt>
                <c:pt idx="25">
                  <c:v>1/11/2023</c:v>
                </c:pt>
                <c:pt idx="26">
                  <c:v>1/12/2023</c:v>
                </c:pt>
                <c:pt idx="27">
                  <c:v>1/01/2024</c:v>
                </c:pt>
                <c:pt idx="28">
                  <c:v>1/02/2024</c:v>
                </c:pt>
                <c:pt idx="29">
                  <c:v>1/03/2024</c:v>
                </c:pt>
                <c:pt idx="30">
                  <c:v>1/04/2024</c:v>
                </c:pt>
                <c:pt idx="31">
                  <c:v>1/05/2024</c:v>
                </c:pt>
                <c:pt idx="32">
                  <c:v>1/06/2024</c:v>
                </c:pt>
                <c:pt idx="33">
                  <c:v>1/07/2024</c:v>
                </c:pt>
                <c:pt idx="34">
                  <c:v>1/08/2024</c:v>
                </c:pt>
                <c:pt idx="35">
                  <c:v>1/09/2024</c:v>
                </c:pt>
                <c:pt idx="36">
                  <c:v>1/10/2024</c:v>
                </c:pt>
                <c:pt idx="37">
                  <c:v>1/11/2024</c:v>
                </c:pt>
                <c:pt idx="38">
                  <c:v>1/12/2024</c:v>
                </c:pt>
                <c:pt idx="39">
                  <c:v>1/01/2025</c:v>
                </c:pt>
                <c:pt idx="40">
                  <c:v>1/02/2025</c:v>
                </c:pt>
                <c:pt idx="41">
                  <c:v>1/03/2025</c:v>
                </c:pt>
                <c:pt idx="42">
                  <c:v>1/04/2025</c:v>
                </c:pt>
                <c:pt idx="43">
                  <c:v>1/05/2025</c:v>
                </c:pt>
                <c:pt idx="44">
                  <c:v>1/06/2025</c:v>
                </c:pt>
                <c:pt idx="45">
                  <c:v>1/07/2025</c:v>
                </c:pt>
                <c:pt idx="46">
                  <c:v>1/08/2025</c:v>
                </c:pt>
                <c:pt idx="47">
                  <c:v>1/09/2025</c:v>
                </c:pt>
                <c:pt idx="48">
                  <c:v>1/10/2025</c:v>
                </c:pt>
                <c:pt idx="49">
                  <c:v>1/11/2025</c:v>
                </c:pt>
                <c:pt idx="50">
                  <c:v>1/12/2025</c:v>
                </c:pt>
                <c:pt idx="51">
                  <c:v>1/01/2026</c:v>
                </c:pt>
                <c:pt idx="52">
                  <c:v>1/02/2026</c:v>
                </c:pt>
                <c:pt idx="53">
                  <c:v>1/03/2026</c:v>
                </c:pt>
                <c:pt idx="54">
                  <c:v>1/04/2026</c:v>
                </c:pt>
                <c:pt idx="55">
                  <c:v>1/05/2026</c:v>
                </c:pt>
                <c:pt idx="56">
                  <c:v>1/06/2026</c:v>
                </c:pt>
                <c:pt idx="57">
                  <c:v>1/07/2026</c:v>
                </c:pt>
                <c:pt idx="58">
                  <c:v>1/08/2026</c:v>
                </c:pt>
                <c:pt idx="59">
                  <c:v>1/09/2026</c:v>
                </c:pt>
                <c:pt idx="60">
                  <c:v>1/10/2026</c:v>
                </c:pt>
                <c:pt idx="61">
                  <c:v>1/11/2026</c:v>
                </c:pt>
                <c:pt idx="62">
                  <c:v>1/12/2026</c:v>
                </c:pt>
                <c:pt idx="63">
                  <c:v>1/01/2027</c:v>
                </c:pt>
                <c:pt idx="64">
                  <c:v>1/02/2027</c:v>
                </c:pt>
                <c:pt idx="65">
                  <c:v>1/03/2027</c:v>
                </c:pt>
                <c:pt idx="66">
                  <c:v>1/04/2027</c:v>
                </c:pt>
                <c:pt idx="67">
                  <c:v>1/05/2027</c:v>
                </c:pt>
                <c:pt idx="68">
                  <c:v>1/06/2027</c:v>
                </c:pt>
                <c:pt idx="69">
                  <c:v>1/07/2027</c:v>
                </c:pt>
                <c:pt idx="70">
                  <c:v>1/08/2027</c:v>
                </c:pt>
                <c:pt idx="71">
                  <c:v>1/09/2027</c:v>
                </c:pt>
                <c:pt idx="72">
                  <c:v>1/10/2027</c:v>
                </c:pt>
                <c:pt idx="73">
                  <c:v>1/11/2027</c:v>
                </c:pt>
                <c:pt idx="74">
                  <c:v>1/12/2027</c:v>
                </c:pt>
                <c:pt idx="75">
                  <c:v>1/01/2028</c:v>
                </c:pt>
                <c:pt idx="76">
                  <c:v>1/02/2028</c:v>
                </c:pt>
                <c:pt idx="77">
                  <c:v>1/03/2028</c:v>
                </c:pt>
                <c:pt idx="78">
                  <c:v>1/04/2028</c:v>
                </c:pt>
                <c:pt idx="79">
                  <c:v>1/05/2028</c:v>
                </c:pt>
                <c:pt idx="80">
                  <c:v>1/06/2028</c:v>
                </c:pt>
                <c:pt idx="81">
                  <c:v>1/07/2028</c:v>
                </c:pt>
                <c:pt idx="82">
                  <c:v>1/08/2028</c:v>
                </c:pt>
                <c:pt idx="83">
                  <c:v>1/09/2028</c:v>
                </c:pt>
                <c:pt idx="84">
                  <c:v>1/10/2028</c:v>
                </c:pt>
                <c:pt idx="85">
                  <c:v>1/11/2028</c:v>
                </c:pt>
                <c:pt idx="86">
                  <c:v>1/12/2028</c:v>
                </c:pt>
                <c:pt idx="87">
                  <c:v>1/01/2029</c:v>
                </c:pt>
                <c:pt idx="88">
                  <c:v>1/02/2029</c:v>
                </c:pt>
                <c:pt idx="89">
                  <c:v>1/03/2029</c:v>
                </c:pt>
                <c:pt idx="90">
                  <c:v>1/04/2029</c:v>
                </c:pt>
                <c:pt idx="91">
                  <c:v>1/05/2029</c:v>
                </c:pt>
                <c:pt idx="92">
                  <c:v>1/06/2029</c:v>
                </c:pt>
                <c:pt idx="93">
                  <c:v>1/07/2029</c:v>
                </c:pt>
                <c:pt idx="94">
                  <c:v>1/08/2029</c:v>
                </c:pt>
                <c:pt idx="95">
                  <c:v>1/09/2029</c:v>
                </c:pt>
                <c:pt idx="96">
                  <c:v>1/10/2029</c:v>
                </c:pt>
                <c:pt idx="97">
                  <c:v>1/11/2029</c:v>
                </c:pt>
                <c:pt idx="98">
                  <c:v>1/12/2029</c:v>
                </c:pt>
                <c:pt idx="99">
                  <c:v>1/01/2030</c:v>
                </c:pt>
                <c:pt idx="100">
                  <c:v>1/02/2030</c:v>
                </c:pt>
                <c:pt idx="101">
                  <c:v>1/03/2030</c:v>
                </c:pt>
                <c:pt idx="102">
                  <c:v>1/04/2030</c:v>
                </c:pt>
                <c:pt idx="103">
                  <c:v>1/05/2030</c:v>
                </c:pt>
                <c:pt idx="104">
                  <c:v>1/06/2030</c:v>
                </c:pt>
                <c:pt idx="105">
                  <c:v>1/07/2030</c:v>
                </c:pt>
                <c:pt idx="106">
                  <c:v>1/08/2030</c:v>
                </c:pt>
                <c:pt idx="107">
                  <c:v>1/09/2030</c:v>
                </c:pt>
                <c:pt idx="108">
                  <c:v>1/10/2030</c:v>
                </c:pt>
                <c:pt idx="109">
                  <c:v>1/11/2030</c:v>
                </c:pt>
                <c:pt idx="110">
                  <c:v>1/12/2030</c:v>
                </c:pt>
                <c:pt idx="111">
                  <c:v>1/01/2031</c:v>
                </c:pt>
                <c:pt idx="112">
                  <c:v>1/02/2031</c:v>
                </c:pt>
                <c:pt idx="113">
                  <c:v>1/03/2031</c:v>
                </c:pt>
                <c:pt idx="114">
                  <c:v>1/04/2031</c:v>
                </c:pt>
                <c:pt idx="115">
                  <c:v>1/05/2031</c:v>
                </c:pt>
                <c:pt idx="116">
                  <c:v>1/06/2031</c:v>
                </c:pt>
                <c:pt idx="117">
                  <c:v>1/07/2031</c:v>
                </c:pt>
                <c:pt idx="118">
                  <c:v>1/08/2031</c:v>
                </c:pt>
                <c:pt idx="119">
                  <c:v>1/09/2031</c:v>
                </c:pt>
                <c:pt idx="120">
                  <c:v>1/10/2031</c:v>
                </c:pt>
                <c:pt idx="121">
                  <c:v>1/11/2031</c:v>
                </c:pt>
                <c:pt idx="122">
                  <c:v>1/12/2031</c:v>
                </c:pt>
                <c:pt idx="123">
                  <c:v>1/01/2032</c:v>
                </c:pt>
                <c:pt idx="124">
                  <c:v>1/02/2032</c:v>
                </c:pt>
                <c:pt idx="125">
                  <c:v>1/03/2032</c:v>
                </c:pt>
                <c:pt idx="126">
                  <c:v>1/04/2032</c:v>
                </c:pt>
                <c:pt idx="127">
                  <c:v>1/05/2032</c:v>
                </c:pt>
                <c:pt idx="128">
                  <c:v>1/06/2032</c:v>
                </c:pt>
                <c:pt idx="129">
                  <c:v>1/07/2032</c:v>
                </c:pt>
                <c:pt idx="130">
                  <c:v>1/08/2032</c:v>
                </c:pt>
                <c:pt idx="131">
                  <c:v>1/09/2032</c:v>
                </c:pt>
                <c:pt idx="132">
                  <c:v>1/10/2032</c:v>
                </c:pt>
                <c:pt idx="133">
                  <c:v>1/11/2032</c:v>
                </c:pt>
                <c:pt idx="134">
                  <c:v>1/12/2032</c:v>
                </c:pt>
                <c:pt idx="135">
                  <c:v>1/01/2033</c:v>
                </c:pt>
                <c:pt idx="136">
                  <c:v>1/02/2033</c:v>
                </c:pt>
                <c:pt idx="137">
                  <c:v>1/03/2033</c:v>
                </c:pt>
                <c:pt idx="138">
                  <c:v>1/04/2033</c:v>
                </c:pt>
                <c:pt idx="139">
                  <c:v>1/05/2033</c:v>
                </c:pt>
                <c:pt idx="140">
                  <c:v>1/06/2033</c:v>
                </c:pt>
                <c:pt idx="141">
                  <c:v>1/07/2033</c:v>
                </c:pt>
                <c:pt idx="142">
                  <c:v>1/08/2033</c:v>
                </c:pt>
                <c:pt idx="143">
                  <c:v>1/09/2033</c:v>
                </c:pt>
                <c:pt idx="144">
                  <c:v>1/10/2033</c:v>
                </c:pt>
                <c:pt idx="145">
                  <c:v>1/11/2033</c:v>
                </c:pt>
                <c:pt idx="146">
                  <c:v>1/12/2033</c:v>
                </c:pt>
                <c:pt idx="147">
                  <c:v>1/01/2034</c:v>
                </c:pt>
                <c:pt idx="148">
                  <c:v>1/02/2034</c:v>
                </c:pt>
                <c:pt idx="149">
                  <c:v>1/03/2034</c:v>
                </c:pt>
                <c:pt idx="150">
                  <c:v>1/04/2034</c:v>
                </c:pt>
                <c:pt idx="151">
                  <c:v>1/05/2034</c:v>
                </c:pt>
                <c:pt idx="152">
                  <c:v>1/06/2034</c:v>
                </c:pt>
                <c:pt idx="153">
                  <c:v>1/07/2034</c:v>
                </c:pt>
                <c:pt idx="154">
                  <c:v>1/08/2034</c:v>
                </c:pt>
                <c:pt idx="155">
                  <c:v>1/09/2034</c:v>
                </c:pt>
                <c:pt idx="156">
                  <c:v>1/10/2034</c:v>
                </c:pt>
                <c:pt idx="157">
                  <c:v>1/11/2034</c:v>
                </c:pt>
                <c:pt idx="158">
                  <c:v>1/12/2034</c:v>
                </c:pt>
                <c:pt idx="159">
                  <c:v>1/01/2035</c:v>
                </c:pt>
                <c:pt idx="160">
                  <c:v>1/02/2035</c:v>
                </c:pt>
                <c:pt idx="161">
                  <c:v>1/03/2035</c:v>
                </c:pt>
                <c:pt idx="162">
                  <c:v>1/04/2035</c:v>
                </c:pt>
                <c:pt idx="163">
                  <c:v>1/05/2035</c:v>
                </c:pt>
                <c:pt idx="164">
                  <c:v>1/06/2035</c:v>
                </c:pt>
                <c:pt idx="165">
                  <c:v>1/07/2035</c:v>
                </c:pt>
                <c:pt idx="166">
                  <c:v>1/08/2035</c:v>
                </c:pt>
                <c:pt idx="167">
                  <c:v>1/09/2035</c:v>
                </c:pt>
                <c:pt idx="168">
                  <c:v>1/10/2035</c:v>
                </c:pt>
                <c:pt idx="169">
                  <c:v>1/11/2035</c:v>
                </c:pt>
                <c:pt idx="170">
                  <c:v>1/12/2035</c:v>
                </c:pt>
                <c:pt idx="171">
                  <c:v>1/01/2036</c:v>
                </c:pt>
                <c:pt idx="172">
                  <c:v>1/02/2036</c:v>
                </c:pt>
                <c:pt idx="173">
                  <c:v>1/03/2036</c:v>
                </c:pt>
                <c:pt idx="174">
                  <c:v>1/04/2036</c:v>
                </c:pt>
                <c:pt idx="175">
                  <c:v>1/05/2036</c:v>
                </c:pt>
                <c:pt idx="176">
                  <c:v>1/06/2036</c:v>
                </c:pt>
                <c:pt idx="177">
                  <c:v>1/07/2036</c:v>
                </c:pt>
                <c:pt idx="178">
                  <c:v>1/08/2036</c:v>
                </c:pt>
                <c:pt idx="179">
                  <c:v>1/09/2036</c:v>
                </c:pt>
                <c:pt idx="180">
                  <c:v>1/10/2036</c:v>
                </c:pt>
                <c:pt idx="181">
                  <c:v>1/11/2036</c:v>
                </c:pt>
                <c:pt idx="182">
                  <c:v>1/12/2036</c:v>
                </c:pt>
                <c:pt idx="183">
                  <c:v>1/01/2037</c:v>
                </c:pt>
                <c:pt idx="184">
                  <c:v>1/02/2037</c:v>
                </c:pt>
                <c:pt idx="185">
                  <c:v>1/03/2037</c:v>
                </c:pt>
                <c:pt idx="186">
                  <c:v>1/04/2037</c:v>
                </c:pt>
                <c:pt idx="187">
                  <c:v>1/05/2037</c:v>
                </c:pt>
                <c:pt idx="188">
                  <c:v>1/06/2037</c:v>
                </c:pt>
                <c:pt idx="189">
                  <c:v>1/07/2037</c:v>
                </c:pt>
                <c:pt idx="190">
                  <c:v>1/08/2037</c:v>
                </c:pt>
                <c:pt idx="191">
                  <c:v>1/09/2037</c:v>
                </c:pt>
                <c:pt idx="192">
                  <c:v>1/10/2037</c:v>
                </c:pt>
                <c:pt idx="193">
                  <c:v>1/11/2037</c:v>
                </c:pt>
                <c:pt idx="194">
                  <c:v>1/12/2037</c:v>
                </c:pt>
                <c:pt idx="195">
                  <c:v>1/01/2038</c:v>
                </c:pt>
                <c:pt idx="196">
                  <c:v>1/02/2038</c:v>
                </c:pt>
                <c:pt idx="197">
                  <c:v>1/03/2038</c:v>
                </c:pt>
                <c:pt idx="198">
                  <c:v>1/04/2038</c:v>
                </c:pt>
                <c:pt idx="199">
                  <c:v>1/05/2038</c:v>
                </c:pt>
                <c:pt idx="200">
                  <c:v>1/06/2038</c:v>
                </c:pt>
                <c:pt idx="201">
                  <c:v>1/07/2038</c:v>
                </c:pt>
                <c:pt idx="202">
                  <c:v>1/08/2038</c:v>
                </c:pt>
                <c:pt idx="203">
                  <c:v>1/09/2038</c:v>
                </c:pt>
                <c:pt idx="204">
                  <c:v>1/10/2038</c:v>
                </c:pt>
                <c:pt idx="205">
                  <c:v>1/11/2038</c:v>
                </c:pt>
                <c:pt idx="206">
                  <c:v>1/12/2038</c:v>
                </c:pt>
                <c:pt idx="207">
                  <c:v>1/01/2039</c:v>
                </c:pt>
                <c:pt idx="208">
                  <c:v>1/02/2039</c:v>
                </c:pt>
                <c:pt idx="209">
                  <c:v>1/03/2039</c:v>
                </c:pt>
                <c:pt idx="210">
                  <c:v>1/04/2039</c:v>
                </c:pt>
                <c:pt idx="211">
                  <c:v>1/05/2039</c:v>
                </c:pt>
                <c:pt idx="212">
                  <c:v>1/06/2039</c:v>
                </c:pt>
                <c:pt idx="213">
                  <c:v>1/07/2039</c:v>
                </c:pt>
                <c:pt idx="214">
                  <c:v>1/08/2039</c:v>
                </c:pt>
                <c:pt idx="215">
                  <c:v>1/09/2039</c:v>
                </c:pt>
                <c:pt idx="216">
                  <c:v>1/10/2039</c:v>
                </c:pt>
                <c:pt idx="217">
                  <c:v>1/11/2039</c:v>
                </c:pt>
                <c:pt idx="218">
                  <c:v>1/12/2039</c:v>
                </c:pt>
                <c:pt idx="219">
                  <c:v>1/01/2040</c:v>
                </c:pt>
                <c:pt idx="220">
                  <c:v>1/02/2040</c:v>
                </c:pt>
                <c:pt idx="221">
                  <c:v>1/03/2040</c:v>
                </c:pt>
                <c:pt idx="222">
                  <c:v>1/04/2040</c:v>
                </c:pt>
                <c:pt idx="223">
                  <c:v>1/05/2040</c:v>
                </c:pt>
                <c:pt idx="224">
                  <c:v>1/06/2040</c:v>
                </c:pt>
                <c:pt idx="225">
                  <c:v>1/07/2040</c:v>
                </c:pt>
                <c:pt idx="226">
                  <c:v>1/08/2040</c:v>
                </c:pt>
                <c:pt idx="227">
                  <c:v>1/09/2040</c:v>
                </c:pt>
                <c:pt idx="228">
                  <c:v>1/10/2040</c:v>
                </c:pt>
                <c:pt idx="229">
                  <c:v>1/11/2040</c:v>
                </c:pt>
                <c:pt idx="230">
                  <c:v>1/12/2040</c:v>
                </c:pt>
                <c:pt idx="231">
                  <c:v>1/01/2041</c:v>
                </c:pt>
                <c:pt idx="232">
                  <c:v>1/02/2041</c:v>
                </c:pt>
                <c:pt idx="233">
                  <c:v>1/03/2041</c:v>
                </c:pt>
                <c:pt idx="234">
                  <c:v>1/04/2041</c:v>
                </c:pt>
                <c:pt idx="235">
                  <c:v>1/05/2041</c:v>
                </c:pt>
                <c:pt idx="236">
                  <c:v>1/06/2041</c:v>
                </c:pt>
                <c:pt idx="237">
                  <c:v>1/07/2041</c:v>
                </c:pt>
                <c:pt idx="238">
                  <c:v>1/08/2041</c:v>
                </c:pt>
                <c:pt idx="239">
                  <c:v>1/09/2041</c:v>
                </c:pt>
                <c:pt idx="240">
                  <c:v>1/10/2041</c:v>
                </c:pt>
                <c:pt idx="241">
                  <c:v>1/11/2041</c:v>
                </c:pt>
                <c:pt idx="242">
                  <c:v>1/12/2041</c:v>
                </c:pt>
                <c:pt idx="243">
                  <c:v>1/01/2042</c:v>
                </c:pt>
                <c:pt idx="244">
                  <c:v>1/02/2042</c:v>
                </c:pt>
                <c:pt idx="245">
                  <c:v>1/03/2042</c:v>
                </c:pt>
                <c:pt idx="246">
                  <c:v>1/04/2042</c:v>
                </c:pt>
                <c:pt idx="247">
                  <c:v>1/05/2042</c:v>
                </c:pt>
                <c:pt idx="248">
                  <c:v>1/06/2042</c:v>
                </c:pt>
                <c:pt idx="249">
                  <c:v>1/07/2042</c:v>
                </c:pt>
                <c:pt idx="250">
                  <c:v>1/08/2042</c:v>
                </c:pt>
                <c:pt idx="251">
                  <c:v>1/09/2042</c:v>
                </c:pt>
                <c:pt idx="252">
                  <c:v>1/10/2042</c:v>
                </c:pt>
                <c:pt idx="253">
                  <c:v>1/11/2042</c:v>
                </c:pt>
                <c:pt idx="254">
                  <c:v>1/12/2042</c:v>
                </c:pt>
                <c:pt idx="255">
                  <c:v>1/01/2043</c:v>
                </c:pt>
                <c:pt idx="256">
                  <c:v>1/02/2043</c:v>
                </c:pt>
                <c:pt idx="257">
                  <c:v>1/03/2043</c:v>
                </c:pt>
                <c:pt idx="258">
                  <c:v>1/04/2043</c:v>
                </c:pt>
                <c:pt idx="259">
                  <c:v>1/05/2043</c:v>
                </c:pt>
                <c:pt idx="260">
                  <c:v>1/06/2043</c:v>
                </c:pt>
                <c:pt idx="261">
                  <c:v>1/07/2043</c:v>
                </c:pt>
                <c:pt idx="262">
                  <c:v>1/08/2043</c:v>
                </c:pt>
                <c:pt idx="263">
                  <c:v>1/09/2043</c:v>
                </c:pt>
                <c:pt idx="264">
                  <c:v>1/10/2043</c:v>
                </c:pt>
                <c:pt idx="265">
                  <c:v>1/11/2043</c:v>
                </c:pt>
                <c:pt idx="266">
                  <c:v>1/12/2043</c:v>
                </c:pt>
                <c:pt idx="267">
                  <c:v>1/01/2044</c:v>
                </c:pt>
                <c:pt idx="268">
                  <c:v>1/02/2044</c:v>
                </c:pt>
                <c:pt idx="269">
                  <c:v>1/03/2044</c:v>
                </c:pt>
                <c:pt idx="270">
                  <c:v>1/04/2044</c:v>
                </c:pt>
                <c:pt idx="271">
                  <c:v>1/05/2044</c:v>
                </c:pt>
                <c:pt idx="272">
                  <c:v>1/06/2044</c:v>
                </c:pt>
                <c:pt idx="273">
                  <c:v>1/07/2044</c:v>
                </c:pt>
                <c:pt idx="274">
                  <c:v>1/08/2044</c:v>
                </c:pt>
                <c:pt idx="275">
                  <c:v>1/09/2044</c:v>
                </c:pt>
                <c:pt idx="276">
                  <c:v>1/10/2044</c:v>
                </c:pt>
                <c:pt idx="277">
                  <c:v>1/11/2044</c:v>
                </c:pt>
                <c:pt idx="278">
                  <c:v>1/12/2044</c:v>
                </c:pt>
                <c:pt idx="279">
                  <c:v>1/01/2045</c:v>
                </c:pt>
                <c:pt idx="280">
                  <c:v>1/02/2045</c:v>
                </c:pt>
                <c:pt idx="281">
                  <c:v>1/03/2045</c:v>
                </c:pt>
                <c:pt idx="282">
                  <c:v>1/04/2045</c:v>
                </c:pt>
                <c:pt idx="283">
                  <c:v>1/05/2045</c:v>
                </c:pt>
                <c:pt idx="284">
                  <c:v>1/06/2045</c:v>
                </c:pt>
                <c:pt idx="285">
                  <c:v>1/07/2045</c:v>
                </c:pt>
                <c:pt idx="286">
                  <c:v>1/08/2045</c:v>
                </c:pt>
                <c:pt idx="287">
                  <c:v>1/09/2045</c:v>
                </c:pt>
                <c:pt idx="288">
                  <c:v>1/10/2045</c:v>
                </c:pt>
                <c:pt idx="289">
                  <c:v>1/11/2045</c:v>
                </c:pt>
                <c:pt idx="290">
                  <c:v>1/12/2045</c:v>
                </c:pt>
                <c:pt idx="291">
                  <c:v>1/01/2046</c:v>
                </c:pt>
                <c:pt idx="292">
                  <c:v>1/02/2046</c:v>
                </c:pt>
                <c:pt idx="293">
                  <c:v>1/03/2046</c:v>
                </c:pt>
                <c:pt idx="294">
                  <c:v>1/04/2046</c:v>
                </c:pt>
                <c:pt idx="295">
                  <c:v>1/05/2046</c:v>
                </c:pt>
                <c:pt idx="296">
                  <c:v>1/06/2046</c:v>
                </c:pt>
                <c:pt idx="297">
                  <c:v>1/07/2046</c:v>
                </c:pt>
                <c:pt idx="298">
                  <c:v>1/08/2046</c:v>
                </c:pt>
                <c:pt idx="299">
                  <c:v>1/09/2046</c:v>
                </c:pt>
                <c:pt idx="300">
                  <c:v>1/10/2046</c:v>
                </c:pt>
                <c:pt idx="301">
                  <c:v>1/11/2046</c:v>
                </c:pt>
                <c:pt idx="302">
                  <c:v>1/12/2046</c:v>
                </c:pt>
                <c:pt idx="303">
                  <c:v>1/01/2047</c:v>
                </c:pt>
                <c:pt idx="304">
                  <c:v>1/02/2047</c:v>
                </c:pt>
                <c:pt idx="305">
                  <c:v>1/03/2047</c:v>
                </c:pt>
                <c:pt idx="306">
                  <c:v>1/04/2047</c:v>
                </c:pt>
                <c:pt idx="307">
                  <c:v>1/05/2047</c:v>
                </c:pt>
                <c:pt idx="308">
                  <c:v>1/06/2047</c:v>
                </c:pt>
                <c:pt idx="309">
                  <c:v>1/07/2047</c:v>
                </c:pt>
                <c:pt idx="310">
                  <c:v>1/08/2047</c:v>
                </c:pt>
                <c:pt idx="311">
                  <c:v>1/09/2047</c:v>
                </c:pt>
                <c:pt idx="312">
                  <c:v>1/10/2047</c:v>
                </c:pt>
                <c:pt idx="313">
                  <c:v>1/11/2047</c:v>
                </c:pt>
                <c:pt idx="314">
                  <c:v>1/12/2047</c:v>
                </c:pt>
                <c:pt idx="315">
                  <c:v>1/01/2048</c:v>
                </c:pt>
                <c:pt idx="316">
                  <c:v>1/02/2048</c:v>
                </c:pt>
                <c:pt idx="317">
                  <c:v>1/03/2048</c:v>
                </c:pt>
                <c:pt idx="318">
                  <c:v>1/04/2048</c:v>
                </c:pt>
                <c:pt idx="319">
                  <c:v>1/05/2048</c:v>
                </c:pt>
                <c:pt idx="320">
                  <c:v>1/06/2048</c:v>
                </c:pt>
                <c:pt idx="321">
                  <c:v>1/07/2048</c:v>
                </c:pt>
                <c:pt idx="322">
                  <c:v>1/08/2048</c:v>
                </c:pt>
                <c:pt idx="323">
                  <c:v>1/09/2048</c:v>
                </c:pt>
                <c:pt idx="324">
                  <c:v>1/10/2048</c:v>
                </c:pt>
                <c:pt idx="325">
                  <c:v>1/11/2048</c:v>
                </c:pt>
                <c:pt idx="326">
                  <c:v>1/12/2048</c:v>
                </c:pt>
                <c:pt idx="327">
                  <c:v>1/01/2049</c:v>
                </c:pt>
                <c:pt idx="328">
                  <c:v>1/02/2049</c:v>
                </c:pt>
                <c:pt idx="329">
                  <c:v>1/03/2049</c:v>
                </c:pt>
                <c:pt idx="330">
                  <c:v>1/04/2049</c:v>
                </c:pt>
                <c:pt idx="331">
                  <c:v>1/05/2049</c:v>
                </c:pt>
                <c:pt idx="332">
                  <c:v>1/06/2049</c:v>
                </c:pt>
                <c:pt idx="333">
                  <c:v>1/07/2049</c:v>
                </c:pt>
                <c:pt idx="334">
                  <c:v>1/08/2049</c:v>
                </c:pt>
                <c:pt idx="335">
                  <c:v>1/09/2049</c:v>
                </c:pt>
                <c:pt idx="336">
                  <c:v>1/10/2049</c:v>
                </c:pt>
                <c:pt idx="337">
                  <c:v>1/11/2049</c:v>
                </c:pt>
                <c:pt idx="338">
                  <c:v>1/12/2049</c:v>
                </c:pt>
                <c:pt idx="339">
                  <c:v>1/01/2050</c:v>
                </c:pt>
                <c:pt idx="340">
                  <c:v>1/02/2050</c:v>
                </c:pt>
                <c:pt idx="341">
                  <c:v>1/03/2050</c:v>
                </c:pt>
                <c:pt idx="342">
                  <c:v>1/04/2050</c:v>
                </c:pt>
                <c:pt idx="343">
                  <c:v>1/05/2050</c:v>
                </c:pt>
                <c:pt idx="344">
                  <c:v>1/06/2050</c:v>
                </c:pt>
                <c:pt idx="345">
                  <c:v>1/07/2050</c:v>
                </c:pt>
                <c:pt idx="346">
                  <c:v>1/08/2050</c:v>
                </c:pt>
                <c:pt idx="347">
                  <c:v>1/09/2050</c:v>
                </c:pt>
                <c:pt idx="348">
                  <c:v>1/10/2050</c:v>
                </c:pt>
                <c:pt idx="349">
                  <c:v>1/11/2050</c:v>
                </c:pt>
                <c:pt idx="350">
                  <c:v>1/12/2050</c:v>
                </c:pt>
                <c:pt idx="351">
                  <c:v>1/01/2051</c:v>
                </c:pt>
                <c:pt idx="352">
                  <c:v>1/02/2051</c:v>
                </c:pt>
                <c:pt idx="353">
                  <c:v>1/03/2051</c:v>
                </c:pt>
                <c:pt idx="354">
                  <c:v>1/04/2051</c:v>
                </c:pt>
                <c:pt idx="355">
                  <c:v>1/05/2051</c:v>
                </c:pt>
                <c:pt idx="356">
                  <c:v>1/06/2051</c:v>
                </c:pt>
                <c:pt idx="357">
                  <c:v>1/07/2051</c:v>
                </c:pt>
                <c:pt idx="358">
                  <c:v>1/08/2051</c:v>
                </c:pt>
                <c:pt idx="359">
                  <c:v>1/09/2051</c:v>
                </c:pt>
                <c:pt idx="360">
                  <c:v>1/10/2051</c:v>
                </c:pt>
                <c:pt idx="361">
                  <c:v>1/11/2051</c:v>
                </c:pt>
                <c:pt idx="362">
                  <c:v>1/12/2051</c:v>
                </c:pt>
                <c:pt idx="363">
                  <c:v>1/01/2052</c:v>
                </c:pt>
                <c:pt idx="364">
                  <c:v>1/02/2052</c:v>
                </c:pt>
                <c:pt idx="365">
                  <c:v>1/03/2052</c:v>
                </c:pt>
                <c:pt idx="366">
                  <c:v>1/04/2052</c:v>
                </c:pt>
                <c:pt idx="367">
                  <c:v>1/05/2052</c:v>
                </c:pt>
                <c:pt idx="368">
                  <c:v>1/06/2052</c:v>
                </c:pt>
                <c:pt idx="369">
                  <c:v>1/07/2052</c:v>
                </c:pt>
                <c:pt idx="370">
                  <c:v>1/08/2052</c:v>
                </c:pt>
                <c:pt idx="371">
                  <c:v>1/09/2052</c:v>
                </c:pt>
                <c:pt idx="372">
                  <c:v>1/10/2052</c:v>
                </c:pt>
                <c:pt idx="373">
                  <c:v>1/11/2052</c:v>
                </c:pt>
                <c:pt idx="374">
                  <c:v>1/12/2052</c:v>
                </c:pt>
                <c:pt idx="375">
                  <c:v>1/01/2053</c:v>
                </c:pt>
                <c:pt idx="376">
                  <c:v>1/02/2053</c:v>
                </c:pt>
                <c:pt idx="377">
                  <c:v>1/03/2053</c:v>
                </c:pt>
                <c:pt idx="378">
                  <c:v>1/04/2053</c:v>
                </c:pt>
                <c:pt idx="379">
                  <c:v>1/05/2053</c:v>
                </c:pt>
                <c:pt idx="380">
                  <c:v>1/06/2053</c:v>
                </c:pt>
                <c:pt idx="381">
                  <c:v>1/07/2053</c:v>
                </c:pt>
                <c:pt idx="382">
                  <c:v>1/08/2053</c:v>
                </c:pt>
                <c:pt idx="383">
                  <c:v>1/09/2053</c:v>
                </c:pt>
                <c:pt idx="384">
                  <c:v>1/10/2053</c:v>
                </c:pt>
                <c:pt idx="385">
                  <c:v>1/11/2053</c:v>
                </c:pt>
                <c:pt idx="386">
                  <c:v>1/12/2053</c:v>
                </c:pt>
                <c:pt idx="387">
                  <c:v>1/01/2054</c:v>
                </c:pt>
                <c:pt idx="388">
                  <c:v>1/02/2054</c:v>
                </c:pt>
                <c:pt idx="389">
                  <c:v>1/03/2054</c:v>
                </c:pt>
                <c:pt idx="390">
                  <c:v>1/04/2054</c:v>
                </c:pt>
              </c:strCache>
            </c:strRef>
          </c:cat>
          <c:val>
            <c:numRef>
              <c:f>_Hidden31!$E$2:$E$392</c:f>
              <c:numCache>
                <c:formatCode>General</c:formatCode>
                <c:ptCount val="391"/>
                <c:pt idx="0">
                  <c:v>14875149070.388256</c:v>
                </c:pt>
                <c:pt idx="1">
                  <c:v>14652194485.271324</c:v>
                </c:pt>
                <c:pt idx="2">
                  <c:v>14438553020.444407</c:v>
                </c:pt>
                <c:pt idx="3">
                  <c:v>14224221263.352976</c:v>
                </c:pt>
                <c:pt idx="4">
                  <c:v>14010324144.237627</c:v>
                </c:pt>
                <c:pt idx="5">
                  <c:v>13810530477.103945</c:v>
                </c:pt>
                <c:pt idx="6">
                  <c:v>13601320660.231281</c:v>
                </c:pt>
                <c:pt idx="7">
                  <c:v>13401778146.277334</c:v>
                </c:pt>
                <c:pt idx="8">
                  <c:v>13199371619.084551</c:v>
                </c:pt>
                <c:pt idx="9">
                  <c:v>13002350383.482145</c:v>
                </c:pt>
                <c:pt idx="10">
                  <c:v>12805021616.993837</c:v>
                </c:pt>
                <c:pt idx="11">
                  <c:v>12608737143.528625</c:v>
                </c:pt>
                <c:pt idx="12">
                  <c:v>12419506325.415337</c:v>
                </c:pt>
                <c:pt idx="13">
                  <c:v>12228993013.547066</c:v>
                </c:pt>
                <c:pt idx="14">
                  <c:v>12043457603.711599</c:v>
                </c:pt>
                <c:pt idx="15">
                  <c:v>11858427017.425627</c:v>
                </c:pt>
                <c:pt idx="16">
                  <c:v>11674363281.689539</c:v>
                </c:pt>
                <c:pt idx="17">
                  <c:v>11500939736.912474</c:v>
                </c:pt>
                <c:pt idx="18">
                  <c:v>11323836531.729088</c:v>
                </c:pt>
                <c:pt idx="19">
                  <c:v>11147653728.734198</c:v>
                </c:pt>
                <c:pt idx="20">
                  <c:v>10971367125.189129</c:v>
                </c:pt>
                <c:pt idx="21">
                  <c:v>10800921699.292116</c:v>
                </c:pt>
                <c:pt idx="22">
                  <c:v>10631033460.479643</c:v>
                </c:pt>
                <c:pt idx="23">
                  <c:v>10460249211.19301</c:v>
                </c:pt>
                <c:pt idx="24">
                  <c:v>10297869867.94088</c:v>
                </c:pt>
                <c:pt idx="25">
                  <c:v>10132434158.260126</c:v>
                </c:pt>
                <c:pt idx="26">
                  <c:v>9970353912.9666786</c:v>
                </c:pt>
                <c:pt idx="27">
                  <c:v>9810349367.7246208</c:v>
                </c:pt>
                <c:pt idx="28">
                  <c:v>9651811074.7497959</c:v>
                </c:pt>
                <c:pt idx="29">
                  <c:v>9500414381.5975971</c:v>
                </c:pt>
                <c:pt idx="30">
                  <c:v>9345949654.8095951</c:v>
                </c:pt>
                <c:pt idx="31">
                  <c:v>9196160262.9460964</c:v>
                </c:pt>
                <c:pt idx="32">
                  <c:v>9042316009.3998203</c:v>
                </c:pt>
                <c:pt idx="33">
                  <c:v>8892967642.9512043</c:v>
                </c:pt>
                <c:pt idx="34">
                  <c:v>8748186924.5829563</c:v>
                </c:pt>
                <c:pt idx="35">
                  <c:v>8601794934.193182</c:v>
                </c:pt>
                <c:pt idx="36">
                  <c:v>8456311559.4645357</c:v>
                </c:pt>
                <c:pt idx="37">
                  <c:v>8312055935.2083979</c:v>
                </c:pt>
                <c:pt idx="38">
                  <c:v>8170905938.9386482</c:v>
                </c:pt>
                <c:pt idx="39">
                  <c:v>8032174726.6582947</c:v>
                </c:pt>
                <c:pt idx="40">
                  <c:v>7895105772.2332191</c:v>
                </c:pt>
                <c:pt idx="41">
                  <c:v>7768202189.3558321</c:v>
                </c:pt>
                <c:pt idx="42">
                  <c:v>7638303595.1691589</c:v>
                </c:pt>
                <c:pt idx="43">
                  <c:v>7509575908.3021612</c:v>
                </c:pt>
                <c:pt idx="44">
                  <c:v>7379557531.0903893</c:v>
                </c:pt>
                <c:pt idx="45">
                  <c:v>7254946633.5563393</c:v>
                </c:pt>
                <c:pt idx="46">
                  <c:v>7131750550.4577351</c:v>
                </c:pt>
                <c:pt idx="47">
                  <c:v>7006430917.9155455</c:v>
                </c:pt>
                <c:pt idx="48">
                  <c:v>6890910908.9880705</c:v>
                </c:pt>
                <c:pt idx="49">
                  <c:v>6775322607.3169079</c:v>
                </c:pt>
                <c:pt idx="50">
                  <c:v>6656583671.1764383</c:v>
                </c:pt>
                <c:pt idx="51">
                  <c:v>6543520436.4057932</c:v>
                </c:pt>
                <c:pt idx="52">
                  <c:v>6431662372.9117775</c:v>
                </c:pt>
                <c:pt idx="53">
                  <c:v>6326647394.9262733</c:v>
                </c:pt>
                <c:pt idx="54">
                  <c:v>6218487744.0051126</c:v>
                </c:pt>
                <c:pt idx="55">
                  <c:v>6113537427.1791878</c:v>
                </c:pt>
                <c:pt idx="56">
                  <c:v>6008251936.5168219</c:v>
                </c:pt>
                <c:pt idx="57">
                  <c:v>5906236345.7390184</c:v>
                </c:pt>
                <c:pt idx="58">
                  <c:v>5803964185.17103</c:v>
                </c:pt>
                <c:pt idx="59">
                  <c:v>5703247023.6741924</c:v>
                </c:pt>
                <c:pt idx="60">
                  <c:v>5605908552.3211384</c:v>
                </c:pt>
                <c:pt idx="61">
                  <c:v>5506561345.4415989</c:v>
                </c:pt>
                <c:pt idx="62">
                  <c:v>5411635739.5418215</c:v>
                </c:pt>
                <c:pt idx="63">
                  <c:v>5316692706.2943907</c:v>
                </c:pt>
                <c:pt idx="64">
                  <c:v>5223211930.9680223</c:v>
                </c:pt>
                <c:pt idx="65">
                  <c:v>5135714012.6880503</c:v>
                </c:pt>
                <c:pt idx="66">
                  <c:v>5045156761.6129541</c:v>
                </c:pt>
                <c:pt idx="67">
                  <c:v>4957634812.7425003</c:v>
                </c:pt>
                <c:pt idx="68">
                  <c:v>4869642992.5421152</c:v>
                </c:pt>
                <c:pt idx="69">
                  <c:v>4784797209.9181433</c:v>
                </c:pt>
                <c:pt idx="70">
                  <c:v>4699408590.9871712</c:v>
                </c:pt>
                <c:pt idx="71">
                  <c:v>4615458774.4694214</c:v>
                </c:pt>
                <c:pt idx="72">
                  <c:v>4533275449.8053226</c:v>
                </c:pt>
                <c:pt idx="73">
                  <c:v>4451982035.8689032</c:v>
                </c:pt>
                <c:pt idx="74">
                  <c:v>4372490861.1691923</c:v>
                </c:pt>
                <c:pt idx="75">
                  <c:v>4292762364.3535638</c:v>
                </c:pt>
                <c:pt idx="76">
                  <c:v>4214254389.2257142</c:v>
                </c:pt>
                <c:pt idx="77">
                  <c:v>4138720631.9727359</c:v>
                </c:pt>
                <c:pt idx="78">
                  <c:v>4062052527.9892998</c:v>
                </c:pt>
                <c:pt idx="79">
                  <c:v>3987641032.755228</c:v>
                </c:pt>
                <c:pt idx="80">
                  <c:v>3914046968.5997429</c:v>
                </c:pt>
                <c:pt idx="81">
                  <c:v>3842987229.1493444</c:v>
                </c:pt>
                <c:pt idx="82">
                  <c:v>3771773186.2658844</c:v>
                </c:pt>
                <c:pt idx="83">
                  <c:v>3701293291.9793701</c:v>
                </c:pt>
                <c:pt idx="84">
                  <c:v>3633469274.2894068</c:v>
                </c:pt>
                <c:pt idx="85">
                  <c:v>3566245401.5152373</c:v>
                </c:pt>
                <c:pt idx="86">
                  <c:v>3500476941.8072042</c:v>
                </c:pt>
                <c:pt idx="87">
                  <c:v>3434762293.5455918</c:v>
                </c:pt>
                <c:pt idx="88">
                  <c:v>3370323906.7039576</c:v>
                </c:pt>
                <c:pt idx="89">
                  <c:v>3309408871.7679868</c:v>
                </c:pt>
                <c:pt idx="90">
                  <c:v>3247357754.378984</c:v>
                </c:pt>
                <c:pt idx="91">
                  <c:v>3185275932.247601</c:v>
                </c:pt>
                <c:pt idx="92">
                  <c:v>3123889954.8728528</c:v>
                </c:pt>
                <c:pt idx="93">
                  <c:v>3065169636.1329136</c:v>
                </c:pt>
                <c:pt idx="94">
                  <c:v>3006812938.1483827</c:v>
                </c:pt>
                <c:pt idx="95">
                  <c:v>2947681506.6529741</c:v>
                </c:pt>
                <c:pt idx="96">
                  <c:v>2892309525.7430329</c:v>
                </c:pt>
                <c:pt idx="97">
                  <c:v>2836211549.5910592</c:v>
                </c:pt>
                <c:pt idx="98">
                  <c:v>2782004568.6483102</c:v>
                </c:pt>
                <c:pt idx="99">
                  <c:v>2728715760.1400757</c:v>
                </c:pt>
                <c:pt idx="100">
                  <c:v>2676407656.5570159</c:v>
                </c:pt>
                <c:pt idx="101">
                  <c:v>2626386673.0069022</c:v>
                </c:pt>
                <c:pt idx="102">
                  <c:v>2576000994.6965876</c:v>
                </c:pt>
                <c:pt idx="103">
                  <c:v>2525756283.3044815</c:v>
                </c:pt>
                <c:pt idx="104">
                  <c:v>2477185509.1730866</c:v>
                </c:pt>
                <c:pt idx="105">
                  <c:v>2429881231.1503844</c:v>
                </c:pt>
                <c:pt idx="106">
                  <c:v>2382458232.7325592</c:v>
                </c:pt>
                <c:pt idx="107">
                  <c:v>2336037113.0933018</c:v>
                </c:pt>
                <c:pt idx="108">
                  <c:v>2290964338.3031335</c:v>
                </c:pt>
                <c:pt idx="109">
                  <c:v>2246204735.5026445</c:v>
                </c:pt>
                <c:pt idx="110">
                  <c:v>2202581633.1771002</c:v>
                </c:pt>
                <c:pt idx="111">
                  <c:v>2158953437.5005631</c:v>
                </c:pt>
                <c:pt idx="112">
                  <c:v>2116203963.4716437</c:v>
                </c:pt>
                <c:pt idx="113">
                  <c:v>2075637022.8296022</c:v>
                </c:pt>
                <c:pt idx="114">
                  <c:v>2034034525.3993945</c:v>
                </c:pt>
                <c:pt idx="115">
                  <c:v>1993767769.9917829</c:v>
                </c:pt>
                <c:pt idx="116">
                  <c:v>1953639554.9693346</c:v>
                </c:pt>
                <c:pt idx="117">
                  <c:v>1914598939.0780365</c:v>
                </c:pt>
                <c:pt idx="118">
                  <c:v>1875996666.21843</c:v>
                </c:pt>
                <c:pt idx="119">
                  <c:v>1837744032.4962709</c:v>
                </c:pt>
                <c:pt idx="120">
                  <c:v>1800529608.1015584</c:v>
                </c:pt>
                <c:pt idx="121">
                  <c:v>1763697640.9331722</c:v>
                </c:pt>
                <c:pt idx="122">
                  <c:v>1728062883.3521779</c:v>
                </c:pt>
                <c:pt idx="123">
                  <c:v>1692518610.1856909</c:v>
                </c:pt>
                <c:pt idx="124">
                  <c:v>1657428633.1767035</c:v>
                </c:pt>
                <c:pt idx="125">
                  <c:v>1623682901.8240824</c:v>
                </c:pt>
                <c:pt idx="126">
                  <c:v>1589882646.3258045</c:v>
                </c:pt>
                <c:pt idx="127">
                  <c:v>1557051387.5598962</c:v>
                </c:pt>
                <c:pt idx="128">
                  <c:v>1524196979.6009223</c:v>
                </c:pt>
                <c:pt idx="129">
                  <c:v>1492340258.5057952</c:v>
                </c:pt>
                <c:pt idx="130">
                  <c:v>1460446787.7941093</c:v>
                </c:pt>
                <c:pt idx="131">
                  <c:v>1429018436.4149907</c:v>
                </c:pt>
                <c:pt idx="132">
                  <c:v>1398723179.073488</c:v>
                </c:pt>
                <c:pt idx="133">
                  <c:v>1368687593.777962</c:v>
                </c:pt>
                <c:pt idx="134">
                  <c:v>1339533947.8727195</c:v>
                </c:pt>
                <c:pt idx="135">
                  <c:v>1310422362.2164853</c:v>
                </c:pt>
                <c:pt idx="136">
                  <c:v>1281746123.2616551</c:v>
                </c:pt>
                <c:pt idx="137">
                  <c:v>1254853240.0091031</c:v>
                </c:pt>
                <c:pt idx="138">
                  <c:v>1226924548.5055666</c:v>
                </c:pt>
                <c:pt idx="139">
                  <c:v>1200272579.6434462</c:v>
                </c:pt>
                <c:pt idx="140">
                  <c:v>1173744271.2580233</c:v>
                </c:pt>
                <c:pt idx="141">
                  <c:v>1147787851.5476375</c:v>
                </c:pt>
                <c:pt idx="142">
                  <c:v>1122279251.9734018</c:v>
                </c:pt>
                <c:pt idx="143">
                  <c:v>1097160133.5509291</c:v>
                </c:pt>
                <c:pt idx="144">
                  <c:v>1072554308.0996791</c:v>
                </c:pt>
                <c:pt idx="145">
                  <c:v>1048276280.5646874</c:v>
                </c:pt>
                <c:pt idx="146">
                  <c:v>1024760912.0410986</c:v>
                </c:pt>
                <c:pt idx="147">
                  <c:v>1001488031.0077021</c:v>
                </c:pt>
                <c:pt idx="148">
                  <c:v>978422626.32337546</c:v>
                </c:pt>
                <c:pt idx="149">
                  <c:v>956580426.09975576</c:v>
                </c:pt>
                <c:pt idx="150">
                  <c:v>934309516.42470551</c:v>
                </c:pt>
                <c:pt idx="151">
                  <c:v>912617003.71560729</c:v>
                </c:pt>
                <c:pt idx="152">
                  <c:v>891175705.69346011</c:v>
                </c:pt>
                <c:pt idx="153">
                  <c:v>870493877.76126266</c:v>
                </c:pt>
                <c:pt idx="154">
                  <c:v>849908009.93626904</c:v>
                </c:pt>
                <c:pt idx="155">
                  <c:v>829819461.39324653</c:v>
                </c:pt>
                <c:pt idx="156">
                  <c:v>810446581.64124763</c:v>
                </c:pt>
                <c:pt idx="157">
                  <c:v>791145058.0207504</c:v>
                </c:pt>
                <c:pt idx="158">
                  <c:v>772601455.64140105</c:v>
                </c:pt>
                <c:pt idx="159">
                  <c:v>754085720.79505289</c:v>
                </c:pt>
                <c:pt idx="160">
                  <c:v>736172679.97593606</c:v>
                </c:pt>
                <c:pt idx="161">
                  <c:v>719274888.6386553</c:v>
                </c:pt>
                <c:pt idx="162">
                  <c:v>702040274.73718774</c:v>
                </c:pt>
                <c:pt idx="163">
                  <c:v>685367449.83842063</c:v>
                </c:pt>
                <c:pt idx="164">
                  <c:v>668798017.25037944</c:v>
                </c:pt>
                <c:pt idx="165">
                  <c:v>652673065.71237612</c:v>
                </c:pt>
                <c:pt idx="166">
                  <c:v>636672095.64957452</c:v>
                </c:pt>
                <c:pt idx="167">
                  <c:v>620941623.10116339</c:v>
                </c:pt>
                <c:pt idx="168">
                  <c:v>605702758.11392903</c:v>
                </c:pt>
                <c:pt idx="169">
                  <c:v>590569222.17732894</c:v>
                </c:pt>
                <c:pt idx="170">
                  <c:v>575914072.89784777</c:v>
                </c:pt>
                <c:pt idx="171">
                  <c:v>561357946.41229713</c:v>
                </c:pt>
                <c:pt idx="172">
                  <c:v>547089001.28031409</c:v>
                </c:pt>
                <c:pt idx="173">
                  <c:v>533163784.31549096</c:v>
                </c:pt>
                <c:pt idx="174">
                  <c:v>519296893.55871487</c:v>
                </c:pt>
                <c:pt idx="175">
                  <c:v>505627539.41557539</c:v>
                </c:pt>
                <c:pt idx="176">
                  <c:v>492345240.28809381</c:v>
                </c:pt>
                <c:pt idx="177">
                  <c:v>479405389.95913786</c:v>
                </c:pt>
                <c:pt idx="178">
                  <c:v>466702606.93567079</c:v>
                </c:pt>
                <c:pt idx="179">
                  <c:v>454189701.12612981</c:v>
                </c:pt>
                <c:pt idx="180">
                  <c:v>442057241.60425353</c:v>
                </c:pt>
                <c:pt idx="181">
                  <c:v>430081866.83894974</c:v>
                </c:pt>
                <c:pt idx="182">
                  <c:v>418435844.42590547</c:v>
                </c:pt>
                <c:pt idx="183">
                  <c:v>407003425.85507244</c:v>
                </c:pt>
                <c:pt idx="184">
                  <c:v>395818527.43309098</c:v>
                </c:pt>
                <c:pt idx="185">
                  <c:v>385149887.50055051</c:v>
                </c:pt>
                <c:pt idx="186">
                  <c:v>374351875.35307664</c:v>
                </c:pt>
                <c:pt idx="187">
                  <c:v>363909436.95271438</c:v>
                </c:pt>
                <c:pt idx="188">
                  <c:v>353534718.85333353</c:v>
                </c:pt>
                <c:pt idx="189">
                  <c:v>343485739.26297665</c:v>
                </c:pt>
                <c:pt idx="190">
                  <c:v>333436008.70233524</c:v>
                </c:pt>
                <c:pt idx="191">
                  <c:v>323692004.98031503</c:v>
                </c:pt>
                <c:pt idx="192">
                  <c:v>314189958.72019738</c:v>
                </c:pt>
                <c:pt idx="193">
                  <c:v>304837628.06623447</c:v>
                </c:pt>
                <c:pt idx="194">
                  <c:v>295737203.36916429</c:v>
                </c:pt>
                <c:pt idx="195">
                  <c:v>286634293.47076792</c:v>
                </c:pt>
                <c:pt idx="196">
                  <c:v>277928696.97785723</c:v>
                </c:pt>
                <c:pt idx="197">
                  <c:v>269637496.09573948</c:v>
                </c:pt>
                <c:pt idx="198">
                  <c:v>261323443.55250126</c:v>
                </c:pt>
                <c:pt idx="199">
                  <c:v>253077785.61802366</c:v>
                </c:pt>
                <c:pt idx="200">
                  <c:v>245094348.75204837</c:v>
                </c:pt>
                <c:pt idx="201">
                  <c:v>237429428.74420869</c:v>
                </c:pt>
                <c:pt idx="202">
                  <c:v>229892000.25260761</c:v>
                </c:pt>
                <c:pt idx="203">
                  <c:v>222490200.07723051</c:v>
                </c:pt>
                <c:pt idx="204">
                  <c:v>215381289.11433703</c:v>
                </c:pt>
                <c:pt idx="205">
                  <c:v>208337713.5115684</c:v>
                </c:pt>
                <c:pt idx="206">
                  <c:v>201524046.81796902</c:v>
                </c:pt>
                <c:pt idx="207">
                  <c:v>194776466.37217405</c:v>
                </c:pt>
                <c:pt idx="208">
                  <c:v>188231844.48537341</c:v>
                </c:pt>
                <c:pt idx="209">
                  <c:v>181974302.17913479</c:v>
                </c:pt>
                <c:pt idx="210">
                  <c:v>175701181.9759002</c:v>
                </c:pt>
                <c:pt idx="211">
                  <c:v>169561227.79628786</c:v>
                </c:pt>
                <c:pt idx="212">
                  <c:v>163596366.68332145</c:v>
                </c:pt>
                <c:pt idx="213">
                  <c:v>157704767.78025159</c:v>
                </c:pt>
                <c:pt idx="214">
                  <c:v>152038263.14020431</c:v>
                </c:pt>
                <c:pt idx="215">
                  <c:v>146404171.15004006</c:v>
                </c:pt>
                <c:pt idx="216">
                  <c:v>141174324.79099056</c:v>
                </c:pt>
                <c:pt idx="217">
                  <c:v>136148863.79357636</c:v>
                </c:pt>
                <c:pt idx="218">
                  <c:v>131337192.12498367</c:v>
                </c:pt>
                <c:pt idx="219">
                  <c:v>126858615.47269957</c:v>
                </c:pt>
                <c:pt idx="220">
                  <c:v>122518860.50664252</c:v>
                </c:pt>
                <c:pt idx="221">
                  <c:v>118329231.20554857</c:v>
                </c:pt>
                <c:pt idx="222">
                  <c:v>114265570.94421273</c:v>
                </c:pt>
                <c:pt idx="223">
                  <c:v>110356198.81426704</c:v>
                </c:pt>
                <c:pt idx="224">
                  <c:v>106526324.59831665</c:v>
                </c:pt>
                <c:pt idx="225">
                  <c:v>102883832.8217061</c:v>
                </c:pt>
                <c:pt idx="226">
                  <c:v>99305055.307638004</c:v>
                </c:pt>
                <c:pt idx="227">
                  <c:v>95877010.081706122</c:v>
                </c:pt>
                <c:pt idx="228">
                  <c:v>92550837.884399593</c:v>
                </c:pt>
                <c:pt idx="229">
                  <c:v>89288433.943834141</c:v>
                </c:pt>
                <c:pt idx="230">
                  <c:v>86133669.496647462</c:v>
                </c:pt>
                <c:pt idx="231">
                  <c:v>83034140.520659402</c:v>
                </c:pt>
                <c:pt idx="232">
                  <c:v>79994748.986719504</c:v>
                </c:pt>
                <c:pt idx="233">
                  <c:v>77056789.428602174</c:v>
                </c:pt>
                <c:pt idx="234">
                  <c:v>74148129.011876732</c:v>
                </c:pt>
                <c:pt idx="235">
                  <c:v>71313698.666894153</c:v>
                </c:pt>
                <c:pt idx="236">
                  <c:v>68548335.616280943</c:v>
                </c:pt>
                <c:pt idx="237">
                  <c:v>65867383.331226073</c:v>
                </c:pt>
                <c:pt idx="238">
                  <c:v>63262347.290936008</c:v>
                </c:pt>
                <c:pt idx="239">
                  <c:v>60713276.742406555</c:v>
                </c:pt>
                <c:pt idx="240">
                  <c:v>58230782.039400354</c:v>
                </c:pt>
                <c:pt idx="241">
                  <c:v>55826988.454435796</c:v>
                </c:pt>
                <c:pt idx="242">
                  <c:v>53492730.655015618</c:v>
                </c:pt>
                <c:pt idx="243">
                  <c:v>51209767.875823252</c:v>
                </c:pt>
                <c:pt idx="244">
                  <c:v>49021064.248463452</c:v>
                </c:pt>
                <c:pt idx="245">
                  <c:v>46936017.387029544</c:v>
                </c:pt>
                <c:pt idx="246">
                  <c:v>44822371.760310479</c:v>
                </c:pt>
                <c:pt idx="247">
                  <c:v>42789353.534504794</c:v>
                </c:pt>
                <c:pt idx="248">
                  <c:v>40814197.958999693</c:v>
                </c:pt>
                <c:pt idx="249">
                  <c:v>38916101.515681349</c:v>
                </c:pt>
                <c:pt idx="250">
                  <c:v>37030522.835942402</c:v>
                </c:pt>
                <c:pt idx="251">
                  <c:v>35213930.36723946</c:v>
                </c:pt>
                <c:pt idx="252">
                  <c:v>33431274.949072141</c:v>
                </c:pt>
                <c:pt idx="253">
                  <c:v>31708367.912460383</c:v>
                </c:pt>
                <c:pt idx="254">
                  <c:v>30040662.102880105</c:v>
                </c:pt>
                <c:pt idx="255">
                  <c:v>28400563.171634026</c:v>
                </c:pt>
                <c:pt idx="256">
                  <c:v>26795197.221788373</c:v>
                </c:pt>
                <c:pt idx="257">
                  <c:v>25272865.475284271</c:v>
                </c:pt>
                <c:pt idx="258">
                  <c:v>23773940.587972701</c:v>
                </c:pt>
                <c:pt idx="259">
                  <c:v>22322864.551884692</c:v>
                </c:pt>
                <c:pt idx="260">
                  <c:v>20910040.990398355</c:v>
                </c:pt>
                <c:pt idx="261">
                  <c:v>19549273.612990033</c:v>
                </c:pt>
                <c:pt idx="262">
                  <c:v>18230011.356694791</c:v>
                </c:pt>
                <c:pt idx="263">
                  <c:v>16960183.891016483</c:v>
                </c:pt>
                <c:pt idx="264">
                  <c:v>15707953.048390584</c:v>
                </c:pt>
                <c:pt idx="265">
                  <c:v>14542292.622257818</c:v>
                </c:pt>
                <c:pt idx="266">
                  <c:v>13421725.396762731</c:v>
                </c:pt>
                <c:pt idx="267">
                  <c:v>12335738.461339764</c:v>
                </c:pt>
                <c:pt idx="268">
                  <c:v>11282672.70069785</c:v>
                </c:pt>
                <c:pt idx="269">
                  <c:v>10268524.458083462</c:v>
                </c:pt>
                <c:pt idx="270">
                  <c:v>9282803.4529936593</c:v>
                </c:pt>
                <c:pt idx="271">
                  <c:v>8327241.3424366917</c:v>
                </c:pt>
                <c:pt idx="272">
                  <c:v>7413119.2592101255</c:v>
                </c:pt>
                <c:pt idx="273">
                  <c:v>6547011.9807735309</c:v>
                </c:pt>
                <c:pt idx="274">
                  <c:v>5728711.0663820161</c:v>
                </c:pt>
                <c:pt idx="275">
                  <c:v>4960682.2192174364</c:v>
                </c:pt>
                <c:pt idx="276">
                  <c:v>4247592.4761402784</c:v>
                </c:pt>
                <c:pt idx="277">
                  <c:v>3601183.4425684842</c:v>
                </c:pt>
                <c:pt idx="278">
                  <c:v>3038322.4850555575</c:v>
                </c:pt>
                <c:pt idx="279">
                  <c:v>2649614.7866828851</c:v>
                </c:pt>
                <c:pt idx="280">
                  <c:v>2288614.4036111119</c:v>
                </c:pt>
                <c:pt idx="281">
                  <c:v>1960145.5059861415</c:v>
                </c:pt>
                <c:pt idx="282">
                  <c:v>1660188.9109108283</c:v>
                </c:pt>
                <c:pt idx="283">
                  <c:v>1380573.6973922849</c:v>
                </c:pt>
                <c:pt idx="284">
                  <c:v>1130964.7921200546</c:v>
                </c:pt>
                <c:pt idx="285">
                  <c:v>944733.20034272503</c:v>
                </c:pt>
                <c:pt idx="286">
                  <c:v>793048.76741492178</c:v>
                </c:pt>
                <c:pt idx="287">
                  <c:v>673573.18197342474</c:v>
                </c:pt>
                <c:pt idx="288">
                  <c:v>572832.99727655831</c:v>
                </c:pt>
                <c:pt idx="289">
                  <c:v>491238.5769718574</c:v>
                </c:pt>
                <c:pt idx="290">
                  <c:v>425101.80903570354</c:v>
                </c:pt>
                <c:pt idx="291">
                  <c:v>368695.15235887625</c:v>
                </c:pt>
                <c:pt idx="292">
                  <c:v>328383.23385782685</c:v>
                </c:pt>
                <c:pt idx="293">
                  <c:v>295510.71065245394</c:v>
                </c:pt>
                <c:pt idx="294">
                  <c:v>268620.53911591321</c:v>
                </c:pt>
                <c:pt idx="295">
                  <c:v>250389.15394938036</c:v>
                </c:pt>
                <c:pt idx="296">
                  <c:v>236385.73033339536</c:v>
                </c:pt>
                <c:pt idx="297">
                  <c:v>223456.0261704658</c:v>
                </c:pt>
                <c:pt idx="298">
                  <c:v>205654.59463501113</c:v>
                </c:pt>
                <c:pt idx="299">
                  <c:v>193823.83774368244</c:v>
                </c:pt>
                <c:pt idx="300">
                  <c:v>182439.21332561792</c:v>
                </c:pt>
                <c:pt idx="301">
                  <c:v>171467.45008592919</c:v>
                </c:pt>
                <c:pt idx="302">
                  <c:v>160964.94309378398</c:v>
                </c:pt>
                <c:pt idx="303">
                  <c:v>151094.44103806204</c:v>
                </c:pt>
                <c:pt idx="304">
                  <c:v>141817.90116718478</c:v>
                </c:pt>
                <c:pt idx="305">
                  <c:v>132911.08512978067</c:v>
                </c:pt>
                <c:pt idx="306">
                  <c:v>124575.61969154033</c:v>
                </c:pt>
                <c:pt idx="307">
                  <c:v>116522.59902457902</c:v>
                </c:pt>
                <c:pt idx="308">
                  <c:v>108793.50298927659</c:v>
                </c:pt>
                <c:pt idx="309">
                  <c:v>101908.9283264394</c:v>
                </c:pt>
                <c:pt idx="310">
                  <c:v>95173.416060610267</c:v>
                </c:pt>
                <c:pt idx="311">
                  <c:v>88720.670525625435</c:v>
                </c:pt>
                <c:pt idx="312">
                  <c:v>82609.734230959715</c:v>
                </c:pt>
                <c:pt idx="313">
                  <c:v>76657.195943713683</c:v>
                </c:pt>
                <c:pt idx="314">
                  <c:v>70966.423615073669</c:v>
                </c:pt>
                <c:pt idx="315">
                  <c:v>65583.534633401607</c:v>
                </c:pt>
                <c:pt idx="316">
                  <c:v>60421.39764595258</c:v>
                </c:pt>
                <c:pt idx="317">
                  <c:v>55502.13608991295</c:v>
                </c:pt>
                <c:pt idx="318">
                  <c:v>50795.133072965808</c:v>
                </c:pt>
                <c:pt idx="319">
                  <c:v>46255.659968058906</c:v>
                </c:pt>
                <c:pt idx="320">
                  <c:v>42115.614456980504</c:v>
                </c:pt>
                <c:pt idx="321">
                  <c:v>38508.378630292136</c:v>
                </c:pt>
                <c:pt idx="322">
                  <c:v>35220.944067037737</c:v>
                </c:pt>
                <c:pt idx="323">
                  <c:v>32047.812381650008</c:v>
                </c:pt>
                <c:pt idx="324">
                  <c:v>29211.425494161587</c:v>
                </c:pt>
                <c:pt idx="325">
                  <c:v>26462.461730070856</c:v>
                </c:pt>
                <c:pt idx="326">
                  <c:v>24046.052977659296</c:v>
                </c:pt>
                <c:pt idx="327">
                  <c:v>21768.105722101889</c:v>
                </c:pt>
                <c:pt idx="328">
                  <c:v>19524.089452098764</c:v>
                </c:pt>
                <c:pt idx="329">
                  <c:v>17418.305105846124</c:v>
                </c:pt>
                <c:pt idx="330">
                  <c:v>15431.59770022243</c:v>
                </c:pt>
                <c:pt idx="331">
                  <c:v>13489.612839447922</c:v>
                </c:pt>
                <c:pt idx="332">
                  <c:v>11684.916757079045</c:v>
                </c:pt>
                <c:pt idx="333">
                  <c:v>9969.0788583585872</c:v>
                </c:pt>
                <c:pt idx="334">
                  <c:v>8384.1799264829988</c:v>
                </c:pt>
                <c:pt idx="335">
                  <c:v>7022.7034611597846</c:v>
                </c:pt>
                <c:pt idx="336">
                  <c:v>5731.4448881378157</c:v>
                </c:pt>
                <c:pt idx="337">
                  <c:v>4494.5484078731852</c:v>
                </c:pt>
                <c:pt idx="338">
                  <c:v>3641.3465109112626</c:v>
                </c:pt>
                <c:pt idx="339">
                  <c:v>3181.1324075962739</c:v>
                </c:pt>
                <c:pt idx="340">
                  <c:v>2757.3396581158777</c:v>
                </c:pt>
                <c:pt idx="341">
                  <c:v>2394.0414194259038</c:v>
                </c:pt>
                <c:pt idx="342">
                  <c:v>2033.8943842386345</c:v>
                </c:pt>
                <c:pt idx="343">
                  <c:v>1679.6035305151033</c:v>
                </c:pt>
                <c:pt idx="344">
                  <c:v>1403.2738325355092</c:v>
                </c:pt>
                <c:pt idx="345">
                  <c:v>1131.3617402141306</c:v>
                </c:pt>
                <c:pt idx="346">
                  <c:v>863.09896186792867</c:v>
                </c:pt>
                <c:pt idx="347">
                  <c:v>683.98729199252023</c:v>
                </c:pt>
                <c:pt idx="348">
                  <c:v>553.92892248528335</c:v>
                </c:pt>
                <c:pt idx="349">
                  <c:v>425.56300245651846</c:v>
                </c:pt>
                <c:pt idx="350">
                  <c:v>299.13697567953204</c:v>
                </c:pt>
                <c:pt idx="351">
                  <c:v>213.24833631791068</c:v>
                </c:pt>
                <c:pt idx="352">
                  <c:v>128.44003615078353</c:v>
                </c:pt>
                <c:pt idx="353">
                  <c:v>85.049820777270256</c:v>
                </c:pt>
                <c:pt idx="354">
                  <c:v>42.203873648675369</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numCache>
            </c:numRef>
          </c:val>
          <c:extLst>
            <c:ext xmlns:c16="http://schemas.microsoft.com/office/drawing/2014/chart" uri="{C3380CC4-5D6E-409C-BE32-E72D297353CC}">
              <c16:uniqueId val="{00000003-0687-4103-945D-3922B91B5D65}"/>
            </c:ext>
          </c:extLst>
        </c:ser>
        <c:dLbls>
          <c:showLegendKey val="0"/>
          <c:showVal val="0"/>
          <c:showCatName val="0"/>
          <c:showSerName val="0"/>
          <c:showPercent val="0"/>
          <c:showBubbleSize val="0"/>
        </c:dLbls>
        <c:axId val="1221886256"/>
        <c:axId val="1"/>
      </c:areaChart>
      <c:lineChart>
        <c:grouping val="standard"/>
        <c:varyColors val="0"/>
        <c:ser>
          <c:idx val="4"/>
          <c:order val="4"/>
          <c:tx>
            <c:strRef>
              <c:f>_Hidden31!$F$1:$F$1</c:f>
              <c:strCache>
                <c:ptCount val="1"/>
                <c:pt idx="0">
                  <c:v>Covered bonds (until maturity date)</c:v>
                </c:pt>
              </c:strCache>
            </c:strRef>
          </c:tx>
          <c:spPr>
            <a:ln w="12700">
              <a:solidFill>
                <a:srgbClr val="FF0000"/>
              </a:solidFill>
              <a:prstDash val="sysDash"/>
            </a:ln>
          </c:spPr>
          <c:marker>
            <c:symbol val="none"/>
          </c:marker>
          <c:cat>
            <c:strRef>
              <c:f>_Hidden31!$A$2:$A$392</c:f>
              <c:strCache>
                <c:ptCount val="391"/>
                <c:pt idx="0">
                  <c:v>1/10/2021</c:v>
                </c:pt>
                <c:pt idx="1">
                  <c:v>1/11/2021</c:v>
                </c:pt>
                <c:pt idx="2">
                  <c:v>1/12/2021</c:v>
                </c:pt>
                <c:pt idx="3">
                  <c:v>1/01/2022</c:v>
                </c:pt>
                <c:pt idx="4">
                  <c:v>1/02/2022</c:v>
                </c:pt>
                <c:pt idx="5">
                  <c:v>1/03/2022</c:v>
                </c:pt>
                <c:pt idx="6">
                  <c:v>1/04/2022</c:v>
                </c:pt>
                <c:pt idx="7">
                  <c:v>1/05/2022</c:v>
                </c:pt>
                <c:pt idx="8">
                  <c:v>1/06/2022</c:v>
                </c:pt>
                <c:pt idx="9">
                  <c:v>1/07/2022</c:v>
                </c:pt>
                <c:pt idx="10">
                  <c:v>1/08/2022</c:v>
                </c:pt>
                <c:pt idx="11">
                  <c:v>1/09/2022</c:v>
                </c:pt>
                <c:pt idx="12">
                  <c:v>1/10/2022</c:v>
                </c:pt>
                <c:pt idx="13">
                  <c:v>1/11/2022</c:v>
                </c:pt>
                <c:pt idx="14">
                  <c:v>1/12/2022</c:v>
                </c:pt>
                <c:pt idx="15">
                  <c:v>1/01/2023</c:v>
                </c:pt>
                <c:pt idx="16">
                  <c:v>1/02/2023</c:v>
                </c:pt>
                <c:pt idx="17">
                  <c:v>1/03/2023</c:v>
                </c:pt>
                <c:pt idx="18">
                  <c:v>1/04/2023</c:v>
                </c:pt>
                <c:pt idx="19">
                  <c:v>1/05/2023</c:v>
                </c:pt>
                <c:pt idx="20">
                  <c:v>1/06/2023</c:v>
                </c:pt>
                <c:pt idx="21">
                  <c:v>1/07/2023</c:v>
                </c:pt>
                <c:pt idx="22">
                  <c:v>1/08/2023</c:v>
                </c:pt>
                <c:pt idx="23">
                  <c:v>1/09/2023</c:v>
                </c:pt>
                <c:pt idx="24">
                  <c:v>1/10/2023</c:v>
                </c:pt>
                <c:pt idx="25">
                  <c:v>1/11/2023</c:v>
                </c:pt>
                <c:pt idx="26">
                  <c:v>1/12/2023</c:v>
                </c:pt>
                <c:pt idx="27">
                  <c:v>1/01/2024</c:v>
                </c:pt>
                <c:pt idx="28">
                  <c:v>1/02/2024</c:v>
                </c:pt>
                <c:pt idx="29">
                  <c:v>1/03/2024</c:v>
                </c:pt>
                <c:pt idx="30">
                  <c:v>1/04/2024</c:v>
                </c:pt>
                <c:pt idx="31">
                  <c:v>1/05/2024</c:v>
                </c:pt>
                <c:pt idx="32">
                  <c:v>1/06/2024</c:v>
                </c:pt>
                <c:pt idx="33">
                  <c:v>1/07/2024</c:v>
                </c:pt>
                <c:pt idx="34">
                  <c:v>1/08/2024</c:v>
                </c:pt>
                <c:pt idx="35">
                  <c:v>1/09/2024</c:v>
                </c:pt>
                <c:pt idx="36">
                  <c:v>1/10/2024</c:v>
                </c:pt>
                <c:pt idx="37">
                  <c:v>1/11/2024</c:v>
                </c:pt>
                <c:pt idx="38">
                  <c:v>1/12/2024</c:v>
                </c:pt>
                <c:pt idx="39">
                  <c:v>1/01/2025</c:v>
                </c:pt>
                <c:pt idx="40">
                  <c:v>1/02/2025</c:v>
                </c:pt>
                <c:pt idx="41">
                  <c:v>1/03/2025</c:v>
                </c:pt>
                <c:pt idx="42">
                  <c:v>1/04/2025</c:v>
                </c:pt>
                <c:pt idx="43">
                  <c:v>1/05/2025</c:v>
                </c:pt>
                <c:pt idx="44">
                  <c:v>1/06/2025</c:v>
                </c:pt>
                <c:pt idx="45">
                  <c:v>1/07/2025</c:v>
                </c:pt>
                <c:pt idx="46">
                  <c:v>1/08/2025</c:v>
                </c:pt>
                <c:pt idx="47">
                  <c:v>1/09/2025</c:v>
                </c:pt>
                <c:pt idx="48">
                  <c:v>1/10/2025</c:v>
                </c:pt>
                <c:pt idx="49">
                  <c:v>1/11/2025</c:v>
                </c:pt>
                <c:pt idx="50">
                  <c:v>1/12/2025</c:v>
                </c:pt>
                <c:pt idx="51">
                  <c:v>1/01/2026</c:v>
                </c:pt>
                <c:pt idx="52">
                  <c:v>1/02/2026</c:v>
                </c:pt>
                <c:pt idx="53">
                  <c:v>1/03/2026</c:v>
                </c:pt>
                <c:pt idx="54">
                  <c:v>1/04/2026</c:v>
                </c:pt>
                <c:pt idx="55">
                  <c:v>1/05/2026</c:v>
                </c:pt>
                <c:pt idx="56">
                  <c:v>1/06/2026</c:v>
                </c:pt>
                <c:pt idx="57">
                  <c:v>1/07/2026</c:v>
                </c:pt>
                <c:pt idx="58">
                  <c:v>1/08/2026</c:v>
                </c:pt>
                <c:pt idx="59">
                  <c:v>1/09/2026</c:v>
                </c:pt>
                <c:pt idx="60">
                  <c:v>1/10/2026</c:v>
                </c:pt>
                <c:pt idx="61">
                  <c:v>1/11/2026</c:v>
                </c:pt>
                <c:pt idx="62">
                  <c:v>1/12/2026</c:v>
                </c:pt>
                <c:pt idx="63">
                  <c:v>1/01/2027</c:v>
                </c:pt>
                <c:pt idx="64">
                  <c:v>1/02/2027</c:v>
                </c:pt>
                <c:pt idx="65">
                  <c:v>1/03/2027</c:v>
                </c:pt>
                <c:pt idx="66">
                  <c:v>1/04/2027</c:v>
                </c:pt>
                <c:pt idx="67">
                  <c:v>1/05/2027</c:v>
                </c:pt>
                <c:pt idx="68">
                  <c:v>1/06/2027</c:v>
                </c:pt>
                <c:pt idx="69">
                  <c:v>1/07/2027</c:v>
                </c:pt>
                <c:pt idx="70">
                  <c:v>1/08/2027</c:v>
                </c:pt>
                <c:pt idx="71">
                  <c:v>1/09/2027</c:v>
                </c:pt>
                <c:pt idx="72">
                  <c:v>1/10/2027</c:v>
                </c:pt>
                <c:pt idx="73">
                  <c:v>1/11/2027</c:v>
                </c:pt>
                <c:pt idx="74">
                  <c:v>1/12/2027</c:v>
                </c:pt>
                <c:pt idx="75">
                  <c:v>1/01/2028</c:v>
                </c:pt>
                <c:pt idx="76">
                  <c:v>1/02/2028</c:v>
                </c:pt>
                <c:pt idx="77">
                  <c:v>1/03/2028</c:v>
                </c:pt>
                <c:pt idx="78">
                  <c:v>1/04/2028</c:v>
                </c:pt>
                <c:pt idx="79">
                  <c:v>1/05/2028</c:v>
                </c:pt>
                <c:pt idx="80">
                  <c:v>1/06/2028</c:v>
                </c:pt>
                <c:pt idx="81">
                  <c:v>1/07/2028</c:v>
                </c:pt>
                <c:pt idx="82">
                  <c:v>1/08/2028</c:v>
                </c:pt>
                <c:pt idx="83">
                  <c:v>1/09/2028</c:v>
                </c:pt>
                <c:pt idx="84">
                  <c:v>1/10/2028</c:v>
                </c:pt>
                <c:pt idx="85">
                  <c:v>1/11/2028</c:v>
                </c:pt>
                <c:pt idx="86">
                  <c:v>1/12/2028</c:v>
                </c:pt>
                <c:pt idx="87">
                  <c:v>1/01/2029</c:v>
                </c:pt>
                <c:pt idx="88">
                  <c:v>1/02/2029</c:v>
                </c:pt>
                <c:pt idx="89">
                  <c:v>1/03/2029</c:v>
                </c:pt>
                <c:pt idx="90">
                  <c:v>1/04/2029</c:v>
                </c:pt>
                <c:pt idx="91">
                  <c:v>1/05/2029</c:v>
                </c:pt>
                <c:pt idx="92">
                  <c:v>1/06/2029</c:v>
                </c:pt>
                <c:pt idx="93">
                  <c:v>1/07/2029</c:v>
                </c:pt>
                <c:pt idx="94">
                  <c:v>1/08/2029</c:v>
                </c:pt>
                <c:pt idx="95">
                  <c:v>1/09/2029</c:v>
                </c:pt>
                <c:pt idx="96">
                  <c:v>1/10/2029</c:v>
                </c:pt>
                <c:pt idx="97">
                  <c:v>1/11/2029</c:v>
                </c:pt>
                <c:pt idx="98">
                  <c:v>1/12/2029</c:v>
                </c:pt>
                <c:pt idx="99">
                  <c:v>1/01/2030</c:v>
                </c:pt>
                <c:pt idx="100">
                  <c:v>1/02/2030</c:v>
                </c:pt>
                <c:pt idx="101">
                  <c:v>1/03/2030</c:v>
                </c:pt>
                <c:pt idx="102">
                  <c:v>1/04/2030</c:v>
                </c:pt>
                <c:pt idx="103">
                  <c:v>1/05/2030</c:v>
                </c:pt>
                <c:pt idx="104">
                  <c:v>1/06/2030</c:v>
                </c:pt>
                <c:pt idx="105">
                  <c:v>1/07/2030</c:v>
                </c:pt>
                <c:pt idx="106">
                  <c:v>1/08/2030</c:v>
                </c:pt>
                <c:pt idx="107">
                  <c:v>1/09/2030</c:v>
                </c:pt>
                <c:pt idx="108">
                  <c:v>1/10/2030</c:v>
                </c:pt>
                <c:pt idx="109">
                  <c:v>1/11/2030</c:v>
                </c:pt>
                <c:pt idx="110">
                  <c:v>1/12/2030</c:v>
                </c:pt>
                <c:pt idx="111">
                  <c:v>1/01/2031</c:v>
                </c:pt>
                <c:pt idx="112">
                  <c:v>1/02/2031</c:v>
                </c:pt>
                <c:pt idx="113">
                  <c:v>1/03/2031</c:v>
                </c:pt>
                <c:pt idx="114">
                  <c:v>1/04/2031</c:v>
                </c:pt>
                <c:pt idx="115">
                  <c:v>1/05/2031</c:v>
                </c:pt>
                <c:pt idx="116">
                  <c:v>1/06/2031</c:v>
                </c:pt>
                <c:pt idx="117">
                  <c:v>1/07/2031</c:v>
                </c:pt>
                <c:pt idx="118">
                  <c:v>1/08/2031</c:v>
                </c:pt>
                <c:pt idx="119">
                  <c:v>1/09/2031</c:v>
                </c:pt>
                <c:pt idx="120">
                  <c:v>1/10/2031</c:v>
                </c:pt>
                <c:pt idx="121">
                  <c:v>1/11/2031</c:v>
                </c:pt>
                <c:pt idx="122">
                  <c:v>1/12/2031</c:v>
                </c:pt>
                <c:pt idx="123">
                  <c:v>1/01/2032</c:v>
                </c:pt>
                <c:pt idx="124">
                  <c:v>1/02/2032</c:v>
                </c:pt>
                <c:pt idx="125">
                  <c:v>1/03/2032</c:v>
                </c:pt>
                <c:pt idx="126">
                  <c:v>1/04/2032</c:v>
                </c:pt>
                <c:pt idx="127">
                  <c:v>1/05/2032</c:v>
                </c:pt>
                <c:pt idx="128">
                  <c:v>1/06/2032</c:v>
                </c:pt>
                <c:pt idx="129">
                  <c:v>1/07/2032</c:v>
                </c:pt>
                <c:pt idx="130">
                  <c:v>1/08/2032</c:v>
                </c:pt>
                <c:pt idx="131">
                  <c:v>1/09/2032</c:v>
                </c:pt>
                <c:pt idx="132">
                  <c:v>1/10/2032</c:v>
                </c:pt>
                <c:pt idx="133">
                  <c:v>1/11/2032</c:v>
                </c:pt>
                <c:pt idx="134">
                  <c:v>1/12/2032</c:v>
                </c:pt>
                <c:pt idx="135">
                  <c:v>1/01/2033</c:v>
                </c:pt>
                <c:pt idx="136">
                  <c:v>1/02/2033</c:v>
                </c:pt>
                <c:pt idx="137">
                  <c:v>1/03/2033</c:v>
                </c:pt>
                <c:pt idx="138">
                  <c:v>1/04/2033</c:v>
                </c:pt>
                <c:pt idx="139">
                  <c:v>1/05/2033</c:v>
                </c:pt>
                <c:pt idx="140">
                  <c:v>1/06/2033</c:v>
                </c:pt>
                <c:pt idx="141">
                  <c:v>1/07/2033</c:v>
                </c:pt>
                <c:pt idx="142">
                  <c:v>1/08/2033</c:v>
                </c:pt>
                <c:pt idx="143">
                  <c:v>1/09/2033</c:v>
                </c:pt>
                <c:pt idx="144">
                  <c:v>1/10/2033</c:v>
                </c:pt>
                <c:pt idx="145">
                  <c:v>1/11/2033</c:v>
                </c:pt>
                <c:pt idx="146">
                  <c:v>1/12/2033</c:v>
                </c:pt>
                <c:pt idx="147">
                  <c:v>1/01/2034</c:v>
                </c:pt>
                <c:pt idx="148">
                  <c:v>1/02/2034</c:v>
                </c:pt>
                <c:pt idx="149">
                  <c:v>1/03/2034</c:v>
                </c:pt>
                <c:pt idx="150">
                  <c:v>1/04/2034</c:v>
                </c:pt>
                <c:pt idx="151">
                  <c:v>1/05/2034</c:v>
                </c:pt>
                <c:pt idx="152">
                  <c:v>1/06/2034</c:v>
                </c:pt>
                <c:pt idx="153">
                  <c:v>1/07/2034</c:v>
                </c:pt>
                <c:pt idx="154">
                  <c:v>1/08/2034</c:v>
                </c:pt>
                <c:pt idx="155">
                  <c:v>1/09/2034</c:v>
                </c:pt>
                <c:pt idx="156">
                  <c:v>1/10/2034</c:v>
                </c:pt>
                <c:pt idx="157">
                  <c:v>1/11/2034</c:v>
                </c:pt>
                <c:pt idx="158">
                  <c:v>1/12/2034</c:v>
                </c:pt>
                <c:pt idx="159">
                  <c:v>1/01/2035</c:v>
                </c:pt>
                <c:pt idx="160">
                  <c:v>1/02/2035</c:v>
                </c:pt>
                <c:pt idx="161">
                  <c:v>1/03/2035</c:v>
                </c:pt>
                <c:pt idx="162">
                  <c:v>1/04/2035</c:v>
                </c:pt>
                <c:pt idx="163">
                  <c:v>1/05/2035</c:v>
                </c:pt>
                <c:pt idx="164">
                  <c:v>1/06/2035</c:v>
                </c:pt>
                <c:pt idx="165">
                  <c:v>1/07/2035</c:v>
                </c:pt>
                <c:pt idx="166">
                  <c:v>1/08/2035</c:v>
                </c:pt>
                <c:pt idx="167">
                  <c:v>1/09/2035</c:v>
                </c:pt>
                <c:pt idx="168">
                  <c:v>1/10/2035</c:v>
                </c:pt>
                <c:pt idx="169">
                  <c:v>1/11/2035</c:v>
                </c:pt>
                <c:pt idx="170">
                  <c:v>1/12/2035</c:v>
                </c:pt>
                <c:pt idx="171">
                  <c:v>1/01/2036</c:v>
                </c:pt>
                <c:pt idx="172">
                  <c:v>1/02/2036</c:v>
                </c:pt>
                <c:pt idx="173">
                  <c:v>1/03/2036</c:v>
                </c:pt>
                <c:pt idx="174">
                  <c:v>1/04/2036</c:v>
                </c:pt>
                <c:pt idx="175">
                  <c:v>1/05/2036</c:v>
                </c:pt>
                <c:pt idx="176">
                  <c:v>1/06/2036</c:v>
                </c:pt>
                <c:pt idx="177">
                  <c:v>1/07/2036</c:v>
                </c:pt>
                <c:pt idx="178">
                  <c:v>1/08/2036</c:v>
                </c:pt>
                <c:pt idx="179">
                  <c:v>1/09/2036</c:v>
                </c:pt>
                <c:pt idx="180">
                  <c:v>1/10/2036</c:v>
                </c:pt>
                <c:pt idx="181">
                  <c:v>1/11/2036</c:v>
                </c:pt>
                <c:pt idx="182">
                  <c:v>1/12/2036</c:v>
                </c:pt>
                <c:pt idx="183">
                  <c:v>1/01/2037</c:v>
                </c:pt>
                <c:pt idx="184">
                  <c:v>1/02/2037</c:v>
                </c:pt>
                <c:pt idx="185">
                  <c:v>1/03/2037</c:v>
                </c:pt>
                <c:pt idx="186">
                  <c:v>1/04/2037</c:v>
                </c:pt>
                <c:pt idx="187">
                  <c:v>1/05/2037</c:v>
                </c:pt>
                <c:pt idx="188">
                  <c:v>1/06/2037</c:v>
                </c:pt>
                <c:pt idx="189">
                  <c:v>1/07/2037</c:v>
                </c:pt>
                <c:pt idx="190">
                  <c:v>1/08/2037</c:v>
                </c:pt>
                <c:pt idx="191">
                  <c:v>1/09/2037</c:v>
                </c:pt>
                <c:pt idx="192">
                  <c:v>1/10/2037</c:v>
                </c:pt>
                <c:pt idx="193">
                  <c:v>1/11/2037</c:v>
                </c:pt>
                <c:pt idx="194">
                  <c:v>1/12/2037</c:v>
                </c:pt>
                <c:pt idx="195">
                  <c:v>1/01/2038</c:v>
                </c:pt>
                <c:pt idx="196">
                  <c:v>1/02/2038</c:v>
                </c:pt>
                <c:pt idx="197">
                  <c:v>1/03/2038</c:v>
                </c:pt>
                <c:pt idx="198">
                  <c:v>1/04/2038</c:v>
                </c:pt>
                <c:pt idx="199">
                  <c:v>1/05/2038</c:v>
                </c:pt>
                <c:pt idx="200">
                  <c:v>1/06/2038</c:v>
                </c:pt>
                <c:pt idx="201">
                  <c:v>1/07/2038</c:v>
                </c:pt>
                <c:pt idx="202">
                  <c:v>1/08/2038</c:v>
                </c:pt>
                <c:pt idx="203">
                  <c:v>1/09/2038</c:v>
                </c:pt>
                <c:pt idx="204">
                  <c:v>1/10/2038</c:v>
                </c:pt>
                <c:pt idx="205">
                  <c:v>1/11/2038</c:v>
                </c:pt>
                <c:pt idx="206">
                  <c:v>1/12/2038</c:v>
                </c:pt>
                <c:pt idx="207">
                  <c:v>1/01/2039</c:v>
                </c:pt>
                <c:pt idx="208">
                  <c:v>1/02/2039</c:v>
                </c:pt>
                <c:pt idx="209">
                  <c:v>1/03/2039</c:v>
                </c:pt>
                <c:pt idx="210">
                  <c:v>1/04/2039</c:v>
                </c:pt>
                <c:pt idx="211">
                  <c:v>1/05/2039</c:v>
                </c:pt>
                <c:pt idx="212">
                  <c:v>1/06/2039</c:v>
                </c:pt>
                <c:pt idx="213">
                  <c:v>1/07/2039</c:v>
                </c:pt>
                <c:pt idx="214">
                  <c:v>1/08/2039</c:v>
                </c:pt>
                <c:pt idx="215">
                  <c:v>1/09/2039</c:v>
                </c:pt>
                <c:pt idx="216">
                  <c:v>1/10/2039</c:v>
                </c:pt>
                <c:pt idx="217">
                  <c:v>1/11/2039</c:v>
                </c:pt>
                <c:pt idx="218">
                  <c:v>1/12/2039</c:v>
                </c:pt>
                <c:pt idx="219">
                  <c:v>1/01/2040</c:v>
                </c:pt>
                <c:pt idx="220">
                  <c:v>1/02/2040</c:v>
                </c:pt>
                <c:pt idx="221">
                  <c:v>1/03/2040</c:v>
                </c:pt>
                <c:pt idx="222">
                  <c:v>1/04/2040</c:v>
                </c:pt>
                <c:pt idx="223">
                  <c:v>1/05/2040</c:v>
                </c:pt>
                <c:pt idx="224">
                  <c:v>1/06/2040</c:v>
                </c:pt>
                <c:pt idx="225">
                  <c:v>1/07/2040</c:v>
                </c:pt>
                <c:pt idx="226">
                  <c:v>1/08/2040</c:v>
                </c:pt>
                <c:pt idx="227">
                  <c:v>1/09/2040</c:v>
                </c:pt>
                <c:pt idx="228">
                  <c:v>1/10/2040</c:v>
                </c:pt>
                <c:pt idx="229">
                  <c:v>1/11/2040</c:v>
                </c:pt>
                <c:pt idx="230">
                  <c:v>1/12/2040</c:v>
                </c:pt>
                <c:pt idx="231">
                  <c:v>1/01/2041</c:v>
                </c:pt>
                <c:pt idx="232">
                  <c:v>1/02/2041</c:v>
                </c:pt>
                <c:pt idx="233">
                  <c:v>1/03/2041</c:v>
                </c:pt>
                <c:pt idx="234">
                  <c:v>1/04/2041</c:v>
                </c:pt>
                <c:pt idx="235">
                  <c:v>1/05/2041</c:v>
                </c:pt>
                <c:pt idx="236">
                  <c:v>1/06/2041</c:v>
                </c:pt>
                <c:pt idx="237">
                  <c:v>1/07/2041</c:v>
                </c:pt>
                <c:pt idx="238">
                  <c:v>1/08/2041</c:v>
                </c:pt>
                <c:pt idx="239">
                  <c:v>1/09/2041</c:v>
                </c:pt>
                <c:pt idx="240">
                  <c:v>1/10/2041</c:v>
                </c:pt>
                <c:pt idx="241">
                  <c:v>1/11/2041</c:v>
                </c:pt>
                <c:pt idx="242">
                  <c:v>1/12/2041</c:v>
                </c:pt>
                <c:pt idx="243">
                  <c:v>1/01/2042</c:v>
                </c:pt>
                <c:pt idx="244">
                  <c:v>1/02/2042</c:v>
                </c:pt>
                <c:pt idx="245">
                  <c:v>1/03/2042</c:v>
                </c:pt>
                <c:pt idx="246">
                  <c:v>1/04/2042</c:v>
                </c:pt>
                <c:pt idx="247">
                  <c:v>1/05/2042</c:v>
                </c:pt>
                <c:pt idx="248">
                  <c:v>1/06/2042</c:v>
                </c:pt>
                <c:pt idx="249">
                  <c:v>1/07/2042</c:v>
                </c:pt>
                <c:pt idx="250">
                  <c:v>1/08/2042</c:v>
                </c:pt>
                <c:pt idx="251">
                  <c:v>1/09/2042</c:v>
                </c:pt>
                <c:pt idx="252">
                  <c:v>1/10/2042</c:v>
                </c:pt>
                <c:pt idx="253">
                  <c:v>1/11/2042</c:v>
                </c:pt>
                <c:pt idx="254">
                  <c:v>1/12/2042</c:v>
                </c:pt>
                <c:pt idx="255">
                  <c:v>1/01/2043</c:v>
                </c:pt>
                <c:pt idx="256">
                  <c:v>1/02/2043</c:v>
                </c:pt>
                <c:pt idx="257">
                  <c:v>1/03/2043</c:v>
                </c:pt>
                <c:pt idx="258">
                  <c:v>1/04/2043</c:v>
                </c:pt>
                <c:pt idx="259">
                  <c:v>1/05/2043</c:v>
                </c:pt>
                <c:pt idx="260">
                  <c:v>1/06/2043</c:v>
                </c:pt>
                <c:pt idx="261">
                  <c:v>1/07/2043</c:v>
                </c:pt>
                <c:pt idx="262">
                  <c:v>1/08/2043</c:v>
                </c:pt>
                <c:pt idx="263">
                  <c:v>1/09/2043</c:v>
                </c:pt>
                <c:pt idx="264">
                  <c:v>1/10/2043</c:v>
                </c:pt>
                <c:pt idx="265">
                  <c:v>1/11/2043</c:v>
                </c:pt>
                <c:pt idx="266">
                  <c:v>1/12/2043</c:v>
                </c:pt>
                <c:pt idx="267">
                  <c:v>1/01/2044</c:v>
                </c:pt>
                <c:pt idx="268">
                  <c:v>1/02/2044</c:v>
                </c:pt>
                <c:pt idx="269">
                  <c:v>1/03/2044</c:v>
                </c:pt>
                <c:pt idx="270">
                  <c:v>1/04/2044</c:v>
                </c:pt>
                <c:pt idx="271">
                  <c:v>1/05/2044</c:v>
                </c:pt>
                <c:pt idx="272">
                  <c:v>1/06/2044</c:v>
                </c:pt>
                <c:pt idx="273">
                  <c:v>1/07/2044</c:v>
                </c:pt>
                <c:pt idx="274">
                  <c:v>1/08/2044</c:v>
                </c:pt>
                <c:pt idx="275">
                  <c:v>1/09/2044</c:v>
                </c:pt>
                <c:pt idx="276">
                  <c:v>1/10/2044</c:v>
                </c:pt>
                <c:pt idx="277">
                  <c:v>1/11/2044</c:v>
                </c:pt>
                <c:pt idx="278">
                  <c:v>1/12/2044</c:v>
                </c:pt>
                <c:pt idx="279">
                  <c:v>1/01/2045</c:v>
                </c:pt>
                <c:pt idx="280">
                  <c:v>1/02/2045</c:v>
                </c:pt>
                <c:pt idx="281">
                  <c:v>1/03/2045</c:v>
                </c:pt>
                <c:pt idx="282">
                  <c:v>1/04/2045</c:v>
                </c:pt>
                <c:pt idx="283">
                  <c:v>1/05/2045</c:v>
                </c:pt>
                <c:pt idx="284">
                  <c:v>1/06/2045</c:v>
                </c:pt>
                <c:pt idx="285">
                  <c:v>1/07/2045</c:v>
                </c:pt>
                <c:pt idx="286">
                  <c:v>1/08/2045</c:v>
                </c:pt>
                <c:pt idx="287">
                  <c:v>1/09/2045</c:v>
                </c:pt>
                <c:pt idx="288">
                  <c:v>1/10/2045</c:v>
                </c:pt>
                <c:pt idx="289">
                  <c:v>1/11/2045</c:v>
                </c:pt>
                <c:pt idx="290">
                  <c:v>1/12/2045</c:v>
                </c:pt>
                <c:pt idx="291">
                  <c:v>1/01/2046</c:v>
                </c:pt>
                <c:pt idx="292">
                  <c:v>1/02/2046</c:v>
                </c:pt>
                <c:pt idx="293">
                  <c:v>1/03/2046</c:v>
                </c:pt>
                <c:pt idx="294">
                  <c:v>1/04/2046</c:v>
                </c:pt>
                <c:pt idx="295">
                  <c:v>1/05/2046</c:v>
                </c:pt>
                <c:pt idx="296">
                  <c:v>1/06/2046</c:v>
                </c:pt>
                <c:pt idx="297">
                  <c:v>1/07/2046</c:v>
                </c:pt>
                <c:pt idx="298">
                  <c:v>1/08/2046</c:v>
                </c:pt>
                <c:pt idx="299">
                  <c:v>1/09/2046</c:v>
                </c:pt>
                <c:pt idx="300">
                  <c:v>1/10/2046</c:v>
                </c:pt>
                <c:pt idx="301">
                  <c:v>1/11/2046</c:v>
                </c:pt>
                <c:pt idx="302">
                  <c:v>1/12/2046</c:v>
                </c:pt>
                <c:pt idx="303">
                  <c:v>1/01/2047</c:v>
                </c:pt>
                <c:pt idx="304">
                  <c:v>1/02/2047</c:v>
                </c:pt>
                <c:pt idx="305">
                  <c:v>1/03/2047</c:v>
                </c:pt>
                <c:pt idx="306">
                  <c:v>1/04/2047</c:v>
                </c:pt>
                <c:pt idx="307">
                  <c:v>1/05/2047</c:v>
                </c:pt>
                <c:pt idx="308">
                  <c:v>1/06/2047</c:v>
                </c:pt>
                <c:pt idx="309">
                  <c:v>1/07/2047</c:v>
                </c:pt>
                <c:pt idx="310">
                  <c:v>1/08/2047</c:v>
                </c:pt>
                <c:pt idx="311">
                  <c:v>1/09/2047</c:v>
                </c:pt>
                <c:pt idx="312">
                  <c:v>1/10/2047</c:v>
                </c:pt>
                <c:pt idx="313">
                  <c:v>1/11/2047</c:v>
                </c:pt>
                <c:pt idx="314">
                  <c:v>1/12/2047</c:v>
                </c:pt>
                <c:pt idx="315">
                  <c:v>1/01/2048</c:v>
                </c:pt>
                <c:pt idx="316">
                  <c:v>1/02/2048</c:v>
                </c:pt>
                <c:pt idx="317">
                  <c:v>1/03/2048</c:v>
                </c:pt>
                <c:pt idx="318">
                  <c:v>1/04/2048</c:v>
                </c:pt>
                <c:pt idx="319">
                  <c:v>1/05/2048</c:v>
                </c:pt>
                <c:pt idx="320">
                  <c:v>1/06/2048</c:v>
                </c:pt>
                <c:pt idx="321">
                  <c:v>1/07/2048</c:v>
                </c:pt>
                <c:pt idx="322">
                  <c:v>1/08/2048</c:v>
                </c:pt>
                <c:pt idx="323">
                  <c:v>1/09/2048</c:v>
                </c:pt>
                <c:pt idx="324">
                  <c:v>1/10/2048</c:v>
                </c:pt>
                <c:pt idx="325">
                  <c:v>1/11/2048</c:v>
                </c:pt>
                <c:pt idx="326">
                  <c:v>1/12/2048</c:v>
                </c:pt>
                <c:pt idx="327">
                  <c:v>1/01/2049</c:v>
                </c:pt>
                <c:pt idx="328">
                  <c:v>1/02/2049</c:v>
                </c:pt>
                <c:pt idx="329">
                  <c:v>1/03/2049</c:v>
                </c:pt>
                <c:pt idx="330">
                  <c:v>1/04/2049</c:v>
                </c:pt>
                <c:pt idx="331">
                  <c:v>1/05/2049</c:v>
                </c:pt>
                <c:pt idx="332">
                  <c:v>1/06/2049</c:v>
                </c:pt>
                <c:pt idx="333">
                  <c:v>1/07/2049</c:v>
                </c:pt>
                <c:pt idx="334">
                  <c:v>1/08/2049</c:v>
                </c:pt>
                <c:pt idx="335">
                  <c:v>1/09/2049</c:v>
                </c:pt>
                <c:pt idx="336">
                  <c:v>1/10/2049</c:v>
                </c:pt>
                <c:pt idx="337">
                  <c:v>1/11/2049</c:v>
                </c:pt>
                <c:pt idx="338">
                  <c:v>1/12/2049</c:v>
                </c:pt>
                <c:pt idx="339">
                  <c:v>1/01/2050</c:v>
                </c:pt>
                <c:pt idx="340">
                  <c:v>1/02/2050</c:v>
                </c:pt>
                <c:pt idx="341">
                  <c:v>1/03/2050</c:v>
                </c:pt>
                <c:pt idx="342">
                  <c:v>1/04/2050</c:v>
                </c:pt>
                <c:pt idx="343">
                  <c:v>1/05/2050</c:v>
                </c:pt>
                <c:pt idx="344">
                  <c:v>1/06/2050</c:v>
                </c:pt>
                <c:pt idx="345">
                  <c:v>1/07/2050</c:v>
                </c:pt>
                <c:pt idx="346">
                  <c:v>1/08/2050</c:v>
                </c:pt>
                <c:pt idx="347">
                  <c:v>1/09/2050</c:v>
                </c:pt>
                <c:pt idx="348">
                  <c:v>1/10/2050</c:v>
                </c:pt>
                <c:pt idx="349">
                  <c:v>1/11/2050</c:v>
                </c:pt>
                <c:pt idx="350">
                  <c:v>1/12/2050</c:v>
                </c:pt>
                <c:pt idx="351">
                  <c:v>1/01/2051</c:v>
                </c:pt>
                <c:pt idx="352">
                  <c:v>1/02/2051</c:v>
                </c:pt>
                <c:pt idx="353">
                  <c:v>1/03/2051</c:v>
                </c:pt>
                <c:pt idx="354">
                  <c:v>1/04/2051</c:v>
                </c:pt>
                <c:pt idx="355">
                  <c:v>1/05/2051</c:v>
                </c:pt>
                <c:pt idx="356">
                  <c:v>1/06/2051</c:v>
                </c:pt>
                <c:pt idx="357">
                  <c:v>1/07/2051</c:v>
                </c:pt>
                <c:pt idx="358">
                  <c:v>1/08/2051</c:v>
                </c:pt>
                <c:pt idx="359">
                  <c:v>1/09/2051</c:v>
                </c:pt>
                <c:pt idx="360">
                  <c:v>1/10/2051</c:v>
                </c:pt>
                <c:pt idx="361">
                  <c:v>1/11/2051</c:v>
                </c:pt>
                <c:pt idx="362">
                  <c:v>1/12/2051</c:v>
                </c:pt>
                <c:pt idx="363">
                  <c:v>1/01/2052</c:v>
                </c:pt>
                <c:pt idx="364">
                  <c:v>1/02/2052</c:v>
                </c:pt>
                <c:pt idx="365">
                  <c:v>1/03/2052</c:v>
                </c:pt>
                <c:pt idx="366">
                  <c:v>1/04/2052</c:v>
                </c:pt>
                <c:pt idx="367">
                  <c:v>1/05/2052</c:v>
                </c:pt>
                <c:pt idx="368">
                  <c:v>1/06/2052</c:v>
                </c:pt>
                <c:pt idx="369">
                  <c:v>1/07/2052</c:v>
                </c:pt>
                <c:pt idx="370">
                  <c:v>1/08/2052</c:v>
                </c:pt>
                <c:pt idx="371">
                  <c:v>1/09/2052</c:v>
                </c:pt>
                <c:pt idx="372">
                  <c:v>1/10/2052</c:v>
                </c:pt>
                <c:pt idx="373">
                  <c:v>1/11/2052</c:v>
                </c:pt>
                <c:pt idx="374">
                  <c:v>1/12/2052</c:v>
                </c:pt>
                <c:pt idx="375">
                  <c:v>1/01/2053</c:v>
                </c:pt>
                <c:pt idx="376">
                  <c:v>1/02/2053</c:v>
                </c:pt>
                <c:pt idx="377">
                  <c:v>1/03/2053</c:v>
                </c:pt>
                <c:pt idx="378">
                  <c:v>1/04/2053</c:v>
                </c:pt>
                <c:pt idx="379">
                  <c:v>1/05/2053</c:v>
                </c:pt>
                <c:pt idx="380">
                  <c:v>1/06/2053</c:v>
                </c:pt>
                <c:pt idx="381">
                  <c:v>1/07/2053</c:v>
                </c:pt>
                <c:pt idx="382">
                  <c:v>1/08/2053</c:v>
                </c:pt>
                <c:pt idx="383">
                  <c:v>1/09/2053</c:v>
                </c:pt>
                <c:pt idx="384">
                  <c:v>1/10/2053</c:v>
                </c:pt>
                <c:pt idx="385">
                  <c:v>1/11/2053</c:v>
                </c:pt>
                <c:pt idx="386">
                  <c:v>1/12/2053</c:v>
                </c:pt>
                <c:pt idx="387">
                  <c:v>1/01/2054</c:v>
                </c:pt>
                <c:pt idx="388">
                  <c:v>1/02/2054</c:v>
                </c:pt>
                <c:pt idx="389">
                  <c:v>1/03/2054</c:v>
                </c:pt>
                <c:pt idx="390">
                  <c:v>1/04/2054</c:v>
                </c:pt>
              </c:strCache>
            </c:strRef>
          </c:cat>
          <c:val>
            <c:numRef>
              <c:f>_Hidden31!$F$2:$F$392</c:f>
              <c:numCache>
                <c:formatCode>General</c:formatCode>
                <c:ptCount val="391"/>
                <c:pt idx="0">
                  <c:v>11500000000</c:v>
                </c:pt>
                <c:pt idx="1">
                  <c:v>11500000000</c:v>
                </c:pt>
                <c:pt idx="2">
                  <c:v>11500000000</c:v>
                </c:pt>
                <c:pt idx="3">
                  <c:v>11500000000</c:v>
                </c:pt>
                <c:pt idx="4">
                  <c:v>11500000000</c:v>
                </c:pt>
                <c:pt idx="5">
                  <c:v>11500000000</c:v>
                </c:pt>
                <c:pt idx="6">
                  <c:v>11500000000</c:v>
                </c:pt>
                <c:pt idx="7">
                  <c:v>11500000000</c:v>
                </c:pt>
                <c:pt idx="8">
                  <c:v>11500000000</c:v>
                </c:pt>
                <c:pt idx="9">
                  <c:v>11500000000</c:v>
                </c:pt>
                <c:pt idx="10">
                  <c:v>11500000000</c:v>
                </c:pt>
                <c:pt idx="11">
                  <c:v>11500000000</c:v>
                </c:pt>
                <c:pt idx="12">
                  <c:v>11500000000</c:v>
                </c:pt>
                <c:pt idx="13">
                  <c:v>11500000000</c:v>
                </c:pt>
                <c:pt idx="14">
                  <c:v>11500000000</c:v>
                </c:pt>
                <c:pt idx="15">
                  <c:v>11500000000</c:v>
                </c:pt>
                <c:pt idx="16">
                  <c:v>11500000000</c:v>
                </c:pt>
                <c:pt idx="17">
                  <c:v>11500000000</c:v>
                </c:pt>
                <c:pt idx="18">
                  <c:v>11500000000</c:v>
                </c:pt>
                <c:pt idx="19">
                  <c:v>11500000000</c:v>
                </c:pt>
                <c:pt idx="20">
                  <c:v>11500000000</c:v>
                </c:pt>
                <c:pt idx="21">
                  <c:v>11500000000</c:v>
                </c:pt>
                <c:pt idx="22">
                  <c:v>11500000000</c:v>
                </c:pt>
                <c:pt idx="23">
                  <c:v>11500000000</c:v>
                </c:pt>
                <c:pt idx="24">
                  <c:v>11500000000</c:v>
                </c:pt>
                <c:pt idx="25">
                  <c:v>11500000000</c:v>
                </c:pt>
                <c:pt idx="26">
                  <c:v>11500000000</c:v>
                </c:pt>
                <c:pt idx="27">
                  <c:v>11500000000</c:v>
                </c:pt>
                <c:pt idx="28">
                  <c:v>11500000000</c:v>
                </c:pt>
                <c:pt idx="29">
                  <c:v>11500000000</c:v>
                </c:pt>
                <c:pt idx="30">
                  <c:v>11500000000</c:v>
                </c:pt>
                <c:pt idx="31">
                  <c:v>11500000000</c:v>
                </c:pt>
                <c:pt idx="32">
                  <c:v>11500000000</c:v>
                </c:pt>
                <c:pt idx="33">
                  <c:v>11500000000</c:v>
                </c:pt>
                <c:pt idx="34">
                  <c:v>11500000000</c:v>
                </c:pt>
                <c:pt idx="35">
                  <c:v>11500000000</c:v>
                </c:pt>
                <c:pt idx="36">
                  <c:v>11500000000</c:v>
                </c:pt>
                <c:pt idx="37">
                  <c:v>11500000000</c:v>
                </c:pt>
                <c:pt idx="38">
                  <c:v>11500000000</c:v>
                </c:pt>
                <c:pt idx="39">
                  <c:v>11500000000</c:v>
                </c:pt>
                <c:pt idx="40">
                  <c:v>11500000000</c:v>
                </c:pt>
                <c:pt idx="41">
                  <c:v>11500000000</c:v>
                </c:pt>
                <c:pt idx="42">
                  <c:v>11500000000</c:v>
                </c:pt>
                <c:pt idx="43">
                  <c:v>11500000000</c:v>
                </c:pt>
                <c:pt idx="44">
                  <c:v>11500000000</c:v>
                </c:pt>
                <c:pt idx="45">
                  <c:v>11500000000</c:v>
                </c:pt>
                <c:pt idx="46">
                  <c:v>11500000000</c:v>
                </c:pt>
                <c:pt idx="47">
                  <c:v>11500000000</c:v>
                </c:pt>
                <c:pt idx="48">
                  <c:v>11500000000</c:v>
                </c:pt>
                <c:pt idx="49">
                  <c:v>11500000000</c:v>
                </c:pt>
                <c:pt idx="50">
                  <c:v>11500000000</c:v>
                </c:pt>
                <c:pt idx="51">
                  <c:v>11500000000</c:v>
                </c:pt>
                <c:pt idx="52">
                  <c:v>9000000000</c:v>
                </c:pt>
                <c:pt idx="53">
                  <c:v>9000000000</c:v>
                </c:pt>
                <c:pt idx="54">
                  <c:v>9000000000</c:v>
                </c:pt>
                <c:pt idx="55">
                  <c:v>9000000000</c:v>
                </c:pt>
                <c:pt idx="56">
                  <c:v>9000000000</c:v>
                </c:pt>
                <c:pt idx="57">
                  <c:v>9000000000</c:v>
                </c:pt>
                <c:pt idx="58">
                  <c:v>9000000000</c:v>
                </c:pt>
                <c:pt idx="59">
                  <c:v>9000000000</c:v>
                </c:pt>
                <c:pt idx="60">
                  <c:v>9000000000</c:v>
                </c:pt>
                <c:pt idx="61">
                  <c:v>9000000000</c:v>
                </c:pt>
                <c:pt idx="62">
                  <c:v>9000000000</c:v>
                </c:pt>
                <c:pt idx="63">
                  <c:v>9000000000</c:v>
                </c:pt>
                <c:pt idx="64">
                  <c:v>9000000000</c:v>
                </c:pt>
                <c:pt idx="65">
                  <c:v>9000000000</c:v>
                </c:pt>
                <c:pt idx="66">
                  <c:v>9000000000</c:v>
                </c:pt>
                <c:pt idx="67">
                  <c:v>6500000000</c:v>
                </c:pt>
                <c:pt idx="68">
                  <c:v>6500000000</c:v>
                </c:pt>
                <c:pt idx="69">
                  <c:v>6500000000</c:v>
                </c:pt>
                <c:pt idx="70">
                  <c:v>6500000000</c:v>
                </c:pt>
                <c:pt idx="71">
                  <c:v>6500000000</c:v>
                </c:pt>
                <c:pt idx="72">
                  <c:v>6500000000</c:v>
                </c:pt>
                <c:pt idx="73">
                  <c:v>6500000000</c:v>
                </c:pt>
                <c:pt idx="74">
                  <c:v>5000000000</c:v>
                </c:pt>
                <c:pt idx="75">
                  <c:v>5000000000</c:v>
                </c:pt>
                <c:pt idx="76">
                  <c:v>5000000000</c:v>
                </c:pt>
                <c:pt idx="77">
                  <c:v>5000000000</c:v>
                </c:pt>
                <c:pt idx="78">
                  <c:v>5000000000</c:v>
                </c:pt>
                <c:pt idx="79">
                  <c:v>5000000000</c:v>
                </c:pt>
                <c:pt idx="80">
                  <c:v>5000000000</c:v>
                </c:pt>
                <c:pt idx="81">
                  <c:v>5000000000</c:v>
                </c:pt>
                <c:pt idx="82">
                  <c:v>5000000000</c:v>
                </c:pt>
                <c:pt idx="83">
                  <c:v>5000000000</c:v>
                </c:pt>
                <c:pt idx="84">
                  <c:v>5000000000</c:v>
                </c:pt>
                <c:pt idx="85">
                  <c:v>5000000000</c:v>
                </c:pt>
                <c:pt idx="86">
                  <c:v>5000000000</c:v>
                </c:pt>
                <c:pt idx="87">
                  <c:v>5000000000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0</c:v>
                </c:pt>
              </c:numCache>
            </c:numRef>
          </c:val>
          <c:smooth val="0"/>
          <c:extLst>
            <c:ext xmlns:c16="http://schemas.microsoft.com/office/drawing/2014/chart" uri="{C3380CC4-5D6E-409C-BE32-E72D297353CC}">
              <c16:uniqueId val="{00000004-0687-4103-945D-3922B91B5D65}"/>
            </c:ext>
          </c:extLst>
        </c:ser>
        <c:dLbls>
          <c:showLegendKey val="0"/>
          <c:showVal val="0"/>
          <c:showCatName val="0"/>
          <c:showSerName val="0"/>
          <c:showPercent val="0"/>
          <c:showBubbleSize val="0"/>
        </c:dLbls>
        <c:marker val="1"/>
        <c:smooth val="0"/>
        <c:axId val="1221886256"/>
        <c:axId val="1"/>
      </c:lineChart>
      <c:catAx>
        <c:axId val="1221886256"/>
        <c:scaling>
          <c:orientation val="minMax"/>
        </c:scaling>
        <c:delete val="0"/>
        <c:axPos val="b"/>
        <c:numFmt formatCode="0.00" sourceLinked="0"/>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886256"/>
        <c:crosses val="autoZero"/>
        <c:crossBetween val="between"/>
      </c:valAx>
      <c:spPr>
        <a:noFill/>
        <a:ln w="25400">
          <a:noFill/>
        </a:ln>
      </c:spPr>
    </c:plotArea>
    <c:legend>
      <c:legendPos val="r"/>
      <c:layout>
        <c:manualLayout>
          <c:xMode val="edge"/>
          <c:yMode val="edge"/>
          <c:x val="0.66800837643457245"/>
          <c:y val="3.1695745604498074E-2"/>
          <c:w val="0.32796796794829913"/>
          <c:h val="0.2472268157150849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Seasoning</a:t>
            </a:r>
          </a:p>
        </c:rich>
      </c:tx>
      <c:layout>
        <c:manualLayout>
          <c:xMode val="edge"/>
          <c:yMode val="edge"/>
          <c:x val="0.16517881146939445"/>
          <c:y val="3.9473768746934854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350910068252441"/>
          <c:w val="0.89434653777573037"/>
          <c:h val="0.69079095307135985"/>
        </c:manualLayout>
      </c:layout>
      <c:barChart>
        <c:barDir val="col"/>
        <c:grouping val="clustered"/>
        <c:varyColors val="0"/>
        <c:ser>
          <c:idx val="0"/>
          <c:order val="0"/>
          <c:tx>
            <c:strRef>
              <c:f>_Hidden13!$B$1:$B$1</c:f>
              <c:strCache>
                <c:ptCount val="1"/>
              </c:strCache>
            </c:strRef>
          </c:tx>
          <c:spPr>
            <a:solidFill>
              <a:srgbClr val="00915A"/>
            </a:solidFill>
            <a:ln w="3175">
              <a:solidFill>
                <a:srgbClr val="008000"/>
              </a:solidFill>
              <a:prstDash val="solid"/>
            </a:ln>
          </c:spPr>
          <c:invertIfNegative val="0"/>
          <c:cat>
            <c:strRef>
              <c:f>_Hidden13!$A$2:$A$30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&gt;31 and &lt;=32</c:v>
                </c:pt>
                <c:pt idx="26">
                  <c:v>&gt;29 and &lt;=30</c:v>
                </c:pt>
                <c:pt idx="27">
                  <c:v>&gt;25 and &lt;=26</c:v>
                </c:pt>
                <c:pt idx="28">
                  <c:v>&gt;28 and &lt;=29</c:v>
                </c:pt>
              </c:strCache>
            </c:strRef>
          </c:cat>
          <c:val>
            <c:numRef>
              <c:f>_Hidden13!$B$2:$B$30</c:f>
              <c:numCache>
                <c:formatCode>General</c:formatCode>
                <c:ptCount val="29"/>
                <c:pt idx="0">
                  <c:v>4.9822588052173239E-2</c:v>
                </c:pt>
                <c:pt idx="1">
                  <c:v>0.29571955636616087</c:v>
                </c:pt>
                <c:pt idx="2">
                  <c:v>0.1866438707326028</c:v>
                </c:pt>
                <c:pt idx="3">
                  <c:v>0.12911072255881648</c:v>
                </c:pt>
                <c:pt idx="4">
                  <c:v>0.11062616038594879</c:v>
                </c:pt>
                <c:pt idx="5">
                  <c:v>9.6664092953278977E-2</c:v>
                </c:pt>
                <c:pt idx="6">
                  <c:v>6.1182609887901473E-2</c:v>
                </c:pt>
                <c:pt idx="7">
                  <c:v>6.5188732133752399E-3</c:v>
                </c:pt>
                <c:pt idx="8">
                  <c:v>5.864792608413342E-3</c:v>
                </c:pt>
                <c:pt idx="9">
                  <c:v>4.7965051392931382E-3</c:v>
                </c:pt>
                <c:pt idx="10">
                  <c:v>1.4230017459377345E-2</c:v>
                </c:pt>
                <c:pt idx="11">
                  <c:v>2.0290474482482258E-2</c:v>
                </c:pt>
                <c:pt idx="12">
                  <c:v>6.4660487716179981E-3</c:v>
                </c:pt>
                <c:pt idx="13">
                  <c:v>1.2305116333033127E-3</c:v>
                </c:pt>
                <c:pt idx="14">
                  <c:v>9.1116670301972049E-4</c:v>
                </c:pt>
                <c:pt idx="15">
                  <c:v>2.4194356165214387E-3</c:v>
                </c:pt>
                <c:pt idx="16">
                  <c:v>4.7127776491789715E-3</c:v>
                </c:pt>
                <c:pt idx="17">
                  <c:v>1.8283362738790955E-3</c:v>
                </c:pt>
                <c:pt idx="18">
                  <c:v>6.2229736993978557E-4</c:v>
                </c:pt>
                <c:pt idx="19">
                  <c:v>1.2697528182329317E-4</c:v>
                </c:pt>
                <c:pt idx="20">
                  <c:v>4.0379833708533438E-5</c:v>
                </c:pt>
                <c:pt idx="21">
                  <c:v>4.7381864293534419E-5</c:v>
                </c:pt>
                <c:pt idx="22">
                  <c:v>8.4087344603057281E-5</c:v>
                </c:pt>
                <c:pt idx="23">
                  <c:v>1.1608093592012979E-5</c:v>
                </c:pt>
                <c:pt idx="24">
                  <c:v>1.4911283355137028E-5</c:v>
                </c:pt>
                <c:pt idx="25">
                  <c:v>5.4457652065780346E-6</c:v>
                </c:pt>
                <c:pt idx="26">
                  <c:v>2.2842825421164413E-7</c:v>
                </c:pt>
                <c:pt idx="27">
                  <c:v>5.0162424136425303E-6</c:v>
                </c:pt>
                <c:pt idx="28">
                  <c:v>3.1280054658898557E-6</c:v>
                </c:pt>
              </c:numCache>
            </c:numRef>
          </c:val>
          <c:extLst>
            <c:ext xmlns:c16="http://schemas.microsoft.com/office/drawing/2014/chart" uri="{C3380CC4-5D6E-409C-BE32-E72D297353CC}">
              <c16:uniqueId val="{00000000-4A09-48EB-899F-DF442152B138}"/>
            </c:ext>
          </c:extLst>
        </c:ser>
        <c:dLbls>
          <c:showLegendKey val="0"/>
          <c:showVal val="0"/>
          <c:showCatName val="0"/>
          <c:showSerName val="0"/>
          <c:showPercent val="0"/>
          <c:showBubbleSize val="0"/>
        </c:dLbls>
        <c:gapWidth val="80"/>
        <c:axId val="1221897408"/>
        <c:axId val="1"/>
      </c:barChart>
      <c:catAx>
        <c:axId val="1221897408"/>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897408"/>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Remaining Term to Maturity (in years)</a:t>
            </a:r>
          </a:p>
        </c:rich>
      </c:tx>
      <c:layout>
        <c:manualLayout>
          <c:xMode val="edge"/>
          <c:yMode val="edge"/>
          <c:x val="0.15227641185826801"/>
          <c:y val="3.160270880361174E-2"/>
        </c:manualLayout>
      </c:layout>
      <c:overlay val="0"/>
      <c:spPr>
        <a:noFill/>
        <a:ln w="3175">
          <a:solidFill>
            <a:srgbClr val="000000"/>
          </a:solidFill>
          <a:prstDash val="solid"/>
        </a:ln>
      </c:spPr>
    </c:title>
    <c:autoTitleDeleted val="0"/>
    <c:plotArea>
      <c:layout>
        <c:manualLayout>
          <c:layoutTarget val="inner"/>
          <c:xMode val="edge"/>
          <c:yMode val="edge"/>
          <c:x val="8.9482015215683275E-2"/>
          <c:y val="0.15575620767494355"/>
          <c:w val="0.88854071249257416"/>
          <c:h val="0.68397291196388266"/>
        </c:manualLayout>
      </c:layout>
      <c:barChart>
        <c:barDir val="col"/>
        <c:grouping val="clustered"/>
        <c:varyColors val="0"/>
        <c:ser>
          <c:idx val="0"/>
          <c:order val="0"/>
          <c:tx>
            <c:strRef>
              <c:f>_Hidden14!$B$1:$B$1</c:f>
              <c:strCache>
                <c:ptCount val="1"/>
              </c:strCache>
            </c:strRef>
          </c:tx>
          <c:spPr>
            <a:solidFill>
              <a:srgbClr val="00915A"/>
            </a:solidFill>
            <a:ln w="3175">
              <a:solidFill>
                <a:srgbClr val="008000"/>
              </a:solidFill>
              <a:prstDash val="solid"/>
            </a:ln>
          </c:spPr>
          <c:invertIfNegative val="0"/>
          <c:cat>
            <c:strRef>
              <c:f>_Hidden14!$A$2:$A$33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&gt;41 and &lt;=42</c:v>
                </c:pt>
              </c:strCache>
            </c:strRef>
          </c:cat>
          <c:val>
            <c:numRef>
              <c:f>_Hidden14!$B$2:$B$33</c:f>
              <c:numCache>
                <c:formatCode>General</c:formatCode>
                <c:ptCount val="32"/>
                <c:pt idx="0">
                  <c:v>1.4204519274287706E-4</c:v>
                </c:pt>
                <c:pt idx="1">
                  <c:v>7.5236999381643067E-3</c:v>
                </c:pt>
                <c:pt idx="2">
                  <c:v>9.1606062228870438E-3</c:v>
                </c:pt>
                <c:pt idx="3">
                  <c:v>1.1123117227060704E-2</c:v>
                </c:pt>
                <c:pt idx="4">
                  <c:v>2.0675413484547021E-2</c:v>
                </c:pt>
                <c:pt idx="5">
                  <c:v>2.086390172967921E-2</c:v>
                </c:pt>
                <c:pt idx="6">
                  <c:v>1.9936206705023496E-2</c:v>
                </c:pt>
                <c:pt idx="7">
                  <c:v>2.8418082578170311E-2</c:v>
                </c:pt>
                <c:pt idx="8">
                  <c:v>3.7457696016715301E-2</c:v>
                </c:pt>
                <c:pt idx="9">
                  <c:v>4.2492188305509992E-2</c:v>
                </c:pt>
                <c:pt idx="10">
                  <c:v>3.3093608625866217E-2</c:v>
                </c:pt>
                <c:pt idx="11">
                  <c:v>3.5863877783966172E-2</c:v>
                </c:pt>
                <c:pt idx="12">
                  <c:v>4.5412802804782375E-2</c:v>
                </c:pt>
                <c:pt idx="13">
                  <c:v>4.7156268910524518E-2</c:v>
                </c:pt>
                <c:pt idx="14">
                  <c:v>6.1076456485093161E-2</c:v>
                </c:pt>
                <c:pt idx="15">
                  <c:v>4.1673906633765065E-2</c:v>
                </c:pt>
                <c:pt idx="16">
                  <c:v>4.6237551527310364E-2</c:v>
                </c:pt>
                <c:pt idx="17">
                  <c:v>6.0714963825379449E-2</c:v>
                </c:pt>
                <c:pt idx="18">
                  <c:v>6.017803506885723E-2</c:v>
                </c:pt>
                <c:pt idx="19">
                  <c:v>0.10120477381311614</c:v>
                </c:pt>
                <c:pt idx="20">
                  <c:v>4.0410485734591016E-2</c:v>
                </c:pt>
                <c:pt idx="21">
                  <c:v>3.6157010589446412E-2</c:v>
                </c:pt>
                <c:pt idx="22">
                  <c:v>3.6116985609061708E-2</c:v>
                </c:pt>
                <c:pt idx="23">
                  <c:v>4.639295736900987E-2</c:v>
                </c:pt>
                <c:pt idx="24">
                  <c:v>9.1307810612859294E-2</c:v>
                </c:pt>
                <c:pt idx="25">
                  <c:v>1.7077231187797484E-2</c:v>
                </c:pt>
                <c:pt idx="26">
                  <c:v>7.7615953142265632E-4</c:v>
                </c:pt>
                <c:pt idx="27">
                  <c:v>6.0978173565050004E-4</c:v>
                </c:pt>
                <c:pt idx="28">
                  <c:v>3.3119736790608042E-4</c:v>
                </c:pt>
                <c:pt idx="29">
                  <c:v>3.6575029272516797E-4</c:v>
                </c:pt>
                <c:pt idx="30">
                  <c:v>3.7368194620490614E-5</c:v>
                </c:pt>
                <c:pt idx="31">
                  <c:v>1.20588957483209E-5</c:v>
                </c:pt>
              </c:numCache>
            </c:numRef>
          </c:val>
          <c:extLst>
            <c:ext xmlns:c16="http://schemas.microsoft.com/office/drawing/2014/chart" uri="{C3380CC4-5D6E-409C-BE32-E72D297353CC}">
              <c16:uniqueId val="{00000000-C572-46C1-AD1C-C2DE88F9D5DB}"/>
            </c:ext>
          </c:extLst>
        </c:ser>
        <c:dLbls>
          <c:showLegendKey val="0"/>
          <c:showVal val="0"/>
          <c:showCatName val="0"/>
          <c:showSerName val="0"/>
          <c:showPercent val="0"/>
          <c:showBubbleSize val="0"/>
        </c:dLbls>
        <c:gapWidth val="80"/>
        <c:axId val="1221899704"/>
        <c:axId val="1"/>
      </c:barChart>
      <c:catAx>
        <c:axId val="122189970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89970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of Initial Term (in years)</a:t>
            </a:r>
          </a:p>
        </c:rich>
      </c:tx>
      <c:layout>
        <c:manualLayout>
          <c:xMode val="edge"/>
          <c:yMode val="edge"/>
          <c:x val="9.2262038838760871E-2"/>
          <c:y val="4.035874439461883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47085201793722"/>
          <c:w val="0.89434653777573037"/>
          <c:h val="0.68609865470852016"/>
        </c:manualLayout>
      </c:layout>
      <c:barChart>
        <c:barDir val="col"/>
        <c:grouping val="clustered"/>
        <c:varyColors val="0"/>
        <c:ser>
          <c:idx val="0"/>
          <c:order val="0"/>
          <c:tx>
            <c:strRef>
              <c:f>_Hidden15!$B$1:$B$1</c:f>
              <c:strCache>
                <c:ptCount val="1"/>
              </c:strCache>
            </c:strRef>
          </c:tx>
          <c:spPr>
            <a:solidFill>
              <a:srgbClr val="00915A"/>
            </a:solidFill>
            <a:ln w="3175">
              <a:solidFill>
                <a:srgbClr val="008000"/>
              </a:solidFill>
              <a:prstDash val="solid"/>
            </a:ln>
          </c:spPr>
          <c:invertIfNegative val="0"/>
          <c:cat>
            <c:strRef>
              <c:f>_Hidden15!$A$2:$A$42</c:f>
              <c:strCache>
                <c:ptCount val="4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pt idx="40">
                  <c:v>&gt;42 and &lt;=43</c:v>
                </c:pt>
              </c:strCache>
            </c:strRef>
          </c:cat>
          <c:val>
            <c:numRef>
              <c:f>_Hidden15!$B$2:$B$42</c:f>
              <c:numCache>
                <c:formatCode>General</c:formatCode>
                <c:ptCount val="41"/>
                <c:pt idx="0">
                  <c:v>1.418070931231998E-4</c:v>
                </c:pt>
                <c:pt idx="1">
                  <c:v>1.9126117719906884E-3</c:v>
                </c:pt>
                <c:pt idx="2">
                  <c:v>2.774743418031625E-3</c:v>
                </c:pt>
                <c:pt idx="3">
                  <c:v>1.194451028003545E-3</c:v>
                </c:pt>
                <c:pt idx="4">
                  <c:v>2.0254526604919561E-2</c:v>
                </c:pt>
                <c:pt idx="5">
                  <c:v>1.8476032716671345E-3</c:v>
                </c:pt>
                <c:pt idx="6">
                  <c:v>3.8759143646806297E-3</c:v>
                </c:pt>
                <c:pt idx="7">
                  <c:v>5.142231600893366E-3</c:v>
                </c:pt>
                <c:pt idx="8">
                  <c:v>6.9294558596489511E-3</c:v>
                </c:pt>
                <c:pt idx="9">
                  <c:v>8.3649566859612876E-2</c:v>
                </c:pt>
                <c:pt idx="10">
                  <c:v>1.0664821103414039E-2</c:v>
                </c:pt>
                <c:pt idx="11">
                  <c:v>1.5428617243637024E-2</c:v>
                </c:pt>
                <c:pt idx="12">
                  <c:v>4.8267532276022915E-2</c:v>
                </c:pt>
                <c:pt idx="13">
                  <c:v>9.1674856938025948E-3</c:v>
                </c:pt>
                <c:pt idx="14">
                  <c:v>0.12158594651953039</c:v>
                </c:pt>
                <c:pt idx="15">
                  <c:v>1.2125947520392113E-2</c:v>
                </c:pt>
                <c:pt idx="16">
                  <c:v>1.6335338983943119E-2</c:v>
                </c:pt>
                <c:pt idx="17">
                  <c:v>5.8996372467025639E-2</c:v>
                </c:pt>
                <c:pt idx="18">
                  <c:v>1.5189323662206248E-2</c:v>
                </c:pt>
                <c:pt idx="19">
                  <c:v>0.23201383501083542</c:v>
                </c:pt>
                <c:pt idx="20">
                  <c:v>2.1337056964261514E-2</c:v>
                </c:pt>
                <c:pt idx="21">
                  <c:v>1.0610033158193758E-2</c:v>
                </c:pt>
                <c:pt idx="22">
                  <c:v>1.3595456059420445E-2</c:v>
                </c:pt>
                <c:pt idx="23">
                  <c:v>8.5919085552137522E-3</c:v>
                </c:pt>
                <c:pt idx="24">
                  <c:v>0.22801660953055938</c:v>
                </c:pt>
                <c:pt idx="25">
                  <c:v>3.0931862615157044E-2</c:v>
                </c:pt>
                <c:pt idx="26">
                  <c:v>1.5468314067388739E-3</c:v>
                </c:pt>
                <c:pt idx="27">
                  <c:v>8.2942299956234979E-4</c:v>
                </c:pt>
                <c:pt idx="28">
                  <c:v>5.9799040517146502E-4</c:v>
                </c:pt>
                <c:pt idx="29">
                  <c:v>1.4087509437040398E-2</c:v>
                </c:pt>
                <c:pt idx="30">
                  <c:v>2.0871421395573173E-3</c:v>
                </c:pt>
                <c:pt idx="31">
                  <c:v>1.6441268860700581E-6</c:v>
                </c:pt>
                <c:pt idx="32">
                  <c:v>2.3353365643035053E-5</c:v>
                </c:pt>
                <c:pt idx="33">
                  <c:v>6.9841014974473219E-6</c:v>
                </c:pt>
                <c:pt idx="34">
                  <c:v>7.506083907408769E-6</c:v>
                </c:pt>
                <c:pt idx="35">
                  <c:v>1.9894670520863489E-5</c:v>
                </c:pt>
                <c:pt idx="36">
                  <c:v>1.8178352137871432E-5</c:v>
                </c:pt>
                <c:pt idx="37">
                  <c:v>1.742533865280353E-4</c:v>
                </c:pt>
                <c:pt idx="38">
                  <c:v>5.92402625495458E-6</c:v>
                </c:pt>
                <c:pt idx="39">
                  <c:v>2.4736661890942771E-7</c:v>
                </c:pt>
                <c:pt idx="40">
                  <c:v>1.205889574832086E-5</c:v>
                </c:pt>
              </c:numCache>
            </c:numRef>
          </c:val>
          <c:extLst>
            <c:ext xmlns:c16="http://schemas.microsoft.com/office/drawing/2014/chart" uri="{C3380CC4-5D6E-409C-BE32-E72D297353CC}">
              <c16:uniqueId val="{00000000-1866-4E8B-9847-8D69AE45466F}"/>
            </c:ext>
          </c:extLst>
        </c:ser>
        <c:dLbls>
          <c:showLegendKey val="0"/>
          <c:showVal val="0"/>
          <c:showCatName val="0"/>
          <c:showSerName val="0"/>
          <c:showPercent val="0"/>
          <c:showBubbleSize val="0"/>
        </c:dLbls>
        <c:gapWidth val="80"/>
        <c:axId val="1221896424"/>
        <c:axId val="1"/>
      </c:barChart>
      <c:catAx>
        <c:axId val="122189642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89642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Origination Year</a:t>
            </a:r>
          </a:p>
        </c:rich>
      </c:tx>
      <c:layout>
        <c:manualLayout>
          <c:xMode val="edge"/>
          <c:yMode val="edge"/>
          <c:x val="0.12917942716700939"/>
          <c:y val="4.0358744394618833E-2"/>
        </c:manualLayout>
      </c:layout>
      <c:overlay val="0"/>
      <c:spPr>
        <a:noFill/>
        <a:ln w="3175">
          <a:solidFill>
            <a:srgbClr val="000000"/>
          </a:solidFill>
          <a:prstDash val="solid"/>
        </a:ln>
      </c:spPr>
    </c:title>
    <c:autoTitleDeleted val="0"/>
    <c:plotArea>
      <c:layout>
        <c:manualLayout>
          <c:layoutTarget val="inner"/>
          <c:xMode val="edge"/>
          <c:yMode val="edge"/>
          <c:x val="8.6626204100229823E-2"/>
          <c:y val="0.1547085201793722"/>
          <c:w val="0.89209792643570007"/>
          <c:h val="0.71748878923766812"/>
        </c:manualLayout>
      </c:layout>
      <c:barChart>
        <c:barDir val="col"/>
        <c:grouping val="clustered"/>
        <c:varyColors val="0"/>
        <c:ser>
          <c:idx val="0"/>
          <c:order val="0"/>
          <c:tx>
            <c:strRef>
              <c:f>_Hidden16!$B$1:$B$1</c:f>
              <c:strCache>
                <c:ptCount val="1"/>
              </c:strCache>
            </c:strRef>
          </c:tx>
          <c:spPr>
            <a:solidFill>
              <a:srgbClr val="00915A"/>
            </a:solidFill>
            <a:ln w="3175">
              <a:solidFill>
                <a:srgbClr val="008000"/>
              </a:solidFill>
              <a:prstDash val="solid"/>
            </a:ln>
          </c:spPr>
          <c:invertIfNegative val="0"/>
          <c:cat>
            <c:numRef>
              <c:f>_Hidden16!$A$2:$A$30</c:f>
              <c:numCache>
                <c:formatCode>General</c:formatCode>
                <c:ptCount val="29"/>
                <c:pt idx="0">
                  <c:v>1990</c:v>
                </c:pt>
                <c:pt idx="1">
                  <c:v>1992</c:v>
                </c:pt>
                <c:pt idx="2">
                  <c:v>1993</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_Hidden16!$B$2:$B$30</c:f>
              <c:numCache>
                <c:formatCode>General</c:formatCode>
                <c:ptCount val="29"/>
                <c:pt idx="0">
                  <c:v>5.4457652065780371E-6</c:v>
                </c:pt>
                <c:pt idx="1">
                  <c:v>5.6730026448345333E-7</c:v>
                </c:pt>
                <c:pt idx="2">
                  <c:v>2.7891334556180474E-6</c:v>
                </c:pt>
                <c:pt idx="3">
                  <c:v>5.127182943777546E-6</c:v>
                </c:pt>
                <c:pt idx="4">
                  <c:v>1.6128174706215154E-5</c:v>
                </c:pt>
                <c:pt idx="5">
                  <c:v>1.3299506423036148E-5</c:v>
                </c:pt>
                <c:pt idx="6">
                  <c:v>9.8783145977168104E-5</c:v>
                </c:pt>
                <c:pt idx="7">
                  <c:v>4.6850723021177157E-5</c:v>
                </c:pt>
                <c:pt idx="8">
                  <c:v>3.0564588577404846E-5</c:v>
                </c:pt>
                <c:pt idx="9">
                  <c:v>2.0821178288248988E-4</c:v>
                </c:pt>
                <c:pt idx="10">
                  <c:v>9.5051345964936767E-4</c:v>
                </c:pt>
                <c:pt idx="11">
                  <c:v>2.2941775574983219E-3</c:v>
                </c:pt>
                <c:pt idx="12">
                  <c:v>4.9517518940105981E-3</c:v>
                </c:pt>
                <c:pt idx="13">
                  <c:v>1.5438907689871769E-3</c:v>
                </c:pt>
                <c:pt idx="14">
                  <c:v>1.0769787189968585E-3</c:v>
                </c:pt>
                <c:pt idx="15">
                  <c:v>1.3732071439434056E-3</c:v>
                </c:pt>
                <c:pt idx="16">
                  <c:v>1.1361899428734548E-2</c:v>
                </c:pt>
                <c:pt idx="17">
                  <c:v>1.9431468119480353E-2</c:v>
                </c:pt>
                <c:pt idx="18">
                  <c:v>1.2141752298452418E-2</c:v>
                </c:pt>
                <c:pt idx="19">
                  <c:v>3.4968549315233309E-3</c:v>
                </c:pt>
                <c:pt idx="20">
                  <c:v>5.9320517417168761E-3</c:v>
                </c:pt>
                <c:pt idx="21">
                  <c:v>1.4982746340742731E-2</c:v>
                </c:pt>
                <c:pt idx="22">
                  <c:v>6.0304723563924821E-2</c:v>
                </c:pt>
                <c:pt idx="23">
                  <c:v>0.12824448865863655</c:v>
                </c:pt>
                <c:pt idx="24">
                  <c:v>9.4058464048911425E-2</c:v>
                </c:pt>
                <c:pt idx="25">
                  <c:v>0.14809113615027217</c:v>
                </c:pt>
                <c:pt idx="26">
                  <c:v>0.29498280972851404</c:v>
                </c:pt>
                <c:pt idx="27">
                  <c:v>0.16653460574446755</c:v>
                </c:pt>
                <c:pt idx="28">
                  <c:v>2.7818712398079599E-2</c:v>
                </c:pt>
              </c:numCache>
            </c:numRef>
          </c:val>
          <c:extLst>
            <c:ext xmlns:c16="http://schemas.microsoft.com/office/drawing/2014/chart" uri="{C3380CC4-5D6E-409C-BE32-E72D297353CC}">
              <c16:uniqueId val="{00000000-930B-4378-983B-2B62169559E0}"/>
            </c:ext>
          </c:extLst>
        </c:ser>
        <c:dLbls>
          <c:showLegendKey val="0"/>
          <c:showVal val="0"/>
          <c:showCatName val="0"/>
          <c:showSerName val="0"/>
          <c:showPercent val="0"/>
          <c:showBubbleSize val="0"/>
        </c:dLbls>
        <c:gapWidth val="80"/>
        <c:axId val="1221903312"/>
        <c:axId val="1"/>
      </c:barChart>
      <c:catAx>
        <c:axId val="1221903312"/>
        <c:scaling>
          <c:orientation val="minMax"/>
        </c:scaling>
        <c:delete val="0"/>
        <c:axPos val="b"/>
        <c:numFmt formatCode="0" sourceLinked="0"/>
        <c:majorTickMark val="out"/>
        <c:minorTickMark val="none"/>
        <c:tickLblPos val="low"/>
        <c:spPr>
          <a:ln w="3175">
            <a:solidFill>
              <a:srgbClr val="000000"/>
            </a:solidFill>
            <a:prstDash val="solid"/>
          </a:ln>
        </c:spPr>
        <c:txPr>
          <a:bodyPr rot="-2700000" vert="horz"/>
          <a:lstStyle/>
          <a:p>
            <a:pPr>
              <a:defRPr sz="9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903312"/>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Outstanding Loan Balance by Borrower</a:t>
            </a:r>
          </a:p>
        </c:rich>
      </c:tx>
      <c:layout>
        <c:manualLayout>
          <c:xMode val="edge"/>
          <c:yMode val="edge"/>
          <c:x val="7.4404870031258763E-3"/>
          <c:y val="4.1002323509489243E-2"/>
        </c:manualLayout>
      </c:layout>
      <c:overlay val="0"/>
      <c:spPr>
        <a:noFill/>
        <a:ln w="3175">
          <a:solidFill>
            <a:srgbClr val="000000"/>
          </a:solidFill>
          <a:prstDash val="solid"/>
        </a:ln>
      </c:spPr>
    </c:title>
    <c:autoTitleDeleted val="0"/>
    <c:plotArea>
      <c:layout>
        <c:manualLayout>
          <c:layoutTarget val="inner"/>
          <c:xMode val="edge"/>
          <c:yMode val="edge"/>
          <c:x val="8.4821551835634987E-2"/>
          <c:y val="0.15717557345304209"/>
          <c:w val="0.89434653777573037"/>
          <c:h val="0.76082089178718926"/>
        </c:manualLayout>
      </c:layout>
      <c:barChart>
        <c:barDir val="col"/>
        <c:grouping val="clustered"/>
        <c:varyColors val="0"/>
        <c:ser>
          <c:idx val="0"/>
          <c:order val="0"/>
          <c:tx>
            <c:strRef>
              <c:f>_Hidden17!$B$1:$B$1</c:f>
              <c:strCache>
                <c:ptCount val="1"/>
                <c:pt idx="0">
                  <c:v>In % of the Portfolio Amount</c:v>
                </c:pt>
              </c:strCache>
            </c:strRef>
          </c:tx>
          <c:spPr>
            <a:solidFill>
              <a:srgbClr val="00915A"/>
            </a:solidFill>
            <a:ln w="3175">
              <a:solidFill>
                <a:srgbClr val="008000"/>
              </a:solidFill>
              <a:prstDash val="solid"/>
            </a:ln>
          </c:spPr>
          <c:invertIfNegative val="0"/>
          <c:cat>
            <c:strRef>
              <c:f>_Hidden17!$A$2:$A$6</c:f>
              <c:strCache>
                <c:ptCount val="5"/>
                <c:pt idx="0">
                  <c:v>&lt;=100</c:v>
                </c:pt>
                <c:pt idx="1">
                  <c:v>&gt;100 and &lt;=200</c:v>
                </c:pt>
                <c:pt idx="2">
                  <c:v>&gt;200 and &lt;=300</c:v>
                </c:pt>
                <c:pt idx="3">
                  <c:v>&gt;300 and &lt;=400</c:v>
                </c:pt>
                <c:pt idx="4">
                  <c:v>&gt;400</c:v>
                </c:pt>
              </c:strCache>
            </c:strRef>
          </c:cat>
          <c:val>
            <c:numRef>
              <c:f>_Hidden17!$B$2:$B$6</c:f>
              <c:numCache>
                <c:formatCode>General</c:formatCode>
                <c:ptCount val="5"/>
                <c:pt idx="0">
                  <c:v>0.14934635454727146</c:v>
                </c:pt>
                <c:pt idx="1">
                  <c:v>0.34035177913932263</c:v>
                </c:pt>
                <c:pt idx="2">
                  <c:v>0.263842442267193</c:v>
                </c:pt>
                <c:pt idx="3">
                  <c:v>0.11294414708357525</c:v>
                </c:pt>
                <c:pt idx="4">
                  <c:v>0.1335152769626376</c:v>
                </c:pt>
              </c:numCache>
            </c:numRef>
          </c:val>
          <c:extLst>
            <c:ext xmlns:c16="http://schemas.microsoft.com/office/drawing/2014/chart" uri="{C3380CC4-5D6E-409C-BE32-E72D297353CC}">
              <c16:uniqueId val="{00000000-DA0F-46A8-A06F-11791EC651B4}"/>
            </c:ext>
          </c:extLst>
        </c:ser>
        <c:ser>
          <c:idx val="1"/>
          <c:order val="1"/>
          <c:tx>
            <c:strRef>
              <c:f>_Hidden17!$C$1:$C$1</c:f>
              <c:strCache>
                <c:ptCount val="1"/>
                <c:pt idx="0">
                  <c:v>In % Number Of Borrowers</c:v>
                </c:pt>
              </c:strCache>
            </c:strRef>
          </c:tx>
          <c:spPr>
            <a:solidFill>
              <a:srgbClr val="FF8040"/>
            </a:solidFill>
            <a:ln w="3175">
              <a:solidFill>
                <a:srgbClr val="FF8040"/>
              </a:solidFill>
              <a:prstDash val="solid"/>
            </a:ln>
          </c:spPr>
          <c:invertIfNegative val="0"/>
          <c:cat>
            <c:strRef>
              <c:f>_Hidden17!$A$2:$A$6</c:f>
              <c:strCache>
                <c:ptCount val="5"/>
                <c:pt idx="0">
                  <c:v>&lt;=100</c:v>
                </c:pt>
                <c:pt idx="1">
                  <c:v>&gt;100 and &lt;=200</c:v>
                </c:pt>
                <c:pt idx="2">
                  <c:v>&gt;200 and &lt;=300</c:v>
                </c:pt>
                <c:pt idx="3">
                  <c:v>&gt;300 and &lt;=400</c:v>
                </c:pt>
                <c:pt idx="4">
                  <c:v>&gt;400</c:v>
                </c:pt>
              </c:strCache>
            </c:strRef>
          </c:cat>
          <c:val>
            <c:numRef>
              <c:f>_Hidden17!$C$2:$C$6</c:f>
              <c:numCache>
                <c:formatCode>General</c:formatCode>
                <c:ptCount val="5"/>
                <c:pt idx="0">
                  <c:v>0.44363482468972243</c:v>
                </c:pt>
                <c:pt idx="1">
                  <c:v>0.32706798045872321</c:v>
                </c:pt>
                <c:pt idx="2">
                  <c:v>0.15279732825480941</c:v>
                </c:pt>
                <c:pt idx="3">
                  <c:v>4.6709539712768991E-2</c:v>
                </c:pt>
                <c:pt idx="4">
                  <c:v>2.9790326883975968E-2</c:v>
                </c:pt>
              </c:numCache>
            </c:numRef>
          </c:val>
          <c:extLst>
            <c:ext xmlns:c16="http://schemas.microsoft.com/office/drawing/2014/chart" uri="{C3380CC4-5D6E-409C-BE32-E72D297353CC}">
              <c16:uniqueId val="{00000001-DA0F-46A8-A06F-11791EC651B4}"/>
            </c:ext>
          </c:extLst>
        </c:ser>
        <c:dLbls>
          <c:showLegendKey val="0"/>
          <c:showVal val="0"/>
          <c:showCatName val="0"/>
          <c:showSerName val="0"/>
          <c:showPercent val="0"/>
          <c:showBubbleSize val="0"/>
        </c:dLbls>
        <c:gapWidth val="150"/>
        <c:axId val="1221895112"/>
        <c:axId val="1"/>
      </c:barChart>
      <c:catAx>
        <c:axId val="1221895112"/>
        <c:scaling>
          <c:orientation val="minMax"/>
        </c:scaling>
        <c:delete val="0"/>
        <c:axPos val="b"/>
        <c:numFmt formatCode="0.00" sourceLinked="0"/>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895112"/>
        <c:crosses val="autoZero"/>
        <c:crossBetween val="between"/>
      </c:valAx>
      <c:spPr>
        <a:noFill/>
        <a:ln w="25400">
          <a:noFill/>
        </a:ln>
      </c:spPr>
    </c:plotArea>
    <c:legend>
      <c:legendPos val="r"/>
      <c:layout>
        <c:manualLayout>
          <c:xMode val="edge"/>
          <c:yMode val="edge"/>
          <c:x val="0.7232153367038352"/>
          <c:y val="0.11845115680519114"/>
          <c:w val="0.27083372691378188"/>
          <c:h val="7.9726740157340187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legend>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Rate
</a:t>
            </a:r>
          </a:p>
        </c:rich>
      </c:tx>
      <c:layout>
        <c:manualLayout>
          <c:xMode val="edge"/>
          <c:yMode val="edge"/>
          <c:x val="9.5238242866819922E-2"/>
          <c:y val="6.4896942111858494E-2"/>
        </c:manualLayout>
      </c:layout>
      <c:overlay val="0"/>
      <c:spPr>
        <a:noFill/>
        <a:ln w="3175">
          <a:solidFill>
            <a:srgbClr val="000000"/>
          </a:solidFill>
          <a:prstDash val="solid"/>
        </a:ln>
      </c:spPr>
    </c:title>
    <c:autoTitleDeleted val="0"/>
    <c:plotArea>
      <c:layout>
        <c:manualLayout>
          <c:layoutTarget val="inner"/>
          <c:xMode val="edge"/>
          <c:yMode val="edge"/>
          <c:x val="9.0476330723478923E-2"/>
          <c:y val="0.25073818543218057"/>
          <c:w val="0.88730296270920561"/>
          <c:h val="0.56047359096605065"/>
        </c:manualLayout>
      </c:layout>
      <c:barChart>
        <c:barDir val="col"/>
        <c:grouping val="clustered"/>
        <c:varyColors val="0"/>
        <c:ser>
          <c:idx val="0"/>
          <c:order val="0"/>
          <c:tx>
            <c:strRef>
              <c:f>_Hidden18!$B$1:$B$1</c:f>
              <c:strCache>
                <c:ptCount val="1"/>
              </c:strCache>
            </c:strRef>
          </c:tx>
          <c:spPr>
            <a:solidFill>
              <a:srgbClr val="00915A"/>
            </a:solidFill>
            <a:ln w="3175">
              <a:solidFill>
                <a:srgbClr val="008000"/>
              </a:solidFill>
              <a:prstDash val="solid"/>
            </a:ln>
          </c:spPr>
          <c:invertIfNegative val="0"/>
          <c:cat>
            <c:strRef>
              <c:f>_Hidden18!$A$2:$A$19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8 - 8.5%</c:v>
                </c:pt>
                <c:pt idx="16">
                  <c:v>7.5 - 8%</c:v>
                </c:pt>
                <c:pt idx="17">
                  <c:v>7 - 7.5%</c:v>
                </c:pt>
              </c:strCache>
            </c:strRef>
          </c:cat>
          <c:val>
            <c:numRef>
              <c:f>_Hidden18!$B$2:$B$19</c:f>
              <c:numCache>
                <c:formatCode>General</c:formatCode>
                <c:ptCount val="18"/>
                <c:pt idx="0">
                  <c:v>4.9238336589416285E-3</c:v>
                </c:pt>
                <c:pt idx="1">
                  <c:v>4.0018817615068279E-2</c:v>
                </c:pt>
                <c:pt idx="2">
                  <c:v>0.28983300515813154</c:v>
                </c:pt>
                <c:pt idx="3">
                  <c:v>0.51993206612358223</c:v>
                </c:pt>
                <c:pt idx="4">
                  <c:v>8.9641851467633954E-2</c:v>
                </c:pt>
                <c:pt idx="5">
                  <c:v>4.0147963521064492E-2</c:v>
                </c:pt>
                <c:pt idx="6">
                  <c:v>9.3470869548294821E-3</c:v>
                </c:pt>
                <c:pt idx="7">
                  <c:v>3.6479636080057397E-3</c:v>
                </c:pt>
                <c:pt idx="8">
                  <c:v>1.5005937632205327E-3</c:v>
                </c:pt>
                <c:pt idx="9">
                  <c:v>6.1319101682583913E-4</c:v>
                </c:pt>
                <c:pt idx="10">
                  <c:v>3.0929857903694372E-4</c:v>
                </c:pt>
                <c:pt idx="11">
                  <c:v>6.4580841416459736E-5</c:v>
                </c:pt>
                <c:pt idx="12">
                  <c:v>1.1378514499707021E-5</c:v>
                </c:pt>
                <c:pt idx="13">
                  <c:v>2.5578910221485979E-6</c:v>
                </c:pt>
                <c:pt idx="14">
                  <c:v>1.1859812554762797E-6</c:v>
                </c:pt>
                <c:pt idx="15">
                  <c:v>2.7553751012704196E-6</c:v>
                </c:pt>
                <c:pt idx="16">
                  <c:v>1.6441268860700511E-6</c:v>
                </c:pt>
                <c:pt idx="17">
                  <c:v>2.2580347826207606E-7</c:v>
                </c:pt>
              </c:numCache>
            </c:numRef>
          </c:val>
          <c:extLst>
            <c:ext xmlns:c16="http://schemas.microsoft.com/office/drawing/2014/chart" uri="{C3380CC4-5D6E-409C-BE32-E72D297353CC}">
              <c16:uniqueId val="{00000000-47D7-46CC-AD64-A14D0DBD9EC0}"/>
            </c:ext>
          </c:extLst>
        </c:ser>
        <c:dLbls>
          <c:showLegendKey val="0"/>
          <c:showVal val="0"/>
          <c:showCatName val="0"/>
          <c:showSerName val="0"/>
          <c:showPercent val="0"/>
          <c:showBubbleSize val="0"/>
        </c:dLbls>
        <c:gapWidth val="80"/>
        <c:axId val="1221912824"/>
        <c:axId val="1"/>
      </c:barChart>
      <c:catAx>
        <c:axId val="122191282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91282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Distribution per Interest Type</a:t>
            </a:r>
          </a:p>
        </c:rich>
      </c:tx>
      <c:layout>
        <c:manualLayout>
          <c:xMode val="edge"/>
          <c:yMode val="edge"/>
          <c:x val="0.26095286635577819"/>
          <c:y val="4.1474747702035263E-2"/>
        </c:manualLayout>
      </c:layout>
      <c:overlay val="0"/>
      <c:spPr>
        <a:noFill/>
        <a:ln w="3175">
          <a:solidFill>
            <a:srgbClr val="000000"/>
          </a:solidFill>
          <a:prstDash val="solid"/>
        </a:ln>
      </c:spPr>
    </c:title>
    <c:autoTitleDeleted val="0"/>
    <c:plotArea>
      <c:layout>
        <c:manualLayout>
          <c:layoutTarget val="inner"/>
          <c:xMode val="edge"/>
          <c:yMode val="edge"/>
          <c:x val="0.44381034934960817"/>
          <c:y val="0.44700561412193557"/>
          <c:w val="0.11428592687114374"/>
          <c:h val="0.27649831801356839"/>
        </c:manualLayout>
      </c:layout>
      <c:pieChart>
        <c:varyColors val="1"/>
        <c:ser>
          <c:idx val="0"/>
          <c:order val="0"/>
          <c:tx>
            <c:strRef>
              <c:f>_Hidden19!$B$1:$B$1</c:f>
              <c:strCache>
                <c:ptCount val="1"/>
                <c:pt idx="0">
                  <c:v>OUT_BKD_EUR(Loan Register)</c:v>
                </c:pt>
              </c:strCache>
            </c:strRef>
          </c:tx>
          <c:spPr>
            <a:solidFill>
              <a:srgbClr val="008888"/>
            </a:solidFill>
            <a:ln w="12700">
              <a:solidFill>
                <a:srgbClr val="000000"/>
              </a:solidFill>
              <a:prstDash val="solid"/>
            </a:ln>
          </c:spPr>
          <c:dPt>
            <c:idx val="0"/>
            <c:bubble3D val="0"/>
            <c:spPr>
              <a:solidFill>
                <a:srgbClr val="FF8000"/>
              </a:solidFill>
              <a:ln w="12700">
                <a:solidFill>
                  <a:srgbClr val="000000"/>
                </a:solidFill>
                <a:prstDash val="solid"/>
              </a:ln>
            </c:spPr>
            <c:extLst>
              <c:ext xmlns:c16="http://schemas.microsoft.com/office/drawing/2014/chart" uri="{C3380CC4-5D6E-409C-BE32-E72D297353CC}">
                <c16:uniqueId val="{00000000-9F66-47F7-B3C7-A1A45439678A}"/>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1-9F66-47F7-B3C7-A1A45439678A}"/>
              </c:ext>
            </c:extLst>
          </c:dPt>
          <c:dPt>
            <c:idx val="2"/>
            <c:bubble3D val="0"/>
            <c:spPr>
              <a:solidFill>
                <a:srgbClr val="00915A"/>
              </a:solidFill>
              <a:ln w="12700">
                <a:solidFill>
                  <a:srgbClr val="000000"/>
                </a:solidFill>
                <a:prstDash val="solid"/>
              </a:ln>
            </c:spPr>
            <c:extLst>
              <c:ext xmlns:c16="http://schemas.microsoft.com/office/drawing/2014/chart" uri="{C3380CC4-5D6E-409C-BE32-E72D297353CC}">
                <c16:uniqueId val="{00000002-9F66-47F7-B3C7-A1A45439678A}"/>
              </c:ext>
            </c:extLst>
          </c:dPt>
          <c:dLbls>
            <c:numFmt formatCode="0\ %" sourceLinked="0"/>
            <c:spPr>
              <a:noFill/>
              <a:ln w="25400">
                <a:noFill/>
              </a:ln>
            </c:spPr>
            <c:txPr>
              <a:bodyPr wrap="square" lIns="38100" tIns="19050" rIns="38100" bIns="19050" anchor="ctr">
                <a:spAutoFit/>
              </a:bodyPr>
              <a:lstStyle/>
              <a:p>
                <a:pPr>
                  <a:defRPr sz="900" b="0" i="0" u="none" strike="noStrike" baseline="0">
                    <a:solidFill>
                      <a:srgbClr val="000000"/>
                    </a:solidFill>
                    <a:latin typeface="Tahoma"/>
                    <a:ea typeface="Tahoma"/>
                    <a:cs typeface="Tahom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_Hidden19!$A$2:$A$4</c:f>
              <c:strCache>
                <c:ptCount val="3"/>
                <c:pt idx="0">
                  <c:v>Variable With Cap</c:v>
                </c:pt>
                <c:pt idx="1">
                  <c:v>Variable</c:v>
                </c:pt>
                <c:pt idx="2">
                  <c:v>Fixed</c:v>
                </c:pt>
              </c:strCache>
            </c:strRef>
          </c:cat>
          <c:val>
            <c:numRef>
              <c:f>_Hidden19!$B$2:$B$4</c:f>
              <c:numCache>
                <c:formatCode>General</c:formatCode>
                <c:ptCount val="3"/>
                <c:pt idx="0">
                  <c:v>2625401960.5899796</c:v>
                </c:pt>
                <c:pt idx="1">
                  <c:v>29371570.519999988</c:v>
                </c:pt>
                <c:pt idx="2">
                  <c:v>12603671673.180073</c:v>
                </c:pt>
              </c:numCache>
            </c:numRef>
          </c:val>
          <c:extLst>
            <c:ext xmlns:c16="http://schemas.microsoft.com/office/drawing/2014/chart" uri="{C3380CC4-5D6E-409C-BE32-E72D297353CC}">
              <c16:uniqueId val="{00000003-9F66-47F7-B3C7-A1A45439678A}"/>
            </c:ext>
          </c:extLst>
        </c:ser>
        <c:dLbls>
          <c:showLegendKey val="0"/>
          <c:showVal val="0"/>
          <c:showCatName val="1"/>
          <c:showSerName val="0"/>
          <c:showPercent val="1"/>
          <c:showBubbleSize val="0"/>
          <c:showLeaderLines val="1"/>
        </c:dLbls>
        <c:firstSliceAng val="65"/>
      </c:pieChart>
      <c:spPr>
        <a:noFill/>
        <a:ln w="25400">
          <a:noFill/>
        </a:ln>
      </c:spPr>
    </c:plotArea>
    <c:plotVisOnly val="0"/>
    <c:dispBlanksAs val="zero"/>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ahoma"/>
                <a:ea typeface="Tahoma"/>
                <a:cs typeface="Tahoma"/>
              </a:defRPr>
            </a:pPr>
            <a:r>
              <a:rPr lang="en-GB"/>
              <a:t>Next Reset Date</a:t>
            </a:r>
          </a:p>
        </c:rich>
      </c:tx>
      <c:layout>
        <c:manualLayout>
          <c:xMode val="edge"/>
          <c:yMode val="edge"/>
          <c:x val="0.19903691813804172"/>
          <c:y val="5.8020477815699661E-2"/>
        </c:manualLayout>
      </c:layout>
      <c:overlay val="0"/>
      <c:spPr>
        <a:noFill/>
        <a:ln w="3175">
          <a:solidFill>
            <a:srgbClr val="000000"/>
          </a:solidFill>
          <a:prstDash val="solid"/>
        </a:ln>
      </c:spPr>
    </c:title>
    <c:autoTitleDeleted val="0"/>
    <c:plotArea>
      <c:layout>
        <c:manualLayout>
          <c:layoutTarget val="inner"/>
          <c:xMode val="edge"/>
          <c:yMode val="edge"/>
          <c:x val="9.1492776886035312E-2"/>
          <c:y val="0.21501706484641639"/>
          <c:w val="0.8860353130016051"/>
          <c:h val="0.49829351535836175"/>
        </c:manualLayout>
      </c:layout>
      <c:barChart>
        <c:barDir val="col"/>
        <c:grouping val="clustered"/>
        <c:varyColors val="0"/>
        <c:ser>
          <c:idx val="0"/>
          <c:order val="0"/>
          <c:tx>
            <c:strRef>
              <c:f>_Hidden20!$B$1:$B$1</c:f>
              <c:strCache>
                <c:ptCount val="1"/>
              </c:strCache>
            </c:strRef>
          </c:tx>
          <c:spPr>
            <a:solidFill>
              <a:srgbClr val="00915A"/>
            </a:solidFill>
            <a:ln w="3175">
              <a:solidFill>
                <a:srgbClr val="008000"/>
              </a:solidFill>
              <a:prstDash val="solid"/>
            </a:ln>
          </c:spPr>
          <c:invertIfNegative val="0"/>
          <c:cat>
            <c:strRef>
              <c:f>_Hidden20!$A$2:$A$17</c:f>
              <c:strCache>
                <c:ptCount val="16"/>
                <c:pt idx="0">
                  <c:v>2021</c:v>
                </c:pt>
                <c:pt idx="1">
                  <c:v>2022</c:v>
                </c:pt>
                <c:pt idx="2">
                  <c:v>2023</c:v>
                </c:pt>
                <c:pt idx="3">
                  <c:v>2024</c:v>
                </c:pt>
                <c:pt idx="4">
                  <c:v>2025</c:v>
                </c:pt>
                <c:pt idx="5">
                  <c:v>2026</c:v>
                </c:pt>
                <c:pt idx="6">
                  <c:v>2027</c:v>
                </c:pt>
                <c:pt idx="7">
                  <c:v>2028</c:v>
                </c:pt>
                <c:pt idx="8">
                  <c:v>2029</c:v>
                </c:pt>
                <c:pt idx="9">
                  <c:v>2030</c:v>
                </c:pt>
                <c:pt idx="10">
                  <c:v>2031</c:v>
                </c:pt>
                <c:pt idx="11">
                  <c:v>2033</c:v>
                </c:pt>
                <c:pt idx="12">
                  <c:v>2034</c:v>
                </c:pt>
                <c:pt idx="13">
                  <c:v>2035</c:v>
                </c:pt>
                <c:pt idx="14">
                  <c:v>2036</c:v>
                </c:pt>
                <c:pt idx="15">
                  <c:v>Fixed To Maturity</c:v>
                </c:pt>
              </c:strCache>
            </c:strRef>
          </c:cat>
          <c:val>
            <c:numRef>
              <c:f>_Hidden20!$B$2:$B$17</c:f>
              <c:numCache>
                <c:formatCode>General</c:formatCode>
                <c:ptCount val="16"/>
                <c:pt idx="0">
                  <c:v>1.7789270587260278E-2</c:v>
                </c:pt>
                <c:pt idx="1">
                  <c:v>5.3052218891371759E-2</c:v>
                </c:pt>
                <c:pt idx="2">
                  <c:v>2.2241381297131286E-2</c:v>
                </c:pt>
                <c:pt idx="3">
                  <c:v>1.7539266797953635E-2</c:v>
                </c:pt>
                <c:pt idx="4">
                  <c:v>8.2823027436942278E-3</c:v>
                </c:pt>
                <c:pt idx="5">
                  <c:v>1.0696488373803039E-2</c:v>
                </c:pt>
                <c:pt idx="6">
                  <c:v>5.3971298108961875E-3</c:v>
                </c:pt>
                <c:pt idx="7">
                  <c:v>3.11280613287164E-3</c:v>
                </c:pt>
                <c:pt idx="8">
                  <c:v>6.1790850560246502E-3</c:v>
                </c:pt>
                <c:pt idx="9">
                  <c:v>6.9136137652045981E-4</c:v>
                </c:pt>
                <c:pt idx="10">
                  <c:v>1.5001540388639482E-4</c:v>
                </c:pt>
                <c:pt idx="11">
                  <c:v>5.6648233534106985E-3</c:v>
                </c:pt>
                <c:pt idx="12">
                  <c:v>1.7482176047989469E-2</c:v>
                </c:pt>
                <c:pt idx="13">
                  <c:v>1.3587941820029383E-3</c:v>
                </c:pt>
                <c:pt idx="14">
                  <c:v>2.3726654200534843E-4</c:v>
                </c:pt>
                <c:pt idx="15">
                  <c:v>0.83012561340317803</c:v>
                </c:pt>
              </c:numCache>
            </c:numRef>
          </c:val>
          <c:extLst>
            <c:ext xmlns:c16="http://schemas.microsoft.com/office/drawing/2014/chart" uri="{C3380CC4-5D6E-409C-BE32-E72D297353CC}">
              <c16:uniqueId val="{00000000-FB2E-4976-AD24-AA2110D630E1}"/>
            </c:ext>
          </c:extLst>
        </c:ser>
        <c:dLbls>
          <c:showLegendKey val="0"/>
          <c:showVal val="0"/>
          <c:showCatName val="0"/>
          <c:showSerName val="0"/>
          <c:showPercent val="0"/>
          <c:showBubbleSize val="0"/>
        </c:dLbls>
        <c:gapWidth val="80"/>
        <c:axId val="1221909544"/>
        <c:axId val="1"/>
      </c:barChart>
      <c:catAx>
        <c:axId val="1221909544"/>
        <c:scaling>
          <c:orientation val="minMax"/>
        </c:scaling>
        <c:delete val="0"/>
        <c:axPos val="b"/>
        <c:numFmt formatCode="0.00" sourceLinked="0"/>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Tahoma"/>
                <a:ea typeface="Tahoma"/>
                <a:cs typeface="Tahoma"/>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221909544"/>
        <c:crosses val="autoZero"/>
        <c:crossBetween val="between"/>
      </c:valAx>
      <c:spPr>
        <a:noFill/>
        <a:ln w="25400">
          <a:noFill/>
        </a:ln>
      </c:spPr>
    </c:plotArea>
    <c:plotVisOnly val="0"/>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70C7F2EE-B532-4D15-BBEC-5F6C0ECDD0E4}"/>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16</xdr:col>
      <xdr:colOff>0</xdr:colOff>
      <xdr:row>12</xdr:row>
      <xdr:rowOff>0</xdr:rowOff>
    </xdr:to>
    <xdr:graphicFrame macro="">
      <xdr:nvGraphicFramePr>
        <xdr:cNvPr id="1026" name="Chart 2">
          <a:extLst>
            <a:ext uri="{FF2B5EF4-FFF2-40B4-BE49-F238E27FC236}">
              <a16:creationId xmlns:a16="http://schemas.microsoft.com/office/drawing/2014/main" id="{6FE07A4A-9F42-4291-9093-E832DC164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19</xdr:col>
      <xdr:colOff>0</xdr:colOff>
      <xdr:row>15</xdr:row>
      <xdr:rowOff>0</xdr:rowOff>
    </xdr:to>
    <xdr:graphicFrame macro="">
      <xdr:nvGraphicFramePr>
        <xdr:cNvPr id="1029" name="Chart 5">
          <a:extLst>
            <a:ext uri="{FF2B5EF4-FFF2-40B4-BE49-F238E27FC236}">
              <a16:creationId xmlns:a16="http://schemas.microsoft.com/office/drawing/2014/main" id="{EC9258F0-0E7A-4031-AA22-E756B6AEBF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16</xdr:col>
      <xdr:colOff>0</xdr:colOff>
      <xdr:row>18</xdr:row>
      <xdr:rowOff>0</xdr:rowOff>
    </xdr:to>
    <xdr:graphicFrame macro="">
      <xdr:nvGraphicFramePr>
        <xdr:cNvPr id="1030" name="Chart 6">
          <a:extLst>
            <a:ext uri="{FF2B5EF4-FFF2-40B4-BE49-F238E27FC236}">
              <a16:creationId xmlns:a16="http://schemas.microsoft.com/office/drawing/2014/main" id="{1357B2DE-042E-49F8-ABBB-5BA8FB1D8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18</xdr:col>
      <xdr:colOff>0</xdr:colOff>
      <xdr:row>21</xdr:row>
      <xdr:rowOff>0</xdr:rowOff>
    </xdr:to>
    <xdr:graphicFrame macro="">
      <xdr:nvGraphicFramePr>
        <xdr:cNvPr id="1031" name="Chart 7">
          <a:extLst>
            <a:ext uri="{FF2B5EF4-FFF2-40B4-BE49-F238E27FC236}">
              <a16:creationId xmlns:a16="http://schemas.microsoft.com/office/drawing/2014/main" id="{0DF6AB49-E44A-48C5-9C9C-65881C29E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0</xdr:rowOff>
    </xdr:from>
    <xdr:to>
      <xdr:col>17</xdr:col>
      <xdr:colOff>0</xdr:colOff>
      <xdr:row>24</xdr:row>
      <xdr:rowOff>0</xdr:rowOff>
    </xdr:to>
    <xdr:graphicFrame macro="">
      <xdr:nvGraphicFramePr>
        <xdr:cNvPr id="1032" name="Chart 8">
          <a:extLst>
            <a:ext uri="{FF2B5EF4-FFF2-40B4-BE49-F238E27FC236}">
              <a16:creationId xmlns:a16="http://schemas.microsoft.com/office/drawing/2014/main" id="{29AFC703-B54B-44AD-9120-E5969EDA0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25</xdr:row>
      <xdr:rowOff>0</xdr:rowOff>
    </xdr:from>
    <xdr:to>
      <xdr:col>19</xdr:col>
      <xdr:colOff>0</xdr:colOff>
      <xdr:row>26</xdr:row>
      <xdr:rowOff>0</xdr:rowOff>
    </xdr:to>
    <xdr:graphicFrame macro="">
      <xdr:nvGraphicFramePr>
        <xdr:cNvPr id="1033" name="Chart 9">
          <a:extLst>
            <a:ext uri="{FF2B5EF4-FFF2-40B4-BE49-F238E27FC236}">
              <a16:creationId xmlns:a16="http://schemas.microsoft.com/office/drawing/2014/main" id="{7D35D699-6990-457B-AC49-2A29580139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28</xdr:row>
      <xdr:rowOff>0</xdr:rowOff>
    </xdr:from>
    <xdr:to>
      <xdr:col>16</xdr:col>
      <xdr:colOff>0</xdr:colOff>
      <xdr:row>29</xdr:row>
      <xdr:rowOff>0</xdr:rowOff>
    </xdr:to>
    <xdr:graphicFrame macro="">
      <xdr:nvGraphicFramePr>
        <xdr:cNvPr id="1035" name="Chart 11">
          <a:extLst>
            <a:ext uri="{FF2B5EF4-FFF2-40B4-BE49-F238E27FC236}">
              <a16:creationId xmlns:a16="http://schemas.microsoft.com/office/drawing/2014/main" id="{90F3936A-4562-49C1-B0C3-32501A5298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30</xdr:row>
      <xdr:rowOff>0</xdr:rowOff>
    </xdr:from>
    <xdr:to>
      <xdr:col>14</xdr:col>
      <xdr:colOff>0</xdr:colOff>
      <xdr:row>31</xdr:row>
      <xdr:rowOff>0</xdr:rowOff>
    </xdr:to>
    <xdr:graphicFrame macro="">
      <xdr:nvGraphicFramePr>
        <xdr:cNvPr id="1036" name="Chart 12">
          <a:extLst>
            <a:ext uri="{FF2B5EF4-FFF2-40B4-BE49-F238E27FC236}">
              <a16:creationId xmlns:a16="http://schemas.microsoft.com/office/drawing/2014/main" id="{477E2054-5879-4B78-9400-1D3EAA84F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34</xdr:row>
      <xdr:rowOff>0</xdr:rowOff>
    </xdr:from>
    <xdr:to>
      <xdr:col>16</xdr:col>
      <xdr:colOff>0</xdr:colOff>
      <xdr:row>35</xdr:row>
      <xdr:rowOff>0</xdr:rowOff>
    </xdr:to>
    <xdr:graphicFrame macro="">
      <xdr:nvGraphicFramePr>
        <xdr:cNvPr id="1039" name="Chart 15">
          <a:extLst>
            <a:ext uri="{FF2B5EF4-FFF2-40B4-BE49-F238E27FC236}">
              <a16:creationId xmlns:a16="http://schemas.microsoft.com/office/drawing/2014/main" id="{5AAFFC20-FF48-48DB-89EB-884D10AEDA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37</xdr:row>
      <xdr:rowOff>0</xdr:rowOff>
    </xdr:from>
    <xdr:to>
      <xdr:col>19</xdr:col>
      <xdr:colOff>0</xdr:colOff>
      <xdr:row>38</xdr:row>
      <xdr:rowOff>0</xdr:rowOff>
    </xdr:to>
    <xdr:graphicFrame macro="">
      <xdr:nvGraphicFramePr>
        <xdr:cNvPr id="1040" name="Chart 16">
          <a:extLst>
            <a:ext uri="{FF2B5EF4-FFF2-40B4-BE49-F238E27FC236}">
              <a16:creationId xmlns:a16="http://schemas.microsoft.com/office/drawing/2014/main" id="{9159D7E6-509E-4014-9809-927BD2155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40</xdr:row>
      <xdr:rowOff>0</xdr:rowOff>
    </xdr:from>
    <xdr:to>
      <xdr:col>13</xdr:col>
      <xdr:colOff>0</xdr:colOff>
      <xdr:row>41</xdr:row>
      <xdr:rowOff>0</xdr:rowOff>
    </xdr:to>
    <xdr:graphicFrame macro="">
      <xdr:nvGraphicFramePr>
        <xdr:cNvPr id="1041" name="Chart 17">
          <a:extLst>
            <a:ext uri="{FF2B5EF4-FFF2-40B4-BE49-F238E27FC236}">
              <a16:creationId xmlns:a16="http://schemas.microsoft.com/office/drawing/2014/main" id="{D74D9670-29F2-47C4-B795-C95EEA450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44</xdr:row>
      <xdr:rowOff>0</xdr:rowOff>
    </xdr:from>
    <xdr:to>
      <xdr:col>14</xdr:col>
      <xdr:colOff>0</xdr:colOff>
      <xdr:row>45</xdr:row>
      <xdr:rowOff>0</xdr:rowOff>
    </xdr:to>
    <xdr:graphicFrame macro="">
      <xdr:nvGraphicFramePr>
        <xdr:cNvPr id="1044" name="Chart 20">
          <a:extLst>
            <a:ext uri="{FF2B5EF4-FFF2-40B4-BE49-F238E27FC236}">
              <a16:creationId xmlns:a16="http://schemas.microsoft.com/office/drawing/2014/main" id="{22F73B93-CD1B-466A-A6CF-3F8AE0E3E9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47</xdr:row>
      <xdr:rowOff>0</xdr:rowOff>
    </xdr:from>
    <xdr:to>
      <xdr:col>15</xdr:col>
      <xdr:colOff>0</xdr:colOff>
      <xdr:row>48</xdr:row>
      <xdr:rowOff>0</xdr:rowOff>
    </xdr:to>
    <xdr:graphicFrame macro="">
      <xdr:nvGraphicFramePr>
        <xdr:cNvPr id="1045" name="Chart 21">
          <a:extLst>
            <a:ext uri="{FF2B5EF4-FFF2-40B4-BE49-F238E27FC236}">
              <a16:creationId xmlns:a16="http://schemas.microsoft.com/office/drawing/2014/main" id="{752D4D8F-EBBD-419C-A2B3-3027AED16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51</xdr:row>
      <xdr:rowOff>0</xdr:rowOff>
    </xdr:from>
    <xdr:to>
      <xdr:col>17</xdr:col>
      <xdr:colOff>0</xdr:colOff>
      <xdr:row>52</xdr:row>
      <xdr:rowOff>0</xdr:rowOff>
    </xdr:to>
    <xdr:graphicFrame macro="">
      <xdr:nvGraphicFramePr>
        <xdr:cNvPr id="1046" name="Chart 22">
          <a:extLst>
            <a:ext uri="{FF2B5EF4-FFF2-40B4-BE49-F238E27FC236}">
              <a16:creationId xmlns:a16="http://schemas.microsoft.com/office/drawing/2014/main" id="{3865754A-D254-44C4-85AF-D74294C10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55</xdr:row>
      <xdr:rowOff>0</xdr:rowOff>
    </xdr:from>
    <xdr:to>
      <xdr:col>19</xdr:col>
      <xdr:colOff>0</xdr:colOff>
      <xdr:row>56</xdr:row>
      <xdr:rowOff>0</xdr:rowOff>
    </xdr:to>
    <xdr:graphicFrame macro="">
      <xdr:nvGraphicFramePr>
        <xdr:cNvPr id="1047" name="Chart 23">
          <a:extLst>
            <a:ext uri="{FF2B5EF4-FFF2-40B4-BE49-F238E27FC236}">
              <a16:creationId xmlns:a16="http://schemas.microsoft.com/office/drawing/2014/main" id="{44E80D82-E734-48AD-9C77-4CD31F7CE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0</xdr:colOff>
      <xdr:row>20</xdr:row>
      <xdr:rowOff>0</xdr:rowOff>
    </xdr:to>
    <xdr:graphicFrame macro="">
      <xdr:nvGraphicFramePr>
        <xdr:cNvPr id="1026" name="Chart 2">
          <a:extLst>
            <a:ext uri="{FF2B5EF4-FFF2-40B4-BE49-F238E27FC236}">
              <a16:creationId xmlns:a16="http://schemas.microsoft.com/office/drawing/2014/main" id="{C5CD9B0C-08A7-42AC-BBD5-4A8DF433B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2</xdr:row>
      <xdr:rowOff>0</xdr:rowOff>
    </xdr:to>
    <xdr:graphicFrame macro="">
      <xdr:nvGraphicFramePr>
        <xdr:cNvPr id="1026" name="Chart 2">
          <a:extLst>
            <a:ext uri="{FF2B5EF4-FFF2-40B4-BE49-F238E27FC236}">
              <a16:creationId xmlns:a16="http://schemas.microsoft.com/office/drawing/2014/main" id="{25C4A76D-3516-4BFA-9B08-953AC0476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oscar.meester@bnpparibasfortis.com" TargetMode="External"/><Relationship Id="rId2" Type="http://schemas.openxmlformats.org/officeDocument/2006/relationships/hyperlink" Target="mailto:nancy.verret@bnpparibasfortis.com" TargetMode="External"/><Relationship Id="rId1" Type="http://schemas.openxmlformats.org/officeDocument/2006/relationships/hyperlink" Target="mailto:philippe.goosse@bnpparibasfortis.com"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D@167469" TargetMode="External"/><Relationship Id="rId2" Type="http://schemas.openxmlformats.org/officeDocument/2006/relationships/hyperlink" Target="mailto:BD@155375" TargetMode="External"/><Relationship Id="rId1" Type="http://schemas.openxmlformats.org/officeDocument/2006/relationships/hyperlink" Target="mailto:BD@155374" TargetMode="External"/><Relationship Id="rId6" Type="http://schemas.openxmlformats.org/officeDocument/2006/relationships/printerSettings" Target="../printerSettings/printerSettings7.bin"/><Relationship Id="rId5" Type="http://schemas.openxmlformats.org/officeDocument/2006/relationships/hyperlink" Target="mailto:BD@178945" TargetMode="External"/><Relationship Id="rId4" Type="http://schemas.openxmlformats.org/officeDocument/2006/relationships/hyperlink" Target="mailto:BD@16747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C093F-6510-410D-A04C-AB1654F0FFA2}">
  <sheetPr>
    <tabColor rgb="FFE36E00"/>
  </sheetPr>
  <dimension ref="A1:A174"/>
  <sheetViews>
    <sheetView tabSelected="1" zoomScale="60" zoomScaleNormal="60" workbookViewId="0"/>
  </sheetViews>
  <sheetFormatPr defaultColWidth="9.140625" defaultRowHeight="15" x14ac:dyDescent="0.25"/>
  <cols>
    <col min="1" max="1" width="242" style="34" customWidth="1"/>
    <col min="2" max="16384" width="9.140625" style="34"/>
  </cols>
  <sheetData>
    <row r="1" spans="1:1" ht="31.5" x14ac:dyDescent="0.25">
      <c r="A1" s="33" t="s">
        <v>1594</v>
      </c>
    </row>
    <row r="3" spans="1:1" x14ac:dyDescent="0.25">
      <c r="A3" s="35"/>
    </row>
    <row r="4" spans="1:1" ht="34.5" x14ac:dyDescent="0.25">
      <c r="A4" s="36" t="s">
        <v>1595</v>
      </c>
    </row>
    <row r="5" spans="1:1" ht="34.5" x14ac:dyDescent="0.25">
      <c r="A5" s="36" t="s">
        <v>1596</v>
      </c>
    </row>
    <row r="6" spans="1:1" ht="51.75" x14ac:dyDescent="0.25">
      <c r="A6" s="36" t="s">
        <v>1597</v>
      </c>
    </row>
    <row r="7" spans="1:1" ht="17.25" x14ac:dyDescent="0.25">
      <c r="A7" s="36"/>
    </row>
    <row r="8" spans="1:1" ht="18.75" x14ac:dyDescent="0.25">
      <c r="A8" s="37" t="s">
        <v>1598</v>
      </c>
    </row>
    <row r="9" spans="1:1" ht="34.5" x14ac:dyDescent="0.3">
      <c r="A9" s="38" t="s">
        <v>1599</v>
      </c>
    </row>
    <row r="10" spans="1:1" ht="86.25" x14ac:dyDescent="0.25">
      <c r="A10" s="39" t="s">
        <v>1600</v>
      </c>
    </row>
    <row r="11" spans="1:1" ht="34.5" x14ac:dyDescent="0.25">
      <c r="A11" s="39" t="s">
        <v>1601</v>
      </c>
    </row>
    <row r="12" spans="1:1" ht="17.25" x14ac:dyDescent="0.25">
      <c r="A12" s="39" t="s">
        <v>1602</v>
      </c>
    </row>
    <row r="13" spans="1:1" ht="17.25" x14ac:dyDescent="0.25">
      <c r="A13" s="39" t="s">
        <v>1603</v>
      </c>
    </row>
    <row r="14" spans="1:1" ht="34.5" x14ac:dyDescent="0.25">
      <c r="A14" s="39" t="s">
        <v>1604</v>
      </c>
    </row>
    <row r="15" spans="1:1" ht="17.25" x14ac:dyDescent="0.25">
      <c r="A15" s="39"/>
    </row>
    <row r="16" spans="1:1" ht="18.75" x14ac:dyDescent="0.25">
      <c r="A16" s="37" t="s">
        <v>1605</v>
      </c>
    </row>
    <row r="17" spans="1:1" ht="17.25" x14ac:dyDescent="0.25">
      <c r="A17" s="40" t="s">
        <v>1606</v>
      </c>
    </row>
    <row r="18" spans="1:1" ht="34.5" x14ac:dyDescent="0.25">
      <c r="A18" s="41" t="s">
        <v>1607</v>
      </c>
    </row>
    <row r="19" spans="1:1" ht="34.5" x14ac:dyDescent="0.25">
      <c r="A19" s="41" t="s">
        <v>1608</v>
      </c>
    </row>
    <row r="20" spans="1:1" ht="51.75" x14ac:dyDescent="0.25">
      <c r="A20" s="41" t="s">
        <v>1609</v>
      </c>
    </row>
    <row r="21" spans="1:1" ht="86.25" x14ac:dyDescent="0.25">
      <c r="A21" s="41" t="s">
        <v>1610</v>
      </c>
    </row>
    <row r="22" spans="1:1" ht="51.75" x14ac:dyDescent="0.25">
      <c r="A22" s="41" t="s">
        <v>1611</v>
      </c>
    </row>
    <row r="23" spans="1:1" ht="34.5" x14ac:dyDescent="0.25">
      <c r="A23" s="41" t="s">
        <v>1612</v>
      </c>
    </row>
    <row r="24" spans="1:1" ht="17.25" x14ac:dyDescent="0.25">
      <c r="A24" s="41" t="s">
        <v>1613</v>
      </c>
    </row>
    <row r="25" spans="1:1" ht="17.25" x14ac:dyDescent="0.25">
      <c r="A25" s="40" t="s">
        <v>1614</v>
      </c>
    </row>
    <row r="26" spans="1:1" ht="51.75" x14ac:dyDescent="0.3">
      <c r="A26" s="42" t="s">
        <v>1615</v>
      </c>
    </row>
    <row r="27" spans="1:1" ht="17.25" x14ac:dyDescent="0.3">
      <c r="A27" s="42" t="s">
        <v>1616</v>
      </c>
    </row>
    <row r="28" spans="1:1" ht="17.25" x14ac:dyDescent="0.25">
      <c r="A28" s="40" t="s">
        <v>1617</v>
      </c>
    </row>
    <row r="29" spans="1:1" ht="34.5" x14ac:dyDescent="0.25">
      <c r="A29" s="41" t="s">
        <v>1618</v>
      </c>
    </row>
    <row r="30" spans="1:1" ht="34.5" x14ac:dyDescent="0.25">
      <c r="A30" s="41" t="s">
        <v>1619</v>
      </c>
    </row>
    <row r="31" spans="1:1" ht="34.5" x14ac:dyDescent="0.25">
      <c r="A31" s="41" t="s">
        <v>1620</v>
      </c>
    </row>
    <row r="32" spans="1:1" ht="34.5" x14ac:dyDescent="0.25">
      <c r="A32" s="41" t="s">
        <v>1621</v>
      </c>
    </row>
    <row r="33" spans="1:1" ht="17.25" x14ac:dyDescent="0.25">
      <c r="A33" s="41"/>
    </row>
    <row r="34" spans="1:1" ht="18.75" x14ac:dyDescent="0.25">
      <c r="A34" s="37" t="s">
        <v>1622</v>
      </c>
    </row>
    <row r="35" spans="1:1" ht="17.25" x14ac:dyDescent="0.25">
      <c r="A35" s="40" t="s">
        <v>1623</v>
      </c>
    </row>
    <row r="36" spans="1:1" ht="34.5" x14ac:dyDescent="0.25">
      <c r="A36" s="41" t="s">
        <v>1624</v>
      </c>
    </row>
    <row r="37" spans="1:1" ht="34.5" x14ac:dyDescent="0.25">
      <c r="A37" s="41" t="s">
        <v>1625</v>
      </c>
    </row>
    <row r="38" spans="1:1" ht="34.5" x14ac:dyDescent="0.25">
      <c r="A38" s="41" t="s">
        <v>1626</v>
      </c>
    </row>
    <row r="39" spans="1:1" ht="17.25" x14ac:dyDescent="0.25">
      <c r="A39" s="41" t="s">
        <v>1627</v>
      </c>
    </row>
    <row r="40" spans="1:1" ht="34.5" x14ac:dyDescent="0.25">
      <c r="A40" s="41" t="s">
        <v>1628</v>
      </c>
    </row>
    <row r="41" spans="1:1" ht="17.25" x14ac:dyDescent="0.25">
      <c r="A41" s="40" t="s">
        <v>1629</v>
      </c>
    </row>
    <row r="42" spans="1:1" ht="17.25" x14ac:dyDescent="0.25">
      <c r="A42" s="41" t="s">
        <v>1630</v>
      </c>
    </row>
    <row r="43" spans="1:1" ht="17.25" x14ac:dyDescent="0.3">
      <c r="A43" s="42" t="s">
        <v>1631</v>
      </c>
    </row>
    <row r="44" spans="1:1" ht="17.25" x14ac:dyDescent="0.25">
      <c r="A44" s="40" t="s">
        <v>1632</v>
      </c>
    </row>
    <row r="45" spans="1:1" ht="34.5" x14ac:dyDescent="0.3">
      <c r="A45" s="42" t="s">
        <v>1633</v>
      </c>
    </row>
    <row r="46" spans="1:1" ht="34.5" x14ac:dyDescent="0.25">
      <c r="A46" s="41" t="s">
        <v>1634</v>
      </c>
    </row>
    <row r="47" spans="1:1" ht="51.75" x14ac:dyDescent="0.25">
      <c r="A47" s="41" t="s">
        <v>1635</v>
      </c>
    </row>
    <row r="48" spans="1:1" ht="17.25" x14ac:dyDescent="0.25">
      <c r="A48" s="41" t="s">
        <v>1636</v>
      </c>
    </row>
    <row r="49" spans="1:1" ht="17.25" x14ac:dyDescent="0.3">
      <c r="A49" s="42" t="s">
        <v>1637</v>
      </c>
    </row>
    <row r="50" spans="1:1" ht="17.25" x14ac:dyDescent="0.25">
      <c r="A50" s="40" t="s">
        <v>1638</v>
      </c>
    </row>
    <row r="51" spans="1:1" ht="34.5" x14ac:dyDescent="0.3">
      <c r="A51" s="42" t="s">
        <v>1639</v>
      </c>
    </row>
    <row r="52" spans="1:1" ht="17.25" x14ac:dyDescent="0.25">
      <c r="A52" s="41" t="s">
        <v>1640</v>
      </c>
    </row>
    <row r="53" spans="1:1" ht="34.5" x14ac:dyDescent="0.3">
      <c r="A53" s="42" t="s">
        <v>1641</v>
      </c>
    </row>
    <row r="54" spans="1:1" ht="17.25" x14ac:dyDescent="0.25">
      <c r="A54" s="40" t="s">
        <v>1642</v>
      </c>
    </row>
    <row r="55" spans="1:1" ht="17.25" x14ac:dyDescent="0.3">
      <c r="A55" s="42" t="s">
        <v>1643</v>
      </c>
    </row>
    <row r="56" spans="1:1" ht="34.5" x14ac:dyDescent="0.25">
      <c r="A56" s="41" t="s">
        <v>1644</v>
      </c>
    </row>
    <row r="57" spans="1:1" ht="17.25" x14ac:dyDescent="0.25">
      <c r="A57" s="41" t="s">
        <v>1645</v>
      </c>
    </row>
    <row r="58" spans="1:1" ht="34.5" x14ac:dyDescent="0.25">
      <c r="A58" s="41" t="s">
        <v>1646</v>
      </c>
    </row>
    <row r="59" spans="1:1" ht="17.25" x14ac:dyDescent="0.25">
      <c r="A59" s="40" t="s">
        <v>1647</v>
      </c>
    </row>
    <row r="60" spans="1:1" ht="34.5" x14ac:dyDescent="0.25">
      <c r="A60" s="41" t="s">
        <v>1648</v>
      </c>
    </row>
    <row r="61" spans="1:1" ht="17.25" x14ac:dyDescent="0.25">
      <c r="A61" s="43"/>
    </row>
    <row r="62" spans="1:1" ht="18.75" x14ac:dyDescent="0.25">
      <c r="A62" s="37" t="s">
        <v>1649</v>
      </c>
    </row>
    <row r="63" spans="1:1" ht="17.25" x14ac:dyDescent="0.25">
      <c r="A63" s="40" t="s">
        <v>1650</v>
      </c>
    </row>
    <row r="64" spans="1:1" ht="34.5" x14ac:dyDescent="0.25">
      <c r="A64" s="41" t="s">
        <v>1651</v>
      </c>
    </row>
    <row r="65" spans="1:1" ht="17.25" x14ac:dyDescent="0.25">
      <c r="A65" s="41" t="s">
        <v>1652</v>
      </c>
    </row>
    <row r="66" spans="1:1" ht="34.5" x14ac:dyDescent="0.25">
      <c r="A66" s="39" t="s">
        <v>1653</v>
      </c>
    </row>
    <row r="67" spans="1:1" ht="34.5" x14ac:dyDescent="0.25">
      <c r="A67" s="39" t="s">
        <v>1654</v>
      </c>
    </row>
    <row r="68" spans="1:1" ht="34.5" x14ac:dyDescent="0.25">
      <c r="A68" s="39" t="s">
        <v>1655</v>
      </c>
    </row>
    <row r="69" spans="1:1" ht="17.25" x14ac:dyDescent="0.25">
      <c r="A69" s="44" t="s">
        <v>1656</v>
      </c>
    </row>
    <row r="70" spans="1:1" ht="51.75" x14ac:dyDescent="0.25">
      <c r="A70" s="39" t="s">
        <v>1657</v>
      </c>
    </row>
    <row r="71" spans="1:1" ht="17.25" x14ac:dyDescent="0.25">
      <c r="A71" s="39" t="s">
        <v>1658</v>
      </c>
    </row>
    <row r="72" spans="1:1" ht="17.25" x14ac:dyDescent="0.25">
      <c r="A72" s="44" t="s">
        <v>1659</v>
      </c>
    </row>
    <row r="73" spans="1:1" ht="17.25" x14ac:dyDescent="0.25">
      <c r="A73" s="39" t="s">
        <v>1660</v>
      </c>
    </row>
    <row r="74" spans="1:1" ht="17.25" x14ac:dyDescent="0.25">
      <c r="A74" s="44" t="s">
        <v>1661</v>
      </c>
    </row>
    <row r="75" spans="1:1" ht="34.5" x14ac:dyDescent="0.25">
      <c r="A75" s="39" t="s">
        <v>1662</v>
      </c>
    </row>
    <row r="76" spans="1:1" ht="17.25" x14ac:dyDescent="0.25">
      <c r="A76" s="39" t="s">
        <v>1663</v>
      </c>
    </row>
    <row r="77" spans="1:1" ht="51.75" x14ac:dyDescent="0.25">
      <c r="A77" s="39" t="s">
        <v>1664</v>
      </c>
    </row>
    <row r="78" spans="1:1" ht="17.25" x14ac:dyDescent="0.25">
      <c r="A78" s="44" t="s">
        <v>1665</v>
      </c>
    </row>
    <row r="79" spans="1:1" ht="17.25" x14ac:dyDescent="0.3">
      <c r="A79" s="38" t="s">
        <v>1666</v>
      </c>
    </row>
    <row r="80" spans="1:1" ht="17.25" x14ac:dyDescent="0.25">
      <c r="A80" s="44" t="s">
        <v>1667</v>
      </c>
    </row>
    <row r="81" spans="1:1" ht="34.5" x14ac:dyDescent="0.25">
      <c r="A81" s="39" t="s">
        <v>1668</v>
      </c>
    </row>
    <row r="82" spans="1:1" ht="34.5" x14ac:dyDescent="0.25">
      <c r="A82" s="39" t="s">
        <v>1669</v>
      </c>
    </row>
    <row r="83" spans="1:1" ht="34.5" x14ac:dyDescent="0.25">
      <c r="A83" s="39" t="s">
        <v>1670</v>
      </c>
    </row>
    <row r="84" spans="1:1" ht="34.5" x14ac:dyDescent="0.25">
      <c r="A84" s="39" t="s">
        <v>1671</v>
      </c>
    </row>
    <row r="85" spans="1:1" ht="34.5" x14ac:dyDescent="0.25">
      <c r="A85" s="39" t="s">
        <v>1672</v>
      </c>
    </row>
    <row r="86" spans="1:1" ht="17.25" x14ac:dyDescent="0.25">
      <c r="A86" s="44" t="s">
        <v>1673</v>
      </c>
    </row>
    <row r="87" spans="1:1" ht="17.25" x14ac:dyDescent="0.25">
      <c r="A87" s="39" t="s">
        <v>1674</v>
      </c>
    </row>
    <row r="88" spans="1:1" ht="34.5" x14ac:dyDescent="0.25">
      <c r="A88" s="39" t="s">
        <v>1675</v>
      </c>
    </row>
    <row r="89" spans="1:1" ht="17.25" x14ac:dyDescent="0.25">
      <c r="A89" s="44" t="s">
        <v>1676</v>
      </c>
    </row>
    <row r="90" spans="1:1" ht="34.5" x14ac:dyDescent="0.25">
      <c r="A90" s="39" t="s">
        <v>1677</v>
      </c>
    </row>
    <row r="91" spans="1:1" ht="17.25" x14ac:dyDescent="0.25">
      <c r="A91" s="44" t="s">
        <v>1678</v>
      </c>
    </row>
    <row r="92" spans="1:1" ht="17.25" x14ac:dyDescent="0.3">
      <c r="A92" s="38" t="s">
        <v>1679</v>
      </c>
    </row>
    <row r="93" spans="1:1" ht="17.25" x14ac:dyDescent="0.25">
      <c r="A93" s="39" t="s">
        <v>1680</v>
      </c>
    </row>
    <row r="94" spans="1:1" ht="17.25" x14ac:dyDescent="0.25">
      <c r="A94" s="39"/>
    </row>
    <row r="95" spans="1:1" ht="18.75" x14ac:dyDescent="0.25">
      <c r="A95" s="37" t="s">
        <v>1681</v>
      </c>
    </row>
    <row r="96" spans="1:1" ht="34.5" x14ac:dyDescent="0.3">
      <c r="A96" s="38" t="s">
        <v>1682</v>
      </c>
    </row>
    <row r="97" spans="1:1" ht="17.25" x14ac:dyDescent="0.3">
      <c r="A97" s="38" t="s">
        <v>1683</v>
      </c>
    </row>
    <row r="98" spans="1:1" ht="17.25" x14ac:dyDescent="0.25">
      <c r="A98" s="44" t="s">
        <v>1684</v>
      </c>
    </row>
    <row r="99" spans="1:1" ht="17.25" x14ac:dyDescent="0.25">
      <c r="A99" s="36" t="s">
        <v>1685</v>
      </c>
    </row>
    <row r="100" spans="1:1" ht="17.25" x14ac:dyDescent="0.25">
      <c r="A100" s="39" t="s">
        <v>1686</v>
      </c>
    </row>
    <row r="101" spans="1:1" ht="17.25" x14ac:dyDescent="0.25">
      <c r="A101" s="39" t="s">
        <v>1687</v>
      </c>
    </row>
    <row r="102" spans="1:1" ht="17.25" x14ac:dyDescent="0.25">
      <c r="A102" s="39" t="s">
        <v>1688</v>
      </c>
    </row>
    <row r="103" spans="1:1" ht="17.25" x14ac:dyDescent="0.25">
      <c r="A103" s="39" t="s">
        <v>1689</v>
      </c>
    </row>
    <row r="104" spans="1:1" ht="34.5" x14ac:dyDescent="0.25">
      <c r="A104" s="39" t="s">
        <v>1690</v>
      </c>
    </row>
    <row r="105" spans="1:1" ht="17.25" x14ac:dyDescent="0.25">
      <c r="A105" s="36" t="s">
        <v>1691</v>
      </c>
    </row>
    <row r="106" spans="1:1" ht="17.25" x14ac:dyDescent="0.25">
      <c r="A106" s="39" t="s">
        <v>1692</v>
      </c>
    </row>
    <row r="107" spans="1:1" ht="17.25" x14ac:dyDescent="0.25">
      <c r="A107" s="39" t="s">
        <v>1693</v>
      </c>
    </row>
    <row r="108" spans="1:1" ht="17.25" x14ac:dyDescent="0.25">
      <c r="A108" s="39" t="s">
        <v>1694</v>
      </c>
    </row>
    <row r="109" spans="1:1" ht="17.25" x14ac:dyDescent="0.25">
      <c r="A109" s="39" t="s">
        <v>1695</v>
      </c>
    </row>
    <row r="110" spans="1:1" ht="17.25" x14ac:dyDescent="0.25">
      <c r="A110" s="39" t="s">
        <v>1696</v>
      </c>
    </row>
    <row r="111" spans="1:1" ht="17.25" x14ac:dyDescent="0.25">
      <c r="A111" s="39" t="s">
        <v>1697</v>
      </c>
    </row>
    <row r="112" spans="1:1" ht="17.25" x14ac:dyDescent="0.25">
      <c r="A112" s="44" t="s">
        <v>1698</v>
      </c>
    </row>
    <row r="113" spans="1:1" ht="17.25" x14ac:dyDescent="0.25">
      <c r="A113" s="39" t="s">
        <v>1699</v>
      </c>
    </row>
    <row r="114" spans="1:1" ht="17.25" x14ac:dyDescent="0.25">
      <c r="A114" s="36" t="s">
        <v>1700</v>
      </c>
    </row>
    <row r="115" spans="1:1" ht="17.25" x14ac:dyDescent="0.25">
      <c r="A115" s="39" t="s">
        <v>1701</v>
      </c>
    </row>
    <row r="116" spans="1:1" ht="17.25" x14ac:dyDescent="0.25">
      <c r="A116" s="39" t="s">
        <v>1702</v>
      </c>
    </row>
    <row r="117" spans="1:1" ht="17.25" x14ac:dyDescent="0.25">
      <c r="A117" s="36" t="s">
        <v>1703</v>
      </c>
    </row>
    <row r="118" spans="1:1" ht="17.25" x14ac:dyDescent="0.25">
      <c r="A118" s="39" t="s">
        <v>1704</v>
      </c>
    </row>
    <row r="119" spans="1:1" ht="17.25" x14ac:dyDescent="0.25">
      <c r="A119" s="39" t="s">
        <v>1705</v>
      </c>
    </row>
    <row r="120" spans="1:1" ht="17.25" x14ac:dyDescent="0.25">
      <c r="A120" s="39" t="s">
        <v>1706</v>
      </c>
    </row>
    <row r="121" spans="1:1" ht="17.25" x14ac:dyDescent="0.25">
      <c r="A121" s="44" t="s">
        <v>1707</v>
      </c>
    </row>
    <row r="122" spans="1:1" ht="17.25" x14ac:dyDescent="0.25">
      <c r="A122" s="36" t="s">
        <v>1708</v>
      </c>
    </row>
    <row r="123" spans="1:1" ht="17.25" x14ac:dyDescent="0.25">
      <c r="A123" s="36" t="s">
        <v>1709</v>
      </c>
    </row>
    <row r="124" spans="1:1" ht="17.25" x14ac:dyDescent="0.25">
      <c r="A124" s="39" t="s">
        <v>1710</v>
      </c>
    </row>
    <row r="125" spans="1:1" ht="17.25" x14ac:dyDescent="0.25">
      <c r="A125" s="39" t="s">
        <v>1711</v>
      </c>
    </row>
    <row r="126" spans="1:1" ht="17.25" x14ac:dyDescent="0.25">
      <c r="A126" s="39" t="s">
        <v>1712</v>
      </c>
    </row>
    <row r="127" spans="1:1" ht="17.25" x14ac:dyDescent="0.25">
      <c r="A127" s="39" t="s">
        <v>1713</v>
      </c>
    </row>
    <row r="128" spans="1:1" ht="17.25" x14ac:dyDescent="0.25">
      <c r="A128" s="39" t="s">
        <v>1714</v>
      </c>
    </row>
    <row r="129" spans="1:1" ht="17.25" x14ac:dyDescent="0.25">
      <c r="A129" s="44" t="s">
        <v>1715</v>
      </c>
    </row>
    <row r="130" spans="1:1" ht="34.5" x14ac:dyDescent="0.25">
      <c r="A130" s="39" t="s">
        <v>1716</v>
      </c>
    </row>
    <row r="131" spans="1:1" ht="69" x14ac:dyDescent="0.25">
      <c r="A131" s="39" t="s">
        <v>1717</v>
      </c>
    </row>
    <row r="132" spans="1:1" ht="34.5" x14ac:dyDescent="0.25">
      <c r="A132" s="39" t="s">
        <v>1718</v>
      </c>
    </row>
    <row r="133" spans="1:1" ht="17.25" x14ac:dyDescent="0.25">
      <c r="A133" s="44" t="s">
        <v>1719</v>
      </c>
    </row>
    <row r="134" spans="1:1" ht="34.5" x14ac:dyDescent="0.25">
      <c r="A134" s="36" t="s">
        <v>1720</v>
      </c>
    </row>
    <row r="135" spans="1:1" ht="17.25" x14ac:dyDescent="0.25">
      <c r="A135" s="36"/>
    </row>
    <row r="136" spans="1:1" ht="18.75" x14ac:dyDescent="0.25">
      <c r="A136" s="37" t="s">
        <v>1721</v>
      </c>
    </row>
    <row r="137" spans="1:1" ht="17.25" x14ac:dyDescent="0.25">
      <c r="A137" s="39" t="s">
        <v>1722</v>
      </c>
    </row>
    <row r="138" spans="1:1" ht="34.5" x14ac:dyDescent="0.25">
      <c r="A138" s="41" t="s">
        <v>1723</v>
      </c>
    </row>
    <row r="139" spans="1:1" ht="34.5" x14ac:dyDescent="0.25">
      <c r="A139" s="41" t="s">
        <v>1724</v>
      </c>
    </row>
    <row r="140" spans="1:1" ht="17.25" x14ac:dyDescent="0.25">
      <c r="A140" s="40" t="s">
        <v>1725</v>
      </c>
    </row>
    <row r="141" spans="1:1" ht="17.25" x14ac:dyDescent="0.25">
      <c r="A141" s="45" t="s">
        <v>1726</v>
      </c>
    </row>
    <row r="142" spans="1:1" ht="34.5" x14ac:dyDescent="0.3">
      <c r="A142" s="42" t="s">
        <v>1727</v>
      </c>
    </row>
    <row r="143" spans="1:1" ht="17.25" x14ac:dyDescent="0.25">
      <c r="A143" s="41" t="s">
        <v>1728</v>
      </c>
    </row>
    <row r="144" spans="1:1" ht="17.25" x14ac:dyDescent="0.25">
      <c r="A144" s="41" t="s">
        <v>1729</v>
      </c>
    </row>
    <row r="145" spans="1:1" ht="17.25" x14ac:dyDescent="0.25">
      <c r="A145" s="45" t="s">
        <v>1730</v>
      </c>
    </row>
    <row r="146" spans="1:1" ht="17.25" x14ac:dyDescent="0.25">
      <c r="A146" s="40" t="s">
        <v>1731</v>
      </c>
    </row>
    <row r="147" spans="1:1" ht="17.25" x14ac:dyDescent="0.25">
      <c r="A147" s="45" t="s">
        <v>1732</v>
      </c>
    </row>
    <row r="148" spans="1:1" ht="17.25" x14ac:dyDescent="0.25">
      <c r="A148" s="41" t="s">
        <v>1733</v>
      </c>
    </row>
    <row r="149" spans="1:1" ht="17.25" x14ac:dyDescent="0.25">
      <c r="A149" s="41" t="s">
        <v>1734</v>
      </c>
    </row>
    <row r="150" spans="1:1" ht="17.25" x14ac:dyDescent="0.25">
      <c r="A150" s="41" t="s">
        <v>1735</v>
      </c>
    </row>
    <row r="151" spans="1:1" ht="34.5" x14ac:dyDescent="0.25">
      <c r="A151" s="45" t="s">
        <v>1736</v>
      </c>
    </row>
    <row r="152" spans="1:1" ht="17.25" x14ac:dyDescent="0.25">
      <c r="A152" s="40" t="s">
        <v>1737</v>
      </c>
    </row>
    <row r="153" spans="1:1" ht="17.25" x14ac:dyDescent="0.25">
      <c r="A153" s="41" t="s">
        <v>1738</v>
      </c>
    </row>
    <row r="154" spans="1:1" ht="17.25" x14ac:dyDescent="0.25">
      <c r="A154" s="41" t="s">
        <v>1739</v>
      </c>
    </row>
    <row r="155" spans="1:1" ht="17.25" x14ac:dyDescent="0.25">
      <c r="A155" s="41" t="s">
        <v>1740</v>
      </c>
    </row>
    <row r="156" spans="1:1" ht="17.25" x14ac:dyDescent="0.25">
      <c r="A156" s="41" t="s">
        <v>1741</v>
      </c>
    </row>
    <row r="157" spans="1:1" ht="34.5" x14ac:dyDescent="0.25">
      <c r="A157" s="41" t="s">
        <v>1742</v>
      </c>
    </row>
    <row r="158" spans="1:1" ht="34.5" x14ac:dyDescent="0.25">
      <c r="A158" s="41" t="s">
        <v>1743</v>
      </c>
    </row>
    <row r="159" spans="1:1" ht="17.25" x14ac:dyDescent="0.25">
      <c r="A159" s="40" t="s">
        <v>1744</v>
      </c>
    </row>
    <row r="160" spans="1:1" ht="34.5" x14ac:dyDescent="0.25">
      <c r="A160" s="41" t="s">
        <v>1745</v>
      </c>
    </row>
    <row r="161" spans="1:1" ht="34.5" x14ac:dyDescent="0.25">
      <c r="A161" s="41" t="s">
        <v>1746</v>
      </c>
    </row>
    <row r="162" spans="1:1" ht="17.25" x14ac:dyDescent="0.25">
      <c r="A162" s="41" t="s">
        <v>1747</v>
      </c>
    </row>
    <row r="163" spans="1:1" ht="17.25" x14ac:dyDescent="0.25">
      <c r="A163" s="40" t="s">
        <v>1748</v>
      </c>
    </row>
    <row r="164" spans="1:1" ht="34.5" x14ac:dyDescent="0.3">
      <c r="A164" s="42" t="s">
        <v>1749</v>
      </c>
    </row>
    <row r="165" spans="1:1" ht="34.5" x14ac:dyDescent="0.25">
      <c r="A165" s="41" t="s">
        <v>1750</v>
      </c>
    </row>
    <row r="166" spans="1:1" ht="17.25" x14ac:dyDescent="0.25">
      <c r="A166" s="40" t="s">
        <v>1751</v>
      </c>
    </row>
    <row r="167" spans="1:1" ht="17.25" x14ac:dyDescent="0.25">
      <c r="A167" s="41" t="s">
        <v>1752</v>
      </c>
    </row>
    <row r="168" spans="1:1" ht="17.25" x14ac:dyDescent="0.25">
      <c r="A168" s="40" t="s">
        <v>1753</v>
      </c>
    </row>
    <row r="169" spans="1:1" ht="17.25" x14ac:dyDescent="0.3">
      <c r="A169" s="42" t="s">
        <v>1754</v>
      </c>
    </row>
    <row r="170" spans="1:1" ht="17.25" x14ac:dyDescent="0.3">
      <c r="A170" s="42"/>
    </row>
    <row r="171" spans="1:1" ht="17.25" x14ac:dyDescent="0.3">
      <c r="A171" s="42"/>
    </row>
    <row r="172" spans="1:1" ht="17.25" x14ac:dyDescent="0.3">
      <c r="A172" s="42"/>
    </row>
    <row r="173" spans="1:1" ht="17.25" x14ac:dyDescent="0.3">
      <c r="A173" s="42"/>
    </row>
    <row r="174" spans="1:1" ht="17.25" x14ac:dyDescent="0.3">
      <c r="A174" s="42"/>
    </row>
  </sheetData>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&amp;R&amp;1#&amp;"Calibri"&amp;10&amp;K0000FFClassification : Internal</oddFooter>
  </headerFooter>
  <rowBreaks count="4" manualBreakCount="4">
    <brk id="15" man="1"/>
    <brk id="49" man="1"/>
    <brk id="88" man="1"/>
    <brk id="139"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U53"/>
  <sheetViews>
    <sheetView showGridLines="0" topLeftCell="B1" zoomScaleNormal="100" workbookViewId="0"/>
  </sheetViews>
  <sheetFormatPr defaultRowHeight="12.75" x14ac:dyDescent="0.2"/>
  <cols>
    <col min="1" max="1" width="0" hidden="1" customWidth="1"/>
    <col min="2" max="2" width="8" customWidth="1"/>
    <col min="3" max="3" width="12" customWidth="1"/>
    <col min="4" max="4" width="5" customWidth="1"/>
    <col min="5" max="5" width="4" customWidth="1"/>
    <col min="6" max="7" width="6" customWidth="1"/>
    <col min="8" max="8" width="4" customWidth="1"/>
    <col min="9" max="9" width="8" customWidth="1"/>
    <col min="10" max="10" width="10" customWidth="1"/>
    <col min="11" max="11" width="6" customWidth="1"/>
    <col min="12" max="12" width="1" customWidth="1"/>
    <col min="13" max="13" width="2" customWidth="1"/>
    <col min="14" max="14" width="3" customWidth="1"/>
    <col min="15" max="15" width="1" customWidth="1"/>
    <col min="16" max="17" width="2" customWidth="1"/>
    <col min="18" max="18" width="5" customWidth="1"/>
    <col min="19" max="19" width="11" customWidth="1"/>
    <col min="20" max="20" width="6" customWidth="1"/>
    <col min="21" max="21" width="17"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175" t="s">
        <v>857</v>
      </c>
      <c r="I2" s="176"/>
      <c r="J2" s="176"/>
      <c r="K2" s="176"/>
      <c r="L2" s="176"/>
      <c r="M2" s="176"/>
      <c r="N2" s="176"/>
      <c r="O2" s="176"/>
      <c r="P2" s="1"/>
      <c r="Q2" s="1"/>
      <c r="R2" s="1"/>
      <c r="S2" s="1"/>
      <c r="T2" s="1"/>
      <c r="U2" s="1"/>
    </row>
    <row r="3" spans="2:21" ht="6.4" customHeight="1" x14ac:dyDescent="0.2">
      <c r="B3" s="1"/>
      <c r="C3" s="1"/>
      <c r="D3" s="1"/>
      <c r="E3" s="1"/>
      <c r="F3" s="1"/>
      <c r="G3" s="1"/>
      <c r="H3" s="1"/>
      <c r="I3" s="1"/>
      <c r="J3" s="1"/>
      <c r="K3" s="1"/>
      <c r="L3" s="1"/>
      <c r="M3" s="1"/>
      <c r="N3" s="1"/>
      <c r="O3" s="1"/>
      <c r="P3" s="1"/>
      <c r="Q3" s="1"/>
      <c r="R3" s="1"/>
      <c r="S3" s="1"/>
      <c r="T3" s="1"/>
      <c r="U3" s="1"/>
    </row>
    <row r="4" spans="2:21" ht="33.4" customHeight="1" x14ac:dyDescent="0.2">
      <c r="B4" s="177" t="s">
        <v>994</v>
      </c>
      <c r="C4" s="178"/>
      <c r="D4" s="178"/>
      <c r="E4" s="178"/>
      <c r="F4" s="178"/>
      <c r="G4" s="178"/>
      <c r="H4" s="178"/>
      <c r="I4" s="178"/>
      <c r="J4" s="178"/>
      <c r="K4" s="178"/>
      <c r="L4" s="178"/>
      <c r="M4" s="178"/>
      <c r="N4" s="178"/>
      <c r="O4" s="178"/>
      <c r="P4" s="178"/>
      <c r="Q4" s="178"/>
      <c r="R4" s="178"/>
      <c r="S4" s="178"/>
      <c r="T4" s="1"/>
      <c r="U4" s="1"/>
    </row>
    <row r="5" spans="2:21" ht="6.75" customHeight="1" x14ac:dyDescent="0.2">
      <c r="B5" s="1"/>
      <c r="C5" s="1"/>
      <c r="D5" s="1"/>
      <c r="E5" s="1"/>
      <c r="F5" s="1"/>
      <c r="G5" s="1"/>
      <c r="H5" s="1"/>
      <c r="I5" s="1"/>
      <c r="J5" s="1"/>
      <c r="K5" s="1"/>
      <c r="L5" s="1"/>
      <c r="M5" s="1"/>
      <c r="N5" s="1"/>
      <c r="O5" s="1"/>
      <c r="P5" s="1"/>
      <c r="Q5" s="1"/>
      <c r="R5" s="1"/>
      <c r="S5" s="1"/>
      <c r="T5" s="1"/>
      <c r="U5" s="1"/>
    </row>
    <row r="6" spans="2:21" ht="24" customHeight="1" x14ac:dyDescent="0.2">
      <c r="B6" s="182" t="s">
        <v>995</v>
      </c>
      <c r="C6" s="183"/>
      <c r="D6" s="183"/>
      <c r="E6" s="1"/>
      <c r="F6" s="184">
        <v>44469</v>
      </c>
      <c r="G6" s="185"/>
      <c r="H6" s="185"/>
      <c r="I6" s="1"/>
      <c r="J6" s="1"/>
      <c r="K6" s="1"/>
      <c r="L6" s="1"/>
      <c r="M6" s="1"/>
      <c r="N6" s="1"/>
      <c r="O6" s="1"/>
      <c r="P6" s="1"/>
      <c r="Q6" s="1"/>
      <c r="R6" s="1"/>
      <c r="S6" s="1"/>
      <c r="T6" s="1"/>
      <c r="U6" s="1"/>
    </row>
    <row r="7" spans="2:21" ht="4.5" customHeight="1" x14ac:dyDescent="0.2">
      <c r="B7" s="1"/>
      <c r="C7" s="1"/>
      <c r="D7" s="1"/>
      <c r="E7" s="1"/>
      <c r="F7" s="1"/>
      <c r="G7" s="1"/>
      <c r="H7" s="1"/>
      <c r="I7" s="1"/>
      <c r="J7" s="1"/>
      <c r="K7" s="1"/>
      <c r="L7" s="1"/>
      <c r="M7" s="1"/>
      <c r="N7" s="1"/>
      <c r="O7" s="1"/>
      <c r="P7" s="1"/>
      <c r="Q7" s="1"/>
      <c r="R7" s="1"/>
      <c r="S7" s="1"/>
      <c r="T7" s="1"/>
      <c r="U7" s="1"/>
    </row>
    <row r="8" spans="2:21" ht="18.75" customHeight="1" x14ac:dyDescent="0.2">
      <c r="B8" s="213" t="s">
        <v>996</v>
      </c>
      <c r="C8" s="214"/>
      <c r="D8" s="214"/>
      <c r="E8" s="214"/>
      <c r="F8" s="214"/>
      <c r="G8" s="214"/>
      <c r="H8" s="214"/>
      <c r="I8" s="214"/>
      <c r="J8" s="214"/>
      <c r="K8" s="214"/>
      <c r="L8" s="214"/>
      <c r="M8" s="214"/>
      <c r="N8" s="214"/>
      <c r="O8" s="214"/>
      <c r="P8" s="214"/>
      <c r="Q8" s="214"/>
      <c r="R8" s="214"/>
      <c r="S8" s="215"/>
      <c r="T8" s="1"/>
      <c r="U8" s="1"/>
    </row>
    <row r="9" spans="2:21" ht="11.25" customHeight="1" x14ac:dyDescent="0.2">
      <c r="B9" s="1"/>
      <c r="C9" s="1"/>
      <c r="D9" s="1"/>
      <c r="E9" s="1"/>
      <c r="F9" s="1"/>
      <c r="G9" s="1"/>
      <c r="H9" s="1"/>
      <c r="I9" s="1"/>
      <c r="J9" s="1"/>
      <c r="K9" s="1"/>
      <c r="L9" s="1"/>
      <c r="M9" s="1"/>
      <c r="N9" s="1"/>
      <c r="O9" s="1"/>
      <c r="P9" s="1"/>
      <c r="Q9" s="1"/>
      <c r="R9" s="1"/>
      <c r="S9" s="1"/>
      <c r="T9" s="1"/>
      <c r="U9" s="1"/>
    </row>
    <row r="10" spans="2:21" ht="18" customHeight="1" x14ac:dyDescent="0.2">
      <c r="B10" s="1"/>
      <c r="C10" s="221" t="s">
        <v>997</v>
      </c>
      <c r="D10" s="222"/>
      <c r="E10" s="222"/>
      <c r="F10" s="222"/>
      <c r="G10" s="222"/>
      <c r="H10" s="222"/>
      <c r="I10" s="222"/>
      <c r="J10" s="222"/>
      <c r="K10" s="222"/>
      <c r="L10" s="222"/>
      <c r="M10" s="222"/>
      <c r="N10" s="222"/>
      <c r="O10" s="222"/>
      <c r="P10" s="222"/>
      <c r="Q10" s="1"/>
      <c r="R10" s="1"/>
      <c r="S10" s="1"/>
      <c r="T10" s="1"/>
      <c r="U10" s="1"/>
    </row>
    <row r="11" spans="2:21" ht="9.9499999999999993" customHeight="1" x14ac:dyDescent="0.2">
      <c r="B11" s="1"/>
      <c r="C11" s="1"/>
      <c r="D11" s="1"/>
      <c r="E11" s="1"/>
      <c r="F11" s="1"/>
      <c r="G11" s="1"/>
      <c r="H11" s="1"/>
      <c r="I11" s="1"/>
      <c r="J11" s="1"/>
      <c r="K11" s="1"/>
      <c r="L11" s="1"/>
      <c r="M11" s="1"/>
      <c r="N11" s="1"/>
      <c r="O11" s="1"/>
      <c r="P11" s="1"/>
      <c r="Q11" s="1"/>
      <c r="R11" s="1"/>
      <c r="S11" s="1"/>
      <c r="T11" s="1"/>
      <c r="U11" s="1"/>
    </row>
    <row r="12" spans="2:21" ht="15.2" customHeight="1" x14ac:dyDescent="0.2">
      <c r="B12" s="1"/>
      <c r="C12" s="261" t="s">
        <v>1003</v>
      </c>
      <c r="D12" s="262"/>
      <c r="E12" s="262"/>
      <c r="F12" s="262"/>
      <c r="G12" s="262"/>
      <c r="H12" s="262"/>
      <c r="I12" s="262"/>
      <c r="J12" s="262"/>
      <c r="K12" s="262"/>
      <c r="L12" s="262"/>
      <c r="M12" s="262"/>
      <c r="N12" s="262"/>
      <c r="O12" s="262"/>
      <c r="P12" s="262"/>
      <c r="Q12" s="263">
        <v>15258445204.290129</v>
      </c>
      <c r="R12" s="262"/>
      <c r="S12" s="262"/>
      <c r="T12" s="1"/>
      <c r="U12" s="1"/>
    </row>
    <row r="13" spans="2:21" ht="26.85" customHeight="1" x14ac:dyDescent="0.2">
      <c r="B13" s="1"/>
      <c r="C13" s="264" t="s">
        <v>1004</v>
      </c>
      <c r="D13" s="185"/>
      <c r="E13" s="185"/>
      <c r="F13" s="185"/>
      <c r="G13" s="185"/>
      <c r="H13" s="185"/>
      <c r="I13" s="185"/>
      <c r="J13" s="185"/>
      <c r="K13" s="185"/>
      <c r="L13" s="185"/>
      <c r="M13" s="185"/>
      <c r="N13" s="185"/>
      <c r="O13" s="185"/>
      <c r="P13" s="185"/>
      <c r="Q13" s="265">
        <v>15258445204.290129</v>
      </c>
      <c r="R13" s="185"/>
      <c r="S13" s="185"/>
      <c r="T13" s="1"/>
      <c r="U13" s="1"/>
    </row>
    <row r="14" spans="2:21" ht="26.85" customHeight="1" x14ac:dyDescent="0.2">
      <c r="B14" s="1"/>
      <c r="C14" s="189" t="s">
        <v>1005</v>
      </c>
      <c r="D14" s="185"/>
      <c r="E14" s="185"/>
      <c r="F14" s="185"/>
      <c r="G14" s="185"/>
      <c r="H14" s="185"/>
      <c r="I14" s="185"/>
      <c r="J14" s="185"/>
      <c r="K14" s="185"/>
      <c r="L14" s="185"/>
      <c r="M14" s="185"/>
      <c r="N14" s="185"/>
      <c r="O14" s="185"/>
      <c r="P14" s="185"/>
      <c r="Q14" s="185"/>
      <c r="R14" s="265">
        <v>2069282336.5400014</v>
      </c>
      <c r="S14" s="185"/>
      <c r="T14" s="1"/>
      <c r="U14" s="1"/>
    </row>
    <row r="15" spans="2:21" ht="15.2" customHeight="1" x14ac:dyDescent="0.2">
      <c r="B15" s="1"/>
      <c r="C15" s="189" t="s">
        <v>429</v>
      </c>
      <c r="D15" s="185"/>
      <c r="E15" s="185"/>
      <c r="F15" s="185"/>
      <c r="G15" s="185"/>
      <c r="H15" s="185"/>
      <c r="I15" s="185"/>
      <c r="J15" s="185"/>
      <c r="K15" s="185"/>
      <c r="L15" s="185"/>
      <c r="M15" s="185"/>
      <c r="N15" s="185"/>
      <c r="O15" s="185"/>
      <c r="P15" s="185"/>
      <c r="Q15" s="185"/>
      <c r="R15" s="265">
        <v>108693</v>
      </c>
      <c r="S15" s="185"/>
      <c r="T15" s="1"/>
      <c r="U15" s="1"/>
    </row>
    <row r="16" spans="2:21" ht="15.2" customHeight="1" x14ac:dyDescent="0.2">
      <c r="B16" s="1"/>
      <c r="C16" s="189" t="s">
        <v>1006</v>
      </c>
      <c r="D16" s="185"/>
      <c r="E16" s="185"/>
      <c r="F16" s="185"/>
      <c r="G16" s="185"/>
      <c r="H16" s="185"/>
      <c r="I16" s="185"/>
      <c r="J16" s="185"/>
      <c r="K16" s="185"/>
      <c r="L16" s="185"/>
      <c r="M16" s="185"/>
      <c r="N16" s="185"/>
      <c r="O16" s="185"/>
      <c r="P16" s="185"/>
      <c r="Q16" s="185"/>
      <c r="R16" s="265">
        <v>225746</v>
      </c>
      <c r="S16" s="185"/>
      <c r="T16" s="1"/>
      <c r="U16" s="1"/>
    </row>
    <row r="17" spans="2:21" ht="17.850000000000001" customHeight="1" x14ac:dyDescent="0.2">
      <c r="B17" s="1"/>
      <c r="C17" s="192" t="s">
        <v>1007</v>
      </c>
      <c r="D17" s="185"/>
      <c r="E17" s="185"/>
      <c r="F17" s="185"/>
      <c r="G17" s="185"/>
      <c r="H17" s="185"/>
      <c r="I17" s="185"/>
      <c r="J17" s="185"/>
      <c r="K17" s="185"/>
      <c r="L17" s="185"/>
      <c r="M17" s="185"/>
      <c r="N17" s="185"/>
      <c r="O17" s="235">
        <v>140381.12117882742</v>
      </c>
      <c r="P17" s="185"/>
      <c r="Q17" s="185"/>
      <c r="R17" s="185"/>
      <c r="S17" s="185"/>
      <c r="T17" s="1"/>
      <c r="U17" s="1"/>
    </row>
    <row r="18" spans="2:21" ht="17.850000000000001" customHeight="1" x14ac:dyDescent="0.2">
      <c r="B18" s="1"/>
      <c r="C18" s="192" t="s">
        <v>1008</v>
      </c>
      <c r="D18" s="185"/>
      <c r="E18" s="185"/>
      <c r="F18" s="185"/>
      <c r="G18" s="185"/>
      <c r="H18" s="185"/>
      <c r="I18" s="185"/>
      <c r="J18" s="185"/>
      <c r="K18" s="185"/>
      <c r="L18" s="185"/>
      <c r="M18" s="185"/>
      <c r="N18" s="185"/>
      <c r="O18" s="235">
        <v>67591.209608542937</v>
      </c>
      <c r="P18" s="185"/>
      <c r="Q18" s="185"/>
      <c r="R18" s="185"/>
      <c r="S18" s="185"/>
      <c r="T18" s="1"/>
      <c r="U18" s="1"/>
    </row>
    <row r="19" spans="2:21" ht="17.850000000000001" customHeight="1" x14ac:dyDescent="0.2">
      <c r="B19" s="1"/>
      <c r="C19" s="192" t="s">
        <v>1009</v>
      </c>
      <c r="D19" s="185"/>
      <c r="E19" s="185"/>
      <c r="F19" s="185"/>
      <c r="G19" s="185"/>
      <c r="H19" s="185"/>
      <c r="I19" s="185"/>
      <c r="J19" s="185"/>
      <c r="K19" s="258">
        <v>0.50299062497662539</v>
      </c>
      <c r="L19" s="185"/>
      <c r="M19" s="185"/>
      <c r="N19" s="185"/>
      <c r="O19" s="185"/>
      <c r="P19" s="185"/>
      <c r="Q19" s="185"/>
      <c r="R19" s="185"/>
      <c r="S19" s="185"/>
      <c r="T19" s="1"/>
      <c r="U19" s="1"/>
    </row>
    <row r="20" spans="2:21" ht="17.850000000000001" customHeight="1" x14ac:dyDescent="0.2">
      <c r="B20" s="1"/>
      <c r="C20" s="192" t="s">
        <v>1010</v>
      </c>
      <c r="D20" s="185"/>
      <c r="E20" s="185"/>
      <c r="F20" s="185"/>
      <c r="G20" s="185"/>
      <c r="H20" s="185"/>
      <c r="I20" s="185"/>
      <c r="J20" s="266">
        <v>3.6312191877481759</v>
      </c>
      <c r="K20" s="185"/>
      <c r="L20" s="185"/>
      <c r="M20" s="185"/>
      <c r="N20" s="185"/>
      <c r="O20" s="185"/>
      <c r="P20" s="185"/>
      <c r="Q20" s="185"/>
      <c r="R20" s="185"/>
      <c r="S20" s="185"/>
      <c r="T20" s="1"/>
      <c r="U20" s="1"/>
    </row>
    <row r="21" spans="2:21" ht="17.850000000000001" customHeight="1" x14ac:dyDescent="0.2">
      <c r="B21" s="1"/>
      <c r="C21" s="192" t="s">
        <v>1011</v>
      </c>
      <c r="D21" s="185"/>
      <c r="E21" s="185"/>
      <c r="F21" s="185"/>
      <c r="G21" s="185"/>
      <c r="H21" s="185"/>
      <c r="I21" s="185"/>
      <c r="J21" s="185"/>
      <c r="K21" s="185"/>
      <c r="L21" s="267">
        <v>14.943024745198624</v>
      </c>
      <c r="M21" s="185"/>
      <c r="N21" s="185"/>
      <c r="O21" s="185"/>
      <c r="P21" s="185"/>
      <c r="Q21" s="185"/>
      <c r="R21" s="185"/>
      <c r="S21" s="185"/>
      <c r="T21" s="1"/>
      <c r="U21" s="1"/>
    </row>
    <row r="22" spans="2:21" ht="17.850000000000001" customHeight="1" x14ac:dyDescent="0.2">
      <c r="B22" s="1"/>
      <c r="C22" s="192" t="s">
        <v>1012</v>
      </c>
      <c r="D22" s="185"/>
      <c r="E22" s="185"/>
      <c r="F22" s="185"/>
      <c r="G22" s="185"/>
      <c r="H22" s="185"/>
      <c r="I22" s="185"/>
      <c r="J22" s="185"/>
      <c r="K22" s="267">
        <v>18.574221736641459</v>
      </c>
      <c r="L22" s="185"/>
      <c r="M22" s="185"/>
      <c r="N22" s="185"/>
      <c r="O22" s="185"/>
      <c r="P22" s="185"/>
      <c r="Q22" s="185"/>
      <c r="R22" s="185"/>
      <c r="S22" s="185"/>
      <c r="T22" s="1"/>
      <c r="U22" s="1"/>
    </row>
    <row r="23" spans="2:21" ht="16.149999999999999" customHeight="1" x14ac:dyDescent="0.2">
      <c r="B23" s="1"/>
      <c r="C23" s="192" t="s">
        <v>1013</v>
      </c>
      <c r="D23" s="185"/>
      <c r="E23" s="185"/>
      <c r="F23" s="185"/>
      <c r="G23" s="185"/>
      <c r="H23" s="185"/>
      <c r="I23" s="185"/>
      <c r="J23" s="185"/>
      <c r="K23" s="185"/>
      <c r="L23" s="185"/>
      <c r="M23" s="185"/>
      <c r="N23" s="185"/>
      <c r="O23" s="258">
        <v>0.82601284104860484</v>
      </c>
      <c r="P23" s="185"/>
      <c r="Q23" s="185"/>
      <c r="R23" s="185"/>
      <c r="S23" s="185"/>
      <c r="T23" s="1"/>
      <c r="U23" s="1"/>
    </row>
    <row r="24" spans="2:21" ht="4.5" customHeight="1" x14ac:dyDescent="0.2">
      <c r="B24" s="1"/>
      <c r="C24" s="268"/>
      <c r="D24" s="200"/>
      <c r="E24" s="200"/>
      <c r="F24" s="200"/>
      <c r="G24" s="200"/>
      <c r="H24" s="200"/>
      <c r="I24" s="200"/>
      <c r="J24" s="200"/>
      <c r="K24" s="200"/>
      <c r="L24" s="200"/>
      <c r="M24" s="200"/>
      <c r="N24" s="200"/>
      <c r="O24" s="257"/>
      <c r="P24" s="185"/>
      <c r="Q24" s="185"/>
      <c r="R24" s="185"/>
      <c r="S24" s="185"/>
      <c r="T24" s="1"/>
      <c r="U24" s="1"/>
    </row>
    <row r="25" spans="2:21" ht="13.35" customHeight="1" x14ac:dyDescent="0.2">
      <c r="B25" s="1"/>
      <c r="C25" s="192" t="s">
        <v>1014</v>
      </c>
      <c r="D25" s="185"/>
      <c r="E25" s="185"/>
      <c r="F25" s="185"/>
      <c r="G25" s="185"/>
      <c r="H25" s="185"/>
      <c r="I25" s="185"/>
      <c r="J25" s="185"/>
      <c r="K25" s="185"/>
      <c r="L25" s="185"/>
      <c r="M25" s="185"/>
      <c r="N25" s="185"/>
      <c r="O25" s="258">
        <v>0.17398715895139522</v>
      </c>
      <c r="P25" s="185"/>
      <c r="Q25" s="185"/>
      <c r="R25" s="185"/>
      <c r="S25" s="185"/>
      <c r="T25" s="1"/>
      <c r="U25" s="1"/>
    </row>
    <row r="26" spans="2:21" ht="4.5" customHeight="1" x14ac:dyDescent="0.2">
      <c r="B26" s="1"/>
      <c r="C26" s="268"/>
      <c r="D26" s="200"/>
      <c r="E26" s="200"/>
      <c r="F26" s="200"/>
      <c r="G26" s="200"/>
      <c r="H26" s="200"/>
      <c r="I26" s="200"/>
      <c r="J26" s="200"/>
      <c r="K26" s="200"/>
      <c r="L26" s="200"/>
      <c r="M26" s="200"/>
      <c r="N26" s="200"/>
      <c r="O26" s="257"/>
      <c r="P26" s="185"/>
      <c r="Q26" s="185"/>
      <c r="R26" s="185"/>
      <c r="S26" s="185"/>
      <c r="T26" s="1"/>
      <c r="U26" s="1"/>
    </row>
    <row r="27" spans="2:21" ht="15" customHeight="1" x14ac:dyDescent="0.2">
      <c r="B27" s="1"/>
      <c r="C27" s="192" t="s">
        <v>1015</v>
      </c>
      <c r="D27" s="185"/>
      <c r="E27" s="185"/>
      <c r="F27" s="185"/>
      <c r="G27" s="185"/>
      <c r="H27" s="185"/>
      <c r="I27" s="185"/>
      <c r="J27" s="185"/>
      <c r="K27" s="185"/>
      <c r="L27" s="185"/>
      <c r="M27" s="185"/>
      <c r="N27" s="185"/>
      <c r="O27" s="258">
        <v>1.6903490141658394E-2</v>
      </c>
      <c r="P27" s="185"/>
      <c r="Q27" s="185"/>
      <c r="R27" s="185"/>
      <c r="S27" s="185"/>
      <c r="T27" s="1"/>
      <c r="U27" s="1"/>
    </row>
    <row r="28" spans="2:21" ht="17.850000000000001" customHeight="1" x14ac:dyDescent="0.2">
      <c r="B28" s="1"/>
      <c r="C28" s="192" t="s">
        <v>1016</v>
      </c>
      <c r="D28" s="185"/>
      <c r="E28" s="185"/>
      <c r="F28" s="185"/>
      <c r="G28" s="185"/>
      <c r="H28" s="185"/>
      <c r="I28" s="185"/>
      <c r="J28" s="185"/>
      <c r="K28" s="185"/>
      <c r="L28" s="185"/>
      <c r="M28" s="185"/>
      <c r="N28" s="258">
        <v>1.7391091207252133E-2</v>
      </c>
      <c r="O28" s="185"/>
      <c r="P28" s="185"/>
      <c r="Q28" s="185"/>
      <c r="R28" s="185"/>
      <c r="S28" s="185"/>
      <c r="T28" s="1"/>
      <c r="U28" s="1"/>
    </row>
    <row r="29" spans="2:21" ht="17.850000000000001" customHeight="1" x14ac:dyDescent="0.2">
      <c r="B29" s="1"/>
      <c r="C29" s="192" t="s">
        <v>1017</v>
      </c>
      <c r="D29" s="185"/>
      <c r="E29" s="185"/>
      <c r="F29" s="185"/>
      <c r="G29" s="185"/>
      <c r="H29" s="185"/>
      <c r="I29" s="185"/>
      <c r="J29" s="185"/>
      <c r="K29" s="185"/>
      <c r="L29" s="185"/>
      <c r="M29" s="185"/>
      <c r="N29" s="258">
        <v>1.4588579409644137E-2</v>
      </c>
      <c r="O29" s="185"/>
      <c r="P29" s="185"/>
      <c r="Q29" s="185"/>
      <c r="R29" s="185"/>
      <c r="S29" s="185"/>
      <c r="T29" s="1"/>
      <c r="U29" s="1"/>
    </row>
    <row r="30" spans="2:21" ht="17.850000000000001" customHeight="1" x14ac:dyDescent="0.2">
      <c r="B30" s="1"/>
      <c r="C30" s="192" t="s">
        <v>1018</v>
      </c>
      <c r="D30" s="185"/>
      <c r="E30" s="185"/>
      <c r="F30" s="185"/>
      <c r="G30" s="185"/>
      <c r="H30" s="185"/>
      <c r="I30" s="185"/>
      <c r="J30" s="185"/>
      <c r="K30" s="185"/>
      <c r="L30" s="185"/>
      <c r="M30" s="185"/>
      <c r="N30" s="185"/>
      <c r="O30" s="266">
        <v>7.7854534879965973</v>
      </c>
      <c r="P30" s="185"/>
      <c r="Q30" s="185"/>
      <c r="R30" s="185"/>
      <c r="S30" s="185"/>
      <c r="T30" s="1"/>
      <c r="U30" s="1"/>
    </row>
    <row r="31" spans="2:21" ht="17.850000000000001" customHeight="1" x14ac:dyDescent="0.2">
      <c r="B31" s="1"/>
      <c r="C31" s="269" t="s">
        <v>1019</v>
      </c>
      <c r="D31" s="270"/>
      <c r="E31" s="270"/>
      <c r="F31" s="270"/>
      <c r="G31" s="270"/>
      <c r="H31" s="270"/>
      <c r="I31" s="270"/>
      <c r="J31" s="270"/>
      <c r="K31" s="270"/>
      <c r="L31" s="270"/>
      <c r="M31" s="270"/>
      <c r="N31" s="270"/>
      <c r="O31" s="271">
        <v>6.6625248637641024</v>
      </c>
      <c r="P31" s="270"/>
      <c r="Q31" s="270"/>
      <c r="R31" s="270"/>
      <c r="S31" s="270"/>
      <c r="T31" s="1"/>
      <c r="U31" s="1"/>
    </row>
    <row r="32" spans="2:21" ht="18.75" customHeight="1" x14ac:dyDescent="0.2">
      <c r="B32" s="213" t="s">
        <v>998</v>
      </c>
      <c r="C32" s="214"/>
      <c r="D32" s="214"/>
      <c r="E32" s="214"/>
      <c r="F32" s="214"/>
      <c r="G32" s="214"/>
      <c r="H32" s="214"/>
      <c r="I32" s="214"/>
      <c r="J32" s="214"/>
      <c r="K32" s="214"/>
      <c r="L32" s="214"/>
      <c r="M32" s="214"/>
      <c r="N32" s="214"/>
      <c r="O32" s="214"/>
      <c r="P32" s="214"/>
      <c r="Q32" s="214"/>
      <c r="R32" s="214"/>
      <c r="S32" s="215"/>
      <c r="T32" s="1"/>
      <c r="U32" s="1"/>
    </row>
    <row r="33" spans="2:21" ht="15.4" customHeight="1" x14ac:dyDescent="0.2">
      <c r="B33" s="1"/>
      <c r="C33" s="194" t="s">
        <v>999</v>
      </c>
      <c r="D33" s="195"/>
      <c r="E33" s="195"/>
      <c r="F33" s="195"/>
      <c r="G33" s="195"/>
      <c r="H33" s="195"/>
      <c r="I33" s="195"/>
      <c r="J33" s="195"/>
      <c r="K33" s="195"/>
      <c r="L33" s="195"/>
      <c r="M33" s="195"/>
      <c r="N33" s="195"/>
      <c r="O33" s="195"/>
      <c r="P33" s="195"/>
      <c r="Q33" s="196">
        <v>678017689.23000002</v>
      </c>
      <c r="R33" s="195"/>
      <c r="S33" s="195"/>
      <c r="T33" s="1"/>
      <c r="U33" s="1"/>
    </row>
    <row r="34" spans="2:21" ht="7.7" customHeight="1" x14ac:dyDescent="0.2">
      <c r="B34" s="1"/>
      <c r="C34" s="1"/>
      <c r="D34" s="1"/>
      <c r="E34" s="1"/>
      <c r="F34" s="1"/>
      <c r="G34" s="1"/>
      <c r="H34" s="1"/>
      <c r="I34" s="1"/>
      <c r="J34" s="1"/>
      <c r="K34" s="1"/>
      <c r="L34" s="1"/>
      <c r="M34" s="1"/>
      <c r="N34" s="1"/>
      <c r="O34" s="1"/>
      <c r="P34" s="1"/>
      <c r="Q34" s="1"/>
      <c r="R34" s="1"/>
      <c r="S34" s="1"/>
      <c r="T34" s="1"/>
      <c r="U34" s="1"/>
    </row>
    <row r="35" spans="2:21" ht="18.75" customHeight="1" x14ac:dyDescent="0.2">
      <c r="B35" s="213" t="s">
        <v>1000</v>
      </c>
      <c r="C35" s="214"/>
      <c r="D35" s="214"/>
      <c r="E35" s="214"/>
      <c r="F35" s="214"/>
      <c r="G35" s="214"/>
      <c r="H35" s="214"/>
      <c r="I35" s="214"/>
      <c r="J35" s="214"/>
      <c r="K35" s="214"/>
      <c r="L35" s="214"/>
      <c r="M35" s="214"/>
      <c r="N35" s="214"/>
      <c r="O35" s="214"/>
      <c r="P35" s="214"/>
      <c r="Q35" s="214"/>
      <c r="R35" s="214"/>
      <c r="S35" s="215"/>
      <c r="T35" s="1"/>
      <c r="U35" s="1"/>
    </row>
    <row r="36" spans="2:21" ht="11.25" customHeight="1" x14ac:dyDescent="0.2">
      <c r="B36" s="1"/>
      <c r="C36" s="1"/>
      <c r="D36" s="1"/>
      <c r="E36" s="1"/>
      <c r="F36" s="1"/>
      <c r="G36" s="1"/>
      <c r="H36" s="1"/>
      <c r="I36" s="1"/>
      <c r="J36" s="1"/>
      <c r="K36" s="1"/>
      <c r="L36" s="1"/>
      <c r="M36" s="1"/>
      <c r="N36" s="1"/>
      <c r="O36" s="1"/>
      <c r="P36" s="1"/>
      <c r="Q36" s="1"/>
      <c r="R36" s="1"/>
      <c r="S36" s="1"/>
      <c r="T36" s="1"/>
      <c r="U36" s="1"/>
    </row>
    <row r="37" spans="2:21" ht="13.35" customHeight="1" x14ac:dyDescent="0.2">
      <c r="B37" s="272"/>
      <c r="C37" s="273"/>
      <c r="D37" s="274" t="s">
        <v>1020</v>
      </c>
      <c r="E37" s="275"/>
      <c r="F37" s="275"/>
      <c r="G37" s="274" t="s">
        <v>1020</v>
      </c>
      <c r="H37" s="275"/>
      <c r="I37" s="275"/>
      <c r="J37" s="274" t="s">
        <v>1020</v>
      </c>
      <c r="K37" s="275"/>
      <c r="L37" s="275"/>
      <c r="M37" s="274" t="s">
        <v>1020</v>
      </c>
      <c r="N37" s="275"/>
      <c r="O37" s="275"/>
      <c r="P37" s="275"/>
      <c r="Q37" s="275"/>
      <c r="R37" s="275"/>
      <c r="S37" s="274" t="s">
        <v>1020</v>
      </c>
      <c r="T37" s="275"/>
      <c r="U37" s="23" t="s">
        <v>1020</v>
      </c>
    </row>
    <row r="38" spans="2:21" ht="10.35" customHeight="1" x14ac:dyDescent="0.2">
      <c r="B38" s="276" t="s">
        <v>858</v>
      </c>
      <c r="C38" s="277"/>
      <c r="D38" s="278" t="s">
        <v>1021</v>
      </c>
      <c r="E38" s="279"/>
      <c r="F38" s="279"/>
      <c r="G38" s="278" t="s">
        <v>1021</v>
      </c>
      <c r="H38" s="279"/>
      <c r="I38" s="279"/>
      <c r="J38" s="278" t="s">
        <v>1021</v>
      </c>
      <c r="K38" s="279"/>
      <c r="L38" s="279"/>
      <c r="M38" s="278" t="s">
        <v>1021</v>
      </c>
      <c r="N38" s="279"/>
      <c r="O38" s="279"/>
      <c r="P38" s="279"/>
      <c r="Q38" s="279"/>
      <c r="R38" s="279"/>
      <c r="S38" s="278" t="s">
        <v>1022</v>
      </c>
      <c r="T38" s="279"/>
      <c r="U38" s="10" t="s">
        <v>1022</v>
      </c>
    </row>
    <row r="39" spans="2:21" ht="13.9" customHeight="1" x14ac:dyDescent="0.2">
      <c r="B39" s="272" t="s">
        <v>1023</v>
      </c>
      <c r="C39" s="273"/>
      <c r="D39" s="199" t="s">
        <v>1024</v>
      </c>
      <c r="E39" s="200"/>
      <c r="F39" s="200"/>
      <c r="G39" s="199" t="s">
        <v>1024</v>
      </c>
      <c r="H39" s="200"/>
      <c r="I39" s="200"/>
      <c r="J39" s="199" t="s">
        <v>1024</v>
      </c>
      <c r="K39" s="200"/>
      <c r="L39" s="200"/>
      <c r="M39" s="199" t="s">
        <v>1024</v>
      </c>
      <c r="N39" s="200"/>
      <c r="O39" s="200"/>
      <c r="P39" s="200"/>
      <c r="Q39" s="200"/>
      <c r="R39" s="200"/>
      <c r="S39" s="199" t="s">
        <v>1024</v>
      </c>
      <c r="T39" s="200"/>
      <c r="U39" s="5" t="s">
        <v>1024</v>
      </c>
    </row>
    <row r="40" spans="2:21" ht="12.4" customHeight="1" x14ac:dyDescent="0.2">
      <c r="B40" s="280" t="s">
        <v>1025</v>
      </c>
      <c r="C40" s="273"/>
      <c r="D40" s="281" t="s">
        <v>1026</v>
      </c>
      <c r="E40" s="282"/>
      <c r="F40" s="282"/>
      <c r="G40" s="281" t="s">
        <v>1026</v>
      </c>
      <c r="H40" s="282"/>
      <c r="I40" s="282"/>
      <c r="J40" s="281" t="s">
        <v>1026</v>
      </c>
      <c r="K40" s="282"/>
      <c r="L40" s="282"/>
      <c r="M40" s="281" t="s">
        <v>1026</v>
      </c>
      <c r="N40" s="282"/>
      <c r="O40" s="282"/>
      <c r="P40" s="282"/>
      <c r="Q40" s="282"/>
      <c r="R40" s="282"/>
      <c r="S40" s="281" t="s">
        <v>1027</v>
      </c>
      <c r="T40" s="282"/>
      <c r="U40" s="24" t="s">
        <v>1027</v>
      </c>
    </row>
    <row r="41" spans="2:21" ht="12.4" customHeight="1" x14ac:dyDescent="0.2">
      <c r="B41" s="272" t="s">
        <v>908</v>
      </c>
      <c r="C41" s="273"/>
      <c r="D41" s="199" t="s">
        <v>1</v>
      </c>
      <c r="E41" s="200"/>
      <c r="F41" s="200"/>
      <c r="G41" s="199" t="s">
        <v>1</v>
      </c>
      <c r="H41" s="200"/>
      <c r="I41" s="200"/>
      <c r="J41" s="199" t="s">
        <v>1</v>
      </c>
      <c r="K41" s="200"/>
      <c r="L41" s="200"/>
      <c r="M41" s="199" t="s">
        <v>1</v>
      </c>
      <c r="N41" s="200"/>
      <c r="O41" s="200"/>
      <c r="P41" s="200"/>
      <c r="Q41" s="200"/>
      <c r="R41" s="200"/>
      <c r="S41" s="199" t="s">
        <v>1</v>
      </c>
      <c r="T41" s="200"/>
      <c r="U41" s="5" t="s">
        <v>1</v>
      </c>
    </row>
    <row r="42" spans="2:21" ht="11.45" customHeight="1" x14ac:dyDescent="0.2">
      <c r="B42" s="280" t="s">
        <v>1028</v>
      </c>
      <c r="C42" s="273"/>
      <c r="D42" s="204">
        <v>5000000</v>
      </c>
      <c r="E42" s="200"/>
      <c r="F42" s="200"/>
      <c r="G42" s="204">
        <v>5000000</v>
      </c>
      <c r="H42" s="200"/>
      <c r="I42" s="200"/>
      <c r="J42" s="204">
        <v>10000000</v>
      </c>
      <c r="K42" s="200"/>
      <c r="L42" s="200"/>
      <c r="M42" s="204">
        <v>25000000</v>
      </c>
      <c r="N42" s="200"/>
      <c r="O42" s="200"/>
      <c r="P42" s="200"/>
      <c r="Q42" s="200"/>
      <c r="R42" s="200"/>
      <c r="S42" s="204">
        <v>11500000</v>
      </c>
      <c r="T42" s="200"/>
      <c r="U42" s="7">
        <v>35000000</v>
      </c>
    </row>
    <row r="43" spans="2:21" ht="12.4" customHeight="1" x14ac:dyDescent="0.2">
      <c r="B43" s="280" t="s">
        <v>906</v>
      </c>
      <c r="C43" s="273"/>
      <c r="D43" s="205">
        <v>43483</v>
      </c>
      <c r="E43" s="200"/>
      <c r="F43" s="200"/>
      <c r="G43" s="205">
        <v>43497</v>
      </c>
      <c r="H43" s="200"/>
      <c r="I43" s="200"/>
      <c r="J43" s="205">
        <v>43489</v>
      </c>
      <c r="K43" s="200"/>
      <c r="L43" s="200"/>
      <c r="M43" s="205">
        <v>43490</v>
      </c>
      <c r="N43" s="200"/>
      <c r="O43" s="200"/>
      <c r="P43" s="200"/>
      <c r="Q43" s="200"/>
      <c r="R43" s="200"/>
      <c r="S43" s="205">
        <v>43928</v>
      </c>
      <c r="T43" s="200"/>
      <c r="U43" s="6">
        <v>43955</v>
      </c>
    </row>
    <row r="44" spans="2:21" ht="11.25" customHeight="1" x14ac:dyDescent="0.2">
      <c r="B44" s="280" t="s">
        <v>907</v>
      </c>
      <c r="C44" s="273"/>
      <c r="D44" s="205">
        <v>46560</v>
      </c>
      <c r="E44" s="200"/>
      <c r="F44" s="200"/>
      <c r="G44" s="205">
        <v>46560</v>
      </c>
      <c r="H44" s="200"/>
      <c r="I44" s="200"/>
      <c r="J44" s="205">
        <v>46560</v>
      </c>
      <c r="K44" s="200"/>
      <c r="L44" s="200"/>
      <c r="M44" s="205">
        <v>46560</v>
      </c>
      <c r="N44" s="200"/>
      <c r="O44" s="200"/>
      <c r="P44" s="200"/>
      <c r="Q44" s="200"/>
      <c r="R44" s="200"/>
      <c r="S44" s="205">
        <v>46682</v>
      </c>
      <c r="T44" s="200"/>
      <c r="U44" s="6">
        <v>46682</v>
      </c>
    </row>
    <row r="45" spans="2:21" ht="10.9" customHeight="1" x14ac:dyDescent="0.2">
      <c r="B45" s="280" t="s">
        <v>909</v>
      </c>
      <c r="C45" s="273"/>
      <c r="D45" s="199" t="s">
        <v>1029</v>
      </c>
      <c r="E45" s="200"/>
      <c r="F45" s="200"/>
      <c r="G45" s="199" t="s">
        <v>1029</v>
      </c>
      <c r="H45" s="200"/>
      <c r="I45" s="200"/>
      <c r="J45" s="199" t="s">
        <v>1029</v>
      </c>
      <c r="K45" s="200"/>
      <c r="L45" s="200"/>
      <c r="M45" s="199" t="s">
        <v>1029</v>
      </c>
      <c r="N45" s="200"/>
      <c r="O45" s="200"/>
      <c r="P45" s="200"/>
      <c r="Q45" s="200"/>
      <c r="R45" s="200"/>
      <c r="S45" s="199" t="s">
        <v>1029</v>
      </c>
      <c r="T45" s="200"/>
      <c r="U45" s="5" t="s">
        <v>1029</v>
      </c>
    </row>
    <row r="46" spans="2:21" ht="12.4" customHeight="1" x14ac:dyDescent="0.2">
      <c r="B46" s="272" t="s">
        <v>910</v>
      </c>
      <c r="C46" s="273"/>
      <c r="D46" s="283">
        <v>8.0000000000000002E-3</v>
      </c>
      <c r="E46" s="200"/>
      <c r="F46" s="200"/>
      <c r="G46" s="283">
        <v>8.0000000000000002E-3</v>
      </c>
      <c r="H46" s="200"/>
      <c r="I46" s="200"/>
      <c r="J46" s="283">
        <v>8.0000000000000002E-3</v>
      </c>
      <c r="K46" s="200"/>
      <c r="L46" s="200"/>
      <c r="M46" s="283">
        <v>8.0000000000000002E-3</v>
      </c>
      <c r="N46" s="200"/>
      <c r="O46" s="200"/>
      <c r="P46" s="200"/>
      <c r="Q46" s="200"/>
      <c r="R46" s="200"/>
      <c r="S46" s="283">
        <v>0</v>
      </c>
      <c r="T46" s="200"/>
      <c r="U46" s="9">
        <v>0</v>
      </c>
    </row>
    <row r="47" spans="2:21" ht="12.2" customHeight="1" x14ac:dyDescent="0.2">
      <c r="B47" s="272" t="s">
        <v>1030</v>
      </c>
      <c r="C47" s="273"/>
      <c r="D47" s="199" t="s">
        <v>1031</v>
      </c>
      <c r="E47" s="200"/>
      <c r="F47" s="200"/>
      <c r="G47" s="199" t="s">
        <v>1031</v>
      </c>
      <c r="H47" s="200"/>
      <c r="I47" s="200"/>
      <c r="J47" s="199" t="s">
        <v>1031</v>
      </c>
      <c r="K47" s="200"/>
      <c r="L47" s="200"/>
      <c r="M47" s="199" t="s">
        <v>1031</v>
      </c>
      <c r="N47" s="200"/>
      <c r="O47" s="200"/>
      <c r="P47" s="200"/>
      <c r="Q47" s="200"/>
      <c r="R47" s="200"/>
      <c r="S47" s="199" t="s">
        <v>1031</v>
      </c>
      <c r="T47" s="200"/>
      <c r="U47" s="5" t="s">
        <v>1031</v>
      </c>
    </row>
    <row r="48" spans="2:21" ht="10.5" customHeight="1" x14ac:dyDescent="0.2">
      <c r="B48" s="272" t="s">
        <v>1032</v>
      </c>
      <c r="C48" s="273"/>
      <c r="D48" s="199" t="s">
        <v>1033</v>
      </c>
      <c r="E48" s="200"/>
      <c r="F48" s="200"/>
      <c r="G48" s="199" t="s">
        <v>1033</v>
      </c>
      <c r="H48" s="200"/>
      <c r="I48" s="200"/>
      <c r="J48" s="199" t="s">
        <v>1033</v>
      </c>
      <c r="K48" s="200"/>
      <c r="L48" s="200"/>
      <c r="M48" s="199" t="s">
        <v>1033</v>
      </c>
      <c r="N48" s="200"/>
      <c r="O48" s="200"/>
      <c r="P48" s="200"/>
      <c r="Q48" s="200"/>
      <c r="R48" s="200"/>
      <c r="S48" s="199" t="s">
        <v>1033</v>
      </c>
      <c r="T48" s="200"/>
      <c r="U48" s="5" t="s">
        <v>1033</v>
      </c>
    </row>
    <row r="49" spans="2:21" ht="14.65" customHeight="1" x14ac:dyDescent="0.2">
      <c r="B49" s="272" t="s">
        <v>1034</v>
      </c>
      <c r="C49" s="273"/>
      <c r="D49" s="199" t="s">
        <v>1035</v>
      </c>
      <c r="E49" s="200"/>
      <c r="F49" s="200"/>
      <c r="G49" s="199" t="s">
        <v>1035</v>
      </c>
      <c r="H49" s="200"/>
      <c r="I49" s="200"/>
      <c r="J49" s="199" t="s">
        <v>1035</v>
      </c>
      <c r="K49" s="200"/>
      <c r="L49" s="200"/>
      <c r="M49" s="199" t="s">
        <v>1035</v>
      </c>
      <c r="N49" s="200"/>
      <c r="O49" s="200"/>
      <c r="P49" s="200"/>
      <c r="Q49" s="200"/>
      <c r="R49" s="200"/>
      <c r="S49" s="199" t="s">
        <v>1035</v>
      </c>
      <c r="T49" s="200"/>
      <c r="U49" s="5" t="s">
        <v>1035</v>
      </c>
    </row>
    <row r="50" spans="2:21" ht="18" customHeight="1" x14ac:dyDescent="0.2">
      <c r="B50" s="1"/>
      <c r="C50" s="1"/>
      <c r="D50" s="1"/>
      <c r="E50" s="1"/>
      <c r="F50" s="1"/>
      <c r="G50" s="1"/>
      <c r="H50" s="1"/>
      <c r="I50" s="1"/>
      <c r="J50" s="1"/>
      <c r="K50" s="1"/>
      <c r="L50" s="1"/>
      <c r="M50" s="1"/>
      <c r="N50" s="1"/>
      <c r="O50" s="1"/>
      <c r="P50" s="1"/>
      <c r="Q50" s="1"/>
      <c r="R50" s="1"/>
      <c r="S50" s="1"/>
      <c r="T50" s="1"/>
      <c r="U50" s="1"/>
    </row>
    <row r="51" spans="2:21" ht="18.75" customHeight="1" x14ac:dyDescent="0.2">
      <c r="B51" s="213" t="s">
        <v>1001</v>
      </c>
      <c r="C51" s="214"/>
      <c r="D51" s="214"/>
      <c r="E51" s="214"/>
      <c r="F51" s="214"/>
      <c r="G51" s="214"/>
      <c r="H51" s="214"/>
      <c r="I51" s="214"/>
      <c r="J51" s="214"/>
      <c r="K51" s="214"/>
      <c r="L51" s="214"/>
      <c r="M51" s="214"/>
      <c r="N51" s="214"/>
      <c r="O51" s="214"/>
      <c r="P51" s="214"/>
      <c r="Q51" s="214"/>
      <c r="R51" s="214"/>
      <c r="S51" s="215"/>
      <c r="T51" s="1"/>
      <c r="U51" s="1"/>
    </row>
    <row r="52" spans="2:21" ht="5.85" customHeight="1" x14ac:dyDescent="0.2">
      <c r="B52" s="1"/>
      <c r="C52" s="1"/>
      <c r="D52" s="1"/>
      <c r="E52" s="1"/>
      <c r="F52" s="1"/>
      <c r="G52" s="1"/>
      <c r="H52" s="1"/>
      <c r="I52" s="1"/>
      <c r="J52" s="1"/>
      <c r="K52" s="1"/>
      <c r="L52" s="1"/>
      <c r="M52" s="1"/>
      <c r="N52" s="1"/>
      <c r="O52" s="1"/>
      <c r="P52" s="1"/>
      <c r="Q52" s="1"/>
      <c r="R52" s="1"/>
      <c r="S52" s="1"/>
      <c r="T52" s="1"/>
      <c r="U52" s="1"/>
    </row>
    <row r="53" spans="2:21" ht="18.75" customHeight="1" x14ac:dyDescent="0.2">
      <c r="B53" s="194" t="s">
        <v>1002</v>
      </c>
      <c r="C53" s="195"/>
    </row>
  </sheetData>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B37:C37"/>
    <mergeCell ref="D37:F37"/>
    <mergeCell ref="G37:I37"/>
    <mergeCell ref="J37:L37"/>
    <mergeCell ref="M37:R37"/>
    <mergeCell ref="S37:T37"/>
    <mergeCell ref="C28:M28"/>
    <mergeCell ref="N28:S28"/>
    <mergeCell ref="C29:M29"/>
    <mergeCell ref="N29:S29"/>
    <mergeCell ref="C30:N30"/>
    <mergeCell ref="O30:S30"/>
    <mergeCell ref="Q33:S33"/>
    <mergeCell ref="C33:P33"/>
    <mergeCell ref="B35:S35"/>
    <mergeCell ref="C27:N27"/>
    <mergeCell ref="O27:S27"/>
    <mergeCell ref="C22:J22"/>
    <mergeCell ref="K22:S22"/>
    <mergeCell ref="C23:N23"/>
    <mergeCell ref="O23:S23"/>
    <mergeCell ref="C24:N24"/>
    <mergeCell ref="O24:S24"/>
    <mergeCell ref="C31:N31"/>
    <mergeCell ref="O31:S31"/>
    <mergeCell ref="R16:S16"/>
    <mergeCell ref="C17:N17"/>
    <mergeCell ref="O17:S17"/>
    <mergeCell ref="C18:N18"/>
    <mergeCell ref="O18:S18"/>
    <mergeCell ref="C25:N25"/>
    <mergeCell ref="O25:S25"/>
    <mergeCell ref="C26:N26"/>
    <mergeCell ref="O26:S26"/>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 ref="C19:J19"/>
    <mergeCell ref="K19:S19"/>
    <mergeCell ref="C20:I20"/>
    <mergeCell ref="J20:S20"/>
    <mergeCell ref="C21:K21"/>
    <mergeCell ref="L21:S21"/>
    <mergeCell ref="C16:Q16"/>
  </mergeCells>
  <pageMargins left="0.44352941176470595" right="0.2905882352941177" top="0.44352941176470595" bottom="0.44352941176470595" header="0.50980392156862753" footer="0.50980392156862753"/>
  <pageSetup paperSize="9" scale="82" orientation="portrait" r:id="rId1"/>
  <headerFooter alignWithMargins="0">
    <oddFooter>&amp;R&amp;1#&amp;"Calibri"&amp;10&amp;K0000FFClassification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327"/>
  <sheetViews>
    <sheetView showGridLines="0" topLeftCell="B137" zoomScaleNormal="100" workbookViewId="0">
      <selection activeCell="AA176" sqref="AA176"/>
    </sheetView>
  </sheetViews>
  <sheetFormatPr defaultRowHeight="12.75" x14ac:dyDescent="0.2"/>
  <cols>
    <col min="1" max="1" width="0" hidden="1" customWidth="1"/>
    <col min="2" max="2" width="14" customWidth="1"/>
    <col min="3" max="9" width="1" customWidth="1"/>
    <col min="10" max="10" width="3" customWidth="1"/>
    <col min="11" max="11" width="4" customWidth="1"/>
    <col min="12" max="12" width="7" customWidth="1"/>
    <col min="13" max="13" width="2" customWidth="1"/>
    <col min="14" max="18" width="1" customWidth="1"/>
    <col min="19" max="19" width="2" customWidth="1"/>
    <col min="20" max="20" width="9" customWidth="1"/>
    <col min="21" max="25" width="1" customWidth="1"/>
    <col min="26" max="26" width="2" customWidth="1"/>
    <col min="27" max="27" width="15" customWidth="1"/>
    <col min="28" max="31" width="1" customWidth="1"/>
    <col min="32" max="33" width="2" customWidth="1"/>
    <col min="34" max="34" width="11" customWidth="1"/>
    <col min="35" max="35" width="1" customWidth="1"/>
  </cols>
  <sheetData>
    <row r="1" spans="2:35" ht="0.75" customHeight="1" x14ac:dyDescent="0.2"/>
    <row r="2" spans="2:35" ht="8.25" customHeigh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x14ac:dyDescent="0.2">
      <c r="B3" s="1"/>
      <c r="C3" s="1"/>
      <c r="D3" s="1"/>
      <c r="E3" s="1"/>
      <c r="F3" s="1"/>
      <c r="G3" s="1"/>
      <c r="H3" s="1"/>
      <c r="I3" s="1"/>
      <c r="J3" s="1"/>
      <c r="K3" s="1"/>
      <c r="L3" s="1"/>
      <c r="M3" s="1"/>
      <c r="N3" s="1"/>
      <c r="O3" s="1"/>
      <c r="P3" s="1"/>
      <c r="Q3" s="175" t="s">
        <v>857</v>
      </c>
      <c r="R3" s="176"/>
      <c r="S3" s="176"/>
      <c r="T3" s="176"/>
      <c r="U3" s="176"/>
      <c r="V3" s="176"/>
      <c r="W3" s="176"/>
      <c r="X3" s="176"/>
      <c r="Y3" s="176"/>
      <c r="Z3" s="176"/>
      <c r="AA3" s="176"/>
      <c r="AB3" s="1"/>
      <c r="AC3" s="1"/>
      <c r="AD3" s="1"/>
      <c r="AE3" s="1"/>
      <c r="AF3" s="1"/>
      <c r="AG3" s="1"/>
      <c r="AH3" s="1"/>
      <c r="AI3" s="1"/>
    </row>
    <row r="4" spans="2:35" ht="7.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9" customHeight="1" x14ac:dyDescent="0.2">
      <c r="B5" s="177" t="s">
        <v>1036</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row>
    <row r="6" spans="2:35" ht="6.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x14ac:dyDescent="0.2">
      <c r="B7" s="182" t="s">
        <v>995</v>
      </c>
      <c r="C7" s="183"/>
      <c r="D7" s="183"/>
      <c r="E7" s="183"/>
      <c r="F7" s="183"/>
      <c r="G7" s="183"/>
      <c r="H7" s="183"/>
      <c r="I7" s="183"/>
      <c r="J7" s="183"/>
      <c r="K7" s="1"/>
      <c r="L7" s="184">
        <v>44469</v>
      </c>
      <c r="M7" s="185"/>
      <c r="N7" s="185"/>
      <c r="O7" s="185"/>
      <c r="P7" s="185"/>
      <c r="Q7" s="185"/>
      <c r="R7" s="185"/>
      <c r="S7" s="185"/>
      <c r="T7" s="1"/>
      <c r="U7" s="1"/>
      <c r="V7" s="1"/>
      <c r="W7" s="1"/>
      <c r="X7" s="1"/>
      <c r="Y7" s="1"/>
      <c r="Z7" s="1"/>
      <c r="AA7" s="1"/>
      <c r="AB7" s="1"/>
      <c r="AC7" s="1"/>
      <c r="AD7" s="1"/>
      <c r="AE7" s="1"/>
      <c r="AF7" s="1"/>
      <c r="AG7" s="1"/>
      <c r="AH7" s="1"/>
      <c r="AI7" s="1"/>
    </row>
    <row r="8" spans="2:35" ht="5.25" customHeight="1" x14ac:dyDescent="0.2">
      <c r="B8" s="183"/>
      <c r="C8" s="183"/>
      <c r="D8" s="183"/>
      <c r="E8" s="183"/>
      <c r="F8" s="183"/>
      <c r="G8" s="183"/>
      <c r="H8" s="183"/>
      <c r="I8" s="183"/>
      <c r="J8" s="183"/>
      <c r="K8" s="1"/>
      <c r="L8" s="1"/>
      <c r="M8" s="1"/>
      <c r="N8" s="1"/>
      <c r="O8" s="1"/>
      <c r="P8" s="1"/>
      <c r="Q8" s="1"/>
      <c r="R8" s="1"/>
      <c r="S8" s="1"/>
      <c r="T8" s="1"/>
      <c r="U8" s="1"/>
      <c r="V8" s="1"/>
      <c r="W8" s="1"/>
      <c r="X8" s="1"/>
      <c r="Y8" s="1"/>
      <c r="Z8" s="1"/>
      <c r="AA8" s="1"/>
      <c r="AB8" s="1"/>
      <c r="AC8" s="1"/>
      <c r="AD8" s="1"/>
      <c r="AE8" s="1"/>
      <c r="AF8" s="1"/>
      <c r="AG8" s="1"/>
      <c r="AH8" s="1"/>
      <c r="AI8" s="1"/>
    </row>
    <row r="9" spans="2:35" ht="21" customHeight="1" x14ac:dyDescent="0.2">
      <c r="B9" s="213" t="s">
        <v>1037</v>
      </c>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5"/>
    </row>
    <row r="10" spans="2:35" ht="5.25"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x14ac:dyDescent="0.2">
      <c r="B11" s="284"/>
      <c r="C11" s="198"/>
      <c r="D11" s="198"/>
      <c r="E11" s="198"/>
      <c r="F11" s="198"/>
      <c r="G11" s="198"/>
      <c r="H11" s="198"/>
      <c r="I11" s="203" t="s">
        <v>1052</v>
      </c>
      <c r="J11" s="198"/>
      <c r="K11" s="198"/>
      <c r="L11" s="198"/>
      <c r="M11" s="198"/>
      <c r="N11" s="198"/>
      <c r="O11" s="198"/>
      <c r="P11" s="198"/>
      <c r="Q11" s="198"/>
      <c r="R11" s="198"/>
      <c r="S11" s="198"/>
      <c r="T11" s="203" t="s">
        <v>1053</v>
      </c>
      <c r="U11" s="198"/>
      <c r="V11" s="198"/>
      <c r="W11" s="198"/>
      <c r="X11" s="198"/>
      <c r="Y11" s="198"/>
      <c r="Z11" s="198"/>
      <c r="AA11" s="203" t="s">
        <v>1054</v>
      </c>
      <c r="AB11" s="198"/>
      <c r="AC11" s="198"/>
      <c r="AD11" s="198"/>
      <c r="AE11" s="198"/>
      <c r="AF11" s="198"/>
      <c r="AG11" s="198"/>
      <c r="AH11" s="203" t="s">
        <v>1053</v>
      </c>
      <c r="AI11" s="198"/>
    </row>
    <row r="12" spans="2:35" ht="12" customHeight="1" x14ac:dyDescent="0.2">
      <c r="B12" s="268" t="s">
        <v>533</v>
      </c>
      <c r="C12" s="200"/>
      <c r="D12" s="200"/>
      <c r="E12" s="200"/>
      <c r="F12" s="200"/>
      <c r="G12" s="200"/>
      <c r="H12" s="200"/>
      <c r="I12" s="285">
        <v>2376448212.6200089</v>
      </c>
      <c r="J12" s="200"/>
      <c r="K12" s="200"/>
      <c r="L12" s="200"/>
      <c r="M12" s="200"/>
      <c r="N12" s="200"/>
      <c r="O12" s="200"/>
      <c r="P12" s="200"/>
      <c r="Q12" s="200"/>
      <c r="R12" s="200"/>
      <c r="S12" s="200"/>
      <c r="T12" s="283">
        <v>0.15574641982210979</v>
      </c>
      <c r="U12" s="200"/>
      <c r="V12" s="200"/>
      <c r="W12" s="200"/>
      <c r="X12" s="200"/>
      <c r="Y12" s="200"/>
      <c r="Z12" s="200"/>
      <c r="AA12" s="204">
        <v>34559</v>
      </c>
      <c r="AB12" s="200"/>
      <c r="AC12" s="200"/>
      <c r="AD12" s="200"/>
      <c r="AE12" s="200"/>
      <c r="AF12" s="200"/>
      <c r="AG12" s="200"/>
      <c r="AH12" s="283">
        <v>0.15308798384024522</v>
      </c>
      <c r="AI12" s="200"/>
    </row>
    <row r="13" spans="2:35" ht="12" customHeight="1" x14ac:dyDescent="0.2">
      <c r="B13" s="268" t="s">
        <v>537</v>
      </c>
      <c r="C13" s="200"/>
      <c r="D13" s="200"/>
      <c r="E13" s="200"/>
      <c r="F13" s="200"/>
      <c r="G13" s="200"/>
      <c r="H13" s="200"/>
      <c r="I13" s="285">
        <v>2354539863.8600035</v>
      </c>
      <c r="J13" s="200"/>
      <c r="K13" s="200"/>
      <c r="L13" s="200"/>
      <c r="M13" s="200"/>
      <c r="N13" s="200"/>
      <c r="O13" s="200"/>
      <c r="P13" s="200"/>
      <c r="Q13" s="200"/>
      <c r="R13" s="200"/>
      <c r="S13" s="200"/>
      <c r="T13" s="283">
        <v>0.1543106019214861</v>
      </c>
      <c r="U13" s="200"/>
      <c r="V13" s="200"/>
      <c r="W13" s="200"/>
      <c r="X13" s="200"/>
      <c r="Y13" s="200"/>
      <c r="Z13" s="200"/>
      <c r="AA13" s="204">
        <v>36517</v>
      </c>
      <c r="AB13" s="200"/>
      <c r="AC13" s="200"/>
      <c r="AD13" s="200"/>
      <c r="AE13" s="200"/>
      <c r="AF13" s="200"/>
      <c r="AG13" s="200"/>
      <c r="AH13" s="283">
        <v>0.16176144870783979</v>
      </c>
      <c r="AI13" s="200"/>
    </row>
    <row r="14" spans="2:35" ht="12" customHeight="1" x14ac:dyDescent="0.2">
      <c r="B14" s="268" t="s">
        <v>535</v>
      </c>
      <c r="C14" s="200"/>
      <c r="D14" s="200"/>
      <c r="E14" s="200"/>
      <c r="F14" s="200"/>
      <c r="G14" s="200"/>
      <c r="H14" s="200"/>
      <c r="I14" s="285">
        <v>2193383787.4299979</v>
      </c>
      <c r="J14" s="200"/>
      <c r="K14" s="200"/>
      <c r="L14" s="200"/>
      <c r="M14" s="200"/>
      <c r="N14" s="200"/>
      <c r="O14" s="200"/>
      <c r="P14" s="200"/>
      <c r="Q14" s="200"/>
      <c r="R14" s="200"/>
      <c r="S14" s="200"/>
      <c r="T14" s="283">
        <v>0.14374883928628027</v>
      </c>
      <c r="U14" s="200"/>
      <c r="V14" s="200"/>
      <c r="W14" s="200"/>
      <c r="X14" s="200"/>
      <c r="Y14" s="200"/>
      <c r="Z14" s="200"/>
      <c r="AA14" s="204">
        <v>31111</v>
      </c>
      <c r="AB14" s="200"/>
      <c r="AC14" s="200"/>
      <c r="AD14" s="200"/>
      <c r="AE14" s="200"/>
      <c r="AF14" s="200"/>
      <c r="AG14" s="200"/>
      <c r="AH14" s="283">
        <v>0.13781418053919006</v>
      </c>
      <c r="AI14" s="200"/>
    </row>
    <row r="15" spans="2:35" ht="12" customHeight="1" x14ac:dyDescent="0.2">
      <c r="B15" s="268" t="s">
        <v>541</v>
      </c>
      <c r="C15" s="200"/>
      <c r="D15" s="200"/>
      <c r="E15" s="200"/>
      <c r="F15" s="200"/>
      <c r="G15" s="200"/>
      <c r="H15" s="200"/>
      <c r="I15" s="285">
        <v>1691966983.4899957</v>
      </c>
      <c r="J15" s="200"/>
      <c r="K15" s="200"/>
      <c r="L15" s="200"/>
      <c r="M15" s="200"/>
      <c r="N15" s="200"/>
      <c r="O15" s="200"/>
      <c r="P15" s="200"/>
      <c r="Q15" s="200"/>
      <c r="R15" s="200"/>
      <c r="S15" s="200"/>
      <c r="T15" s="283">
        <v>0.11088724708427625</v>
      </c>
      <c r="U15" s="200"/>
      <c r="V15" s="200"/>
      <c r="W15" s="200"/>
      <c r="X15" s="200"/>
      <c r="Y15" s="200"/>
      <c r="Z15" s="200"/>
      <c r="AA15" s="204">
        <v>28041</v>
      </c>
      <c r="AB15" s="200"/>
      <c r="AC15" s="200"/>
      <c r="AD15" s="200"/>
      <c r="AE15" s="200"/>
      <c r="AF15" s="200"/>
      <c r="AG15" s="200"/>
      <c r="AH15" s="283">
        <v>0.12421482551185846</v>
      </c>
      <c r="AI15" s="200"/>
    </row>
    <row r="16" spans="2:35" ht="12" customHeight="1" x14ac:dyDescent="0.2">
      <c r="B16" s="268" t="s">
        <v>539</v>
      </c>
      <c r="C16" s="200"/>
      <c r="D16" s="200"/>
      <c r="E16" s="200"/>
      <c r="F16" s="200"/>
      <c r="G16" s="200"/>
      <c r="H16" s="200"/>
      <c r="I16" s="285">
        <v>1317931842.8800001</v>
      </c>
      <c r="J16" s="200"/>
      <c r="K16" s="200"/>
      <c r="L16" s="200"/>
      <c r="M16" s="200"/>
      <c r="N16" s="200"/>
      <c r="O16" s="200"/>
      <c r="P16" s="200"/>
      <c r="Q16" s="200"/>
      <c r="R16" s="200"/>
      <c r="S16" s="200"/>
      <c r="T16" s="283">
        <v>8.6373927699360586E-2</v>
      </c>
      <c r="U16" s="200"/>
      <c r="V16" s="200"/>
      <c r="W16" s="200"/>
      <c r="X16" s="200"/>
      <c r="Y16" s="200"/>
      <c r="Z16" s="200"/>
      <c r="AA16" s="204">
        <v>12634</v>
      </c>
      <c r="AB16" s="200"/>
      <c r="AC16" s="200"/>
      <c r="AD16" s="200"/>
      <c r="AE16" s="200"/>
      <c r="AF16" s="200"/>
      <c r="AG16" s="200"/>
      <c r="AH16" s="283">
        <v>5.5965554206940542E-2</v>
      </c>
      <c r="AI16" s="200"/>
    </row>
    <row r="17" spans="2:35" ht="12" customHeight="1" x14ac:dyDescent="0.2">
      <c r="B17" s="268" t="s">
        <v>543</v>
      </c>
      <c r="C17" s="200"/>
      <c r="D17" s="200"/>
      <c r="E17" s="200"/>
      <c r="F17" s="200"/>
      <c r="G17" s="200"/>
      <c r="H17" s="200"/>
      <c r="I17" s="285">
        <v>1239337750.4800017</v>
      </c>
      <c r="J17" s="200"/>
      <c r="K17" s="200"/>
      <c r="L17" s="200"/>
      <c r="M17" s="200"/>
      <c r="N17" s="200"/>
      <c r="O17" s="200"/>
      <c r="P17" s="200"/>
      <c r="Q17" s="200"/>
      <c r="R17" s="200"/>
      <c r="S17" s="200"/>
      <c r="T17" s="283">
        <v>8.1223069184765587E-2</v>
      </c>
      <c r="U17" s="200"/>
      <c r="V17" s="200"/>
      <c r="W17" s="200"/>
      <c r="X17" s="200"/>
      <c r="Y17" s="200"/>
      <c r="Z17" s="200"/>
      <c r="AA17" s="204">
        <v>21341</v>
      </c>
      <c r="AB17" s="200"/>
      <c r="AC17" s="200"/>
      <c r="AD17" s="200"/>
      <c r="AE17" s="200"/>
      <c r="AF17" s="200"/>
      <c r="AG17" s="200"/>
      <c r="AH17" s="283">
        <v>9.4535451347975155E-2</v>
      </c>
      <c r="AI17" s="200"/>
    </row>
    <row r="18" spans="2:35" ht="12" customHeight="1" x14ac:dyDescent="0.2">
      <c r="B18" s="268" t="s">
        <v>545</v>
      </c>
      <c r="C18" s="200"/>
      <c r="D18" s="200"/>
      <c r="E18" s="200"/>
      <c r="F18" s="200"/>
      <c r="G18" s="200"/>
      <c r="H18" s="200"/>
      <c r="I18" s="285">
        <v>1132291142.4099987</v>
      </c>
      <c r="J18" s="200"/>
      <c r="K18" s="200"/>
      <c r="L18" s="200"/>
      <c r="M18" s="200"/>
      <c r="N18" s="200"/>
      <c r="O18" s="200"/>
      <c r="P18" s="200"/>
      <c r="Q18" s="200"/>
      <c r="R18" s="200"/>
      <c r="S18" s="200"/>
      <c r="T18" s="283">
        <v>7.4207504581898565E-2</v>
      </c>
      <c r="U18" s="200"/>
      <c r="V18" s="200"/>
      <c r="W18" s="200"/>
      <c r="X18" s="200"/>
      <c r="Y18" s="200"/>
      <c r="Z18" s="200"/>
      <c r="AA18" s="204">
        <v>17537</v>
      </c>
      <c r="AB18" s="200"/>
      <c r="AC18" s="200"/>
      <c r="AD18" s="200"/>
      <c r="AE18" s="200"/>
      <c r="AF18" s="200"/>
      <c r="AG18" s="200"/>
      <c r="AH18" s="283">
        <v>7.7684654434630074E-2</v>
      </c>
      <c r="AI18" s="200"/>
    </row>
    <row r="19" spans="2:35" ht="12" customHeight="1" x14ac:dyDescent="0.2">
      <c r="B19" s="268" t="s">
        <v>547</v>
      </c>
      <c r="C19" s="200"/>
      <c r="D19" s="200"/>
      <c r="E19" s="200"/>
      <c r="F19" s="200"/>
      <c r="G19" s="200"/>
      <c r="H19" s="200"/>
      <c r="I19" s="285">
        <v>1052575526.27</v>
      </c>
      <c r="J19" s="200"/>
      <c r="K19" s="200"/>
      <c r="L19" s="200"/>
      <c r="M19" s="200"/>
      <c r="N19" s="200"/>
      <c r="O19" s="200"/>
      <c r="P19" s="200"/>
      <c r="Q19" s="200"/>
      <c r="R19" s="200"/>
      <c r="S19" s="200"/>
      <c r="T19" s="283">
        <v>6.8983144231108295E-2</v>
      </c>
      <c r="U19" s="200"/>
      <c r="V19" s="200"/>
      <c r="W19" s="200"/>
      <c r="X19" s="200"/>
      <c r="Y19" s="200"/>
      <c r="Z19" s="200"/>
      <c r="AA19" s="204">
        <v>17061</v>
      </c>
      <c r="AB19" s="200"/>
      <c r="AC19" s="200"/>
      <c r="AD19" s="200"/>
      <c r="AE19" s="200"/>
      <c r="AF19" s="200"/>
      <c r="AG19" s="200"/>
      <c r="AH19" s="283">
        <v>7.557608994179299E-2</v>
      </c>
      <c r="AI19" s="200"/>
    </row>
    <row r="20" spans="2:35" ht="12" customHeight="1" x14ac:dyDescent="0.2">
      <c r="B20" s="268" t="s">
        <v>549</v>
      </c>
      <c r="C20" s="200"/>
      <c r="D20" s="200"/>
      <c r="E20" s="200"/>
      <c r="F20" s="200"/>
      <c r="G20" s="200"/>
      <c r="H20" s="200"/>
      <c r="I20" s="285">
        <v>781961221.31999791</v>
      </c>
      <c r="J20" s="200"/>
      <c r="K20" s="200"/>
      <c r="L20" s="200"/>
      <c r="M20" s="200"/>
      <c r="N20" s="200"/>
      <c r="O20" s="200"/>
      <c r="P20" s="200"/>
      <c r="Q20" s="200"/>
      <c r="R20" s="200"/>
      <c r="S20" s="200"/>
      <c r="T20" s="283">
        <v>5.1247765473519197E-2</v>
      </c>
      <c r="U20" s="200"/>
      <c r="V20" s="200"/>
      <c r="W20" s="200"/>
      <c r="X20" s="200"/>
      <c r="Y20" s="200"/>
      <c r="Z20" s="200"/>
      <c r="AA20" s="204">
        <v>9570</v>
      </c>
      <c r="AB20" s="200"/>
      <c r="AC20" s="200"/>
      <c r="AD20" s="200"/>
      <c r="AE20" s="200"/>
      <c r="AF20" s="200"/>
      <c r="AG20" s="200"/>
      <c r="AH20" s="283">
        <v>4.2392777723636296E-2</v>
      </c>
      <c r="AI20" s="200"/>
    </row>
    <row r="21" spans="2:35" ht="12" customHeight="1" x14ac:dyDescent="0.2">
      <c r="B21" s="268" t="s">
        <v>551</v>
      </c>
      <c r="C21" s="200"/>
      <c r="D21" s="200"/>
      <c r="E21" s="200"/>
      <c r="F21" s="200"/>
      <c r="G21" s="200"/>
      <c r="H21" s="200"/>
      <c r="I21" s="285">
        <v>658121252.09999895</v>
      </c>
      <c r="J21" s="200"/>
      <c r="K21" s="200"/>
      <c r="L21" s="200"/>
      <c r="M21" s="200"/>
      <c r="N21" s="200"/>
      <c r="O21" s="200"/>
      <c r="P21" s="200"/>
      <c r="Q21" s="200"/>
      <c r="R21" s="200"/>
      <c r="S21" s="200"/>
      <c r="T21" s="283">
        <v>4.3131606352327705E-2</v>
      </c>
      <c r="U21" s="200"/>
      <c r="V21" s="200"/>
      <c r="W21" s="200"/>
      <c r="X21" s="200"/>
      <c r="Y21" s="200"/>
      <c r="Z21" s="200"/>
      <c r="AA21" s="204">
        <v>10450</v>
      </c>
      <c r="AB21" s="200"/>
      <c r="AC21" s="200"/>
      <c r="AD21" s="200"/>
      <c r="AE21" s="200"/>
      <c r="AF21" s="200"/>
      <c r="AG21" s="200"/>
      <c r="AH21" s="283">
        <v>4.6290964180982164E-2</v>
      </c>
      <c r="AI21" s="200"/>
    </row>
    <row r="22" spans="2:35" ht="12" customHeight="1" x14ac:dyDescent="0.2">
      <c r="B22" s="268" t="s">
        <v>485</v>
      </c>
      <c r="C22" s="200"/>
      <c r="D22" s="200"/>
      <c r="E22" s="200"/>
      <c r="F22" s="200"/>
      <c r="G22" s="200"/>
      <c r="H22" s="200"/>
      <c r="I22" s="285">
        <v>418352026.85999924</v>
      </c>
      <c r="J22" s="200"/>
      <c r="K22" s="200"/>
      <c r="L22" s="200"/>
      <c r="M22" s="200"/>
      <c r="N22" s="200"/>
      <c r="O22" s="200"/>
      <c r="P22" s="200"/>
      <c r="Q22" s="200"/>
      <c r="R22" s="200"/>
      <c r="S22" s="200"/>
      <c r="T22" s="283">
        <v>2.7417736293497127E-2</v>
      </c>
      <c r="U22" s="200"/>
      <c r="V22" s="200"/>
      <c r="W22" s="200"/>
      <c r="X22" s="200"/>
      <c r="Y22" s="200"/>
      <c r="Z22" s="200"/>
      <c r="AA22" s="204">
        <v>6178</v>
      </c>
      <c r="AB22" s="200"/>
      <c r="AC22" s="200"/>
      <c r="AD22" s="200"/>
      <c r="AE22" s="200"/>
      <c r="AF22" s="200"/>
      <c r="AG22" s="200"/>
      <c r="AH22" s="283">
        <v>2.736704083350314E-2</v>
      </c>
      <c r="AI22" s="200"/>
    </row>
    <row r="23" spans="2:35" ht="12" customHeight="1" x14ac:dyDescent="0.2">
      <c r="B23" s="268" t="s">
        <v>62</v>
      </c>
      <c r="C23" s="200"/>
      <c r="D23" s="200"/>
      <c r="E23" s="200"/>
      <c r="F23" s="200"/>
      <c r="G23" s="200"/>
      <c r="H23" s="200"/>
      <c r="I23" s="285">
        <v>41535594.569999985</v>
      </c>
      <c r="J23" s="200"/>
      <c r="K23" s="200"/>
      <c r="L23" s="200"/>
      <c r="M23" s="200"/>
      <c r="N23" s="200"/>
      <c r="O23" s="200"/>
      <c r="P23" s="200"/>
      <c r="Q23" s="200"/>
      <c r="R23" s="200"/>
      <c r="S23" s="200"/>
      <c r="T23" s="283">
        <v>2.7221380693703968E-3</v>
      </c>
      <c r="U23" s="200"/>
      <c r="V23" s="200"/>
      <c r="W23" s="200"/>
      <c r="X23" s="200"/>
      <c r="Y23" s="200"/>
      <c r="Z23" s="200"/>
      <c r="AA23" s="204">
        <v>747</v>
      </c>
      <c r="AB23" s="200"/>
      <c r="AC23" s="200"/>
      <c r="AD23" s="200"/>
      <c r="AE23" s="200"/>
      <c r="AF23" s="200"/>
      <c r="AG23" s="200"/>
      <c r="AH23" s="283">
        <v>3.3090287314060936E-3</v>
      </c>
      <c r="AI23" s="200"/>
    </row>
    <row r="24" spans="2:35" ht="13.5" customHeight="1" x14ac:dyDescent="0.2">
      <c r="B24" s="286"/>
      <c r="C24" s="287"/>
      <c r="D24" s="287"/>
      <c r="E24" s="287"/>
      <c r="F24" s="287"/>
      <c r="G24" s="287"/>
      <c r="H24" s="287"/>
      <c r="I24" s="288">
        <v>15258445204.290005</v>
      </c>
      <c r="J24" s="287"/>
      <c r="K24" s="287"/>
      <c r="L24" s="287"/>
      <c r="M24" s="287"/>
      <c r="N24" s="287"/>
      <c r="O24" s="287"/>
      <c r="P24" s="287"/>
      <c r="Q24" s="287"/>
      <c r="R24" s="287"/>
      <c r="S24" s="287"/>
      <c r="T24" s="289">
        <v>1.0000000000000082</v>
      </c>
      <c r="U24" s="287"/>
      <c r="V24" s="287"/>
      <c r="W24" s="287"/>
      <c r="X24" s="287"/>
      <c r="Y24" s="287"/>
      <c r="Z24" s="287"/>
      <c r="AA24" s="290">
        <v>225746</v>
      </c>
      <c r="AB24" s="287"/>
      <c r="AC24" s="287"/>
      <c r="AD24" s="287"/>
      <c r="AE24" s="287"/>
      <c r="AF24" s="287"/>
      <c r="AG24" s="287"/>
      <c r="AH24" s="289">
        <v>1</v>
      </c>
      <c r="AI24" s="287"/>
    </row>
    <row r="25" spans="2:35" ht="9" customHeight="1"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x14ac:dyDescent="0.2">
      <c r="B26" s="213" t="s">
        <v>1038</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5"/>
    </row>
    <row r="27" spans="2:35" ht="8.25" customHeight="1" x14ac:dyDescent="0.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x14ac:dyDescent="0.2">
      <c r="B28" s="203" t="s">
        <v>1055</v>
      </c>
      <c r="C28" s="198"/>
      <c r="D28" s="198"/>
      <c r="E28" s="198"/>
      <c r="F28" s="198"/>
      <c r="G28" s="198"/>
      <c r="H28" s="198"/>
      <c r="I28" s="198"/>
      <c r="J28" s="203" t="s">
        <v>1052</v>
      </c>
      <c r="K28" s="198"/>
      <c r="L28" s="198"/>
      <c r="M28" s="198"/>
      <c r="N28" s="198"/>
      <c r="O28" s="198"/>
      <c r="P28" s="198"/>
      <c r="Q28" s="198"/>
      <c r="R28" s="198"/>
      <c r="S28" s="198"/>
      <c r="T28" s="203" t="s">
        <v>1053</v>
      </c>
      <c r="U28" s="198"/>
      <c r="V28" s="198"/>
      <c r="W28" s="198"/>
      <c r="X28" s="198"/>
      <c r="Y28" s="198"/>
      <c r="Z28" s="198"/>
      <c r="AA28" s="203" t="s">
        <v>1054</v>
      </c>
      <c r="AB28" s="198"/>
      <c r="AC28" s="198"/>
      <c r="AD28" s="198"/>
      <c r="AE28" s="198"/>
      <c r="AF28" s="198"/>
      <c r="AG28" s="203" t="s">
        <v>1053</v>
      </c>
      <c r="AH28" s="198"/>
      <c r="AI28" s="198"/>
    </row>
    <row r="29" spans="2:35" ht="12.75" customHeight="1" x14ac:dyDescent="0.2">
      <c r="B29" s="199" t="s">
        <v>1056</v>
      </c>
      <c r="C29" s="200"/>
      <c r="D29" s="200"/>
      <c r="E29" s="200"/>
      <c r="F29" s="200"/>
      <c r="G29" s="200"/>
      <c r="H29" s="200"/>
      <c r="I29" s="200"/>
      <c r="J29" s="285">
        <v>760215229.72999907</v>
      </c>
      <c r="K29" s="200"/>
      <c r="L29" s="200"/>
      <c r="M29" s="200"/>
      <c r="N29" s="200"/>
      <c r="O29" s="200"/>
      <c r="P29" s="200"/>
      <c r="Q29" s="200"/>
      <c r="R29" s="200"/>
      <c r="S29" s="200"/>
      <c r="T29" s="283">
        <v>4.982258805217317E-2</v>
      </c>
      <c r="U29" s="200"/>
      <c r="V29" s="200"/>
      <c r="W29" s="200"/>
      <c r="X29" s="200"/>
      <c r="Y29" s="200"/>
      <c r="Z29" s="200"/>
      <c r="AA29" s="204">
        <v>7544</v>
      </c>
      <c r="AB29" s="200"/>
      <c r="AC29" s="200"/>
      <c r="AD29" s="200"/>
      <c r="AE29" s="200"/>
      <c r="AF29" s="200"/>
      <c r="AG29" s="283">
        <v>3.3418089357065021E-2</v>
      </c>
      <c r="AH29" s="200"/>
      <c r="AI29" s="200"/>
    </row>
    <row r="30" spans="2:35" ht="12.75" customHeight="1" x14ac:dyDescent="0.2">
      <c r="B30" s="199" t="s">
        <v>1057</v>
      </c>
      <c r="C30" s="200"/>
      <c r="D30" s="200"/>
      <c r="E30" s="200"/>
      <c r="F30" s="200"/>
      <c r="G30" s="200"/>
      <c r="H30" s="200"/>
      <c r="I30" s="200"/>
      <c r="J30" s="285">
        <v>4512220646.650033</v>
      </c>
      <c r="K30" s="200"/>
      <c r="L30" s="200"/>
      <c r="M30" s="200"/>
      <c r="N30" s="200"/>
      <c r="O30" s="200"/>
      <c r="P30" s="200"/>
      <c r="Q30" s="200"/>
      <c r="R30" s="200"/>
      <c r="S30" s="200"/>
      <c r="T30" s="283">
        <v>0.29571955636616171</v>
      </c>
      <c r="U30" s="200"/>
      <c r="V30" s="200"/>
      <c r="W30" s="200"/>
      <c r="X30" s="200"/>
      <c r="Y30" s="200"/>
      <c r="Z30" s="200"/>
      <c r="AA30" s="204">
        <v>48547</v>
      </c>
      <c r="AB30" s="200"/>
      <c r="AC30" s="200"/>
      <c r="AD30" s="200"/>
      <c r="AE30" s="200"/>
      <c r="AF30" s="200"/>
      <c r="AG30" s="283">
        <v>0.21505142948269293</v>
      </c>
      <c r="AH30" s="200"/>
      <c r="AI30" s="200"/>
    </row>
    <row r="31" spans="2:35" ht="12.75" customHeight="1" x14ac:dyDescent="0.2">
      <c r="B31" s="199" t="s">
        <v>1058</v>
      </c>
      <c r="C31" s="200"/>
      <c r="D31" s="200"/>
      <c r="E31" s="200"/>
      <c r="F31" s="200"/>
      <c r="G31" s="200"/>
      <c r="H31" s="200"/>
      <c r="I31" s="200"/>
      <c r="J31" s="285">
        <v>2847895274.2899995</v>
      </c>
      <c r="K31" s="200"/>
      <c r="L31" s="200"/>
      <c r="M31" s="200"/>
      <c r="N31" s="200"/>
      <c r="O31" s="200"/>
      <c r="P31" s="200"/>
      <c r="Q31" s="200"/>
      <c r="R31" s="200"/>
      <c r="S31" s="200"/>
      <c r="T31" s="283">
        <v>0.18664387073260211</v>
      </c>
      <c r="U31" s="200"/>
      <c r="V31" s="200"/>
      <c r="W31" s="200"/>
      <c r="X31" s="200"/>
      <c r="Y31" s="200"/>
      <c r="Z31" s="200"/>
      <c r="AA31" s="204">
        <v>36122</v>
      </c>
      <c r="AB31" s="200"/>
      <c r="AC31" s="200"/>
      <c r="AD31" s="200"/>
      <c r="AE31" s="200"/>
      <c r="AF31" s="200"/>
      <c r="AG31" s="283">
        <v>0.16001169455937203</v>
      </c>
      <c r="AH31" s="200"/>
      <c r="AI31" s="200"/>
    </row>
    <row r="32" spans="2:35" ht="12.75" customHeight="1" x14ac:dyDescent="0.2">
      <c r="B32" s="199" t="s">
        <v>1059</v>
      </c>
      <c r="C32" s="200"/>
      <c r="D32" s="200"/>
      <c r="E32" s="200"/>
      <c r="F32" s="200"/>
      <c r="G32" s="200"/>
      <c r="H32" s="200"/>
      <c r="I32" s="200"/>
      <c r="J32" s="285">
        <v>1970028885.4499962</v>
      </c>
      <c r="K32" s="200"/>
      <c r="L32" s="200"/>
      <c r="M32" s="200"/>
      <c r="N32" s="200"/>
      <c r="O32" s="200"/>
      <c r="P32" s="200"/>
      <c r="Q32" s="200"/>
      <c r="R32" s="200"/>
      <c r="S32" s="200"/>
      <c r="T32" s="283">
        <v>0.1291107225588167</v>
      </c>
      <c r="U32" s="200"/>
      <c r="V32" s="200"/>
      <c r="W32" s="200"/>
      <c r="X32" s="200"/>
      <c r="Y32" s="200"/>
      <c r="Z32" s="200"/>
      <c r="AA32" s="204">
        <v>26619</v>
      </c>
      <c r="AB32" s="200"/>
      <c r="AC32" s="200"/>
      <c r="AD32" s="200"/>
      <c r="AE32" s="200"/>
      <c r="AF32" s="200"/>
      <c r="AG32" s="283">
        <v>0.11791571057737457</v>
      </c>
      <c r="AH32" s="200"/>
      <c r="AI32" s="200"/>
    </row>
    <row r="33" spans="2:35" ht="12.75" customHeight="1" x14ac:dyDescent="0.2">
      <c r="B33" s="199" t="s">
        <v>1060</v>
      </c>
      <c r="C33" s="200"/>
      <c r="D33" s="200"/>
      <c r="E33" s="200"/>
      <c r="F33" s="200"/>
      <c r="G33" s="200"/>
      <c r="H33" s="200"/>
      <c r="I33" s="200"/>
      <c r="J33" s="285">
        <v>1687983206.4099939</v>
      </c>
      <c r="K33" s="200"/>
      <c r="L33" s="200"/>
      <c r="M33" s="200"/>
      <c r="N33" s="200"/>
      <c r="O33" s="200"/>
      <c r="P33" s="200"/>
      <c r="Q33" s="200"/>
      <c r="R33" s="200"/>
      <c r="S33" s="200"/>
      <c r="T33" s="283">
        <v>0.11062616038594844</v>
      </c>
      <c r="U33" s="200"/>
      <c r="V33" s="200"/>
      <c r="W33" s="200"/>
      <c r="X33" s="200"/>
      <c r="Y33" s="200"/>
      <c r="Z33" s="200"/>
      <c r="AA33" s="204">
        <v>25329</v>
      </c>
      <c r="AB33" s="200"/>
      <c r="AC33" s="200"/>
      <c r="AD33" s="200"/>
      <c r="AE33" s="200"/>
      <c r="AF33" s="200"/>
      <c r="AG33" s="283">
        <v>0.11220132361149256</v>
      </c>
      <c r="AH33" s="200"/>
      <c r="AI33" s="200"/>
    </row>
    <row r="34" spans="2:35" ht="12.75" customHeight="1" x14ac:dyDescent="0.2">
      <c r="B34" s="199" t="s">
        <v>1061</v>
      </c>
      <c r="C34" s="200"/>
      <c r="D34" s="200"/>
      <c r="E34" s="200"/>
      <c r="F34" s="200"/>
      <c r="G34" s="200"/>
      <c r="H34" s="200"/>
      <c r="I34" s="200"/>
      <c r="J34" s="285">
        <v>1474943765.5500011</v>
      </c>
      <c r="K34" s="200"/>
      <c r="L34" s="200"/>
      <c r="M34" s="200"/>
      <c r="N34" s="200"/>
      <c r="O34" s="200"/>
      <c r="P34" s="200"/>
      <c r="Q34" s="200"/>
      <c r="R34" s="200"/>
      <c r="S34" s="200"/>
      <c r="T34" s="283">
        <v>9.6664092953278755E-2</v>
      </c>
      <c r="U34" s="200"/>
      <c r="V34" s="200"/>
      <c r="W34" s="200"/>
      <c r="X34" s="200"/>
      <c r="Y34" s="200"/>
      <c r="Z34" s="200"/>
      <c r="AA34" s="204">
        <v>27850</v>
      </c>
      <c r="AB34" s="200"/>
      <c r="AC34" s="200"/>
      <c r="AD34" s="200"/>
      <c r="AE34" s="200"/>
      <c r="AF34" s="200"/>
      <c r="AG34" s="283">
        <v>0.12336874186032089</v>
      </c>
      <c r="AH34" s="200"/>
      <c r="AI34" s="200"/>
    </row>
    <row r="35" spans="2:35" ht="12.75" customHeight="1" x14ac:dyDescent="0.2">
      <c r="B35" s="199" t="s">
        <v>1062</v>
      </c>
      <c r="C35" s="200"/>
      <c r="D35" s="200"/>
      <c r="E35" s="200"/>
      <c r="F35" s="200"/>
      <c r="G35" s="200"/>
      <c r="H35" s="200"/>
      <c r="I35" s="200"/>
      <c r="J35" s="285">
        <v>933551500.43000233</v>
      </c>
      <c r="K35" s="200"/>
      <c r="L35" s="200"/>
      <c r="M35" s="200"/>
      <c r="N35" s="200"/>
      <c r="O35" s="200"/>
      <c r="P35" s="200"/>
      <c r="Q35" s="200"/>
      <c r="R35" s="200"/>
      <c r="S35" s="200"/>
      <c r="T35" s="283">
        <v>6.1182609887901793E-2</v>
      </c>
      <c r="U35" s="200"/>
      <c r="V35" s="200"/>
      <c r="W35" s="200"/>
      <c r="X35" s="200"/>
      <c r="Y35" s="200"/>
      <c r="Z35" s="200"/>
      <c r="AA35" s="204">
        <v>19404</v>
      </c>
      <c r="AB35" s="200"/>
      <c r="AC35" s="200"/>
      <c r="AD35" s="200"/>
      <c r="AE35" s="200"/>
      <c r="AF35" s="200"/>
      <c r="AG35" s="283">
        <v>8.5955011384476365E-2</v>
      </c>
      <c r="AH35" s="200"/>
      <c r="AI35" s="200"/>
    </row>
    <row r="36" spans="2:35" ht="12.75" customHeight="1" x14ac:dyDescent="0.2">
      <c r="B36" s="199" t="s">
        <v>1063</v>
      </c>
      <c r="C36" s="200"/>
      <c r="D36" s="200"/>
      <c r="E36" s="200"/>
      <c r="F36" s="200"/>
      <c r="G36" s="200"/>
      <c r="H36" s="200"/>
      <c r="I36" s="200"/>
      <c r="J36" s="285">
        <v>99467869.720000088</v>
      </c>
      <c r="K36" s="200"/>
      <c r="L36" s="200"/>
      <c r="M36" s="200"/>
      <c r="N36" s="200"/>
      <c r="O36" s="200"/>
      <c r="P36" s="200"/>
      <c r="Q36" s="200"/>
      <c r="R36" s="200"/>
      <c r="S36" s="200"/>
      <c r="T36" s="283">
        <v>6.5188732133752382E-3</v>
      </c>
      <c r="U36" s="200"/>
      <c r="V36" s="200"/>
      <c r="W36" s="200"/>
      <c r="X36" s="200"/>
      <c r="Y36" s="200"/>
      <c r="Z36" s="200"/>
      <c r="AA36" s="204">
        <v>2387</v>
      </c>
      <c r="AB36" s="200"/>
      <c r="AC36" s="200"/>
      <c r="AD36" s="200"/>
      <c r="AE36" s="200"/>
      <c r="AF36" s="200"/>
      <c r="AG36" s="283">
        <v>1.0573830765550664E-2</v>
      </c>
      <c r="AH36" s="200"/>
      <c r="AI36" s="200"/>
    </row>
    <row r="37" spans="2:35" ht="12.75" customHeight="1" x14ac:dyDescent="0.2">
      <c r="B37" s="199" t="s">
        <v>1064</v>
      </c>
      <c r="C37" s="200"/>
      <c r="D37" s="200"/>
      <c r="E37" s="200"/>
      <c r="F37" s="200"/>
      <c r="G37" s="200"/>
      <c r="H37" s="200"/>
      <c r="I37" s="200"/>
      <c r="J37" s="285">
        <v>89487616.650000021</v>
      </c>
      <c r="K37" s="200"/>
      <c r="L37" s="200"/>
      <c r="M37" s="200"/>
      <c r="N37" s="200"/>
      <c r="O37" s="200"/>
      <c r="P37" s="200"/>
      <c r="Q37" s="200"/>
      <c r="R37" s="200"/>
      <c r="S37" s="200"/>
      <c r="T37" s="283">
        <v>5.8647926084133351E-3</v>
      </c>
      <c r="U37" s="200"/>
      <c r="V37" s="200"/>
      <c r="W37" s="200"/>
      <c r="X37" s="200"/>
      <c r="Y37" s="200"/>
      <c r="Z37" s="200"/>
      <c r="AA37" s="204">
        <v>2307</v>
      </c>
      <c r="AB37" s="200"/>
      <c r="AC37" s="200"/>
      <c r="AD37" s="200"/>
      <c r="AE37" s="200"/>
      <c r="AF37" s="200"/>
      <c r="AG37" s="283">
        <v>1.021945017851922E-2</v>
      </c>
      <c r="AH37" s="200"/>
      <c r="AI37" s="200"/>
    </row>
    <row r="38" spans="2:35" ht="12.75" customHeight="1" x14ac:dyDescent="0.2">
      <c r="B38" s="199" t="s">
        <v>1065</v>
      </c>
      <c r="C38" s="200"/>
      <c r="D38" s="200"/>
      <c r="E38" s="200"/>
      <c r="F38" s="200"/>
      <c r="G38" s="200"/>
      <c r="H38" s="200"/>
      <c r="I38" s="200"/>
      <c r="J38" s="285">
        <v>73187210.840000182</v>
      </c>
      <c r="K38" s="200"/>
      <c r="L38" s="200"/>
      <c r="M38" s="200"/>
      <c r="N38" s="200"/>
      <c r="O38" s="200"/>
      <c r="P38" s="200"/>
      <c r="Q38" s="200"/>
      <c r="R38" s="200"/>
      <c r="S38" s="200"/>
      <c r="T38" s="283">
        <v>4.7965051392931616E-3</v>
      </c>
      <c r="U38" s="200"/>
      <c r="V38" s="200"/>
      <c r="W38" s="200"/>
      <c r="X38" s="200"/>
      <c r="Y38" s="200"/>
      <c r="Z38" s="200"/>
      <c r="AA38" s="204">
        <v>5329</v>
      </c>
      <c r="AB38" s="200"/>
      <c r="AC38" s="200"/>
      <c r="AD38" s="200"/>
      <c r="AE38" s="200"/>
      <c r="AF38" s="200"/>
      <c r="AG38" s="283">
        <v>2.3606176853631956E-2</v>
      </c>
      <c r="AH38" s="200"/>
      <c r="AI38" s="200"/>
    </row>
    <row r="39" spans="2:35" ht="12.75" customHeight="1" x14ac:dyDescent="0.2">
      <c r="B39" s="199" t="s">
        <v>1066</v>
      </c>
      <c r="C39" s="200"/>
      <c r="D39" s="200"/>
      <c r="E39" s="200"/>
      <c r="F39" s="200"/>
      <c r="G39" s="200"/>
      <c r="H39" s="200"/>
      <c r="I39" s="200"/>
      <c r="J39" s="285">
        <v>217127941.65999997</v>
      </c>
      <c r="K39" s="200"/>
      <c r="L39" s="200"/>
      <c r="M39" s="200"/>
      <c r="N39" s="200"/>
      <c r="O39" s="200"/>
      <c r="P39" s="200"/>
      <c r="Q39" s="200"/>
      <c r="R39" s="200"/>
      <c r="S39" s="200"/>
      <c r="T39" s="283">
        <v>1.4230017459377374E-2</v>
      </c>
      <c r="U39" s="200"/>
      <c r="V39" s="200"/>
      <c r="W39" s="200"/>
      <c r="X39" s="200"/>
      <c r="Y39" s="200"/>
      <c r="Z39" s="200"/>
      <c r="AA39" s="204">
        <v>6879</v>
      </c>
      <c r="AB39" s="200"/>
      <c r="AC39" s="200"/>
      <c r="AD39" s="200"/>
      <c r="AE39" s="200"/>
      <c r="AF39" s="200"/>
      <c r="AG39" s="283">
        <v>3.0472300727366154E-2</v>
      </c>
      <c r="AH39" s="200"/>
      <c r="AI39" s="200"/>
    </row>
    <row r="40" spans="2:35" ht="12.75" customHeight="1" x14ac:dyDescent="0.2">
      <c r="B40" s="199" t="s">
        <v>1067</v>
      </c>
      <c r="C40" s="200"/>
      <c r="D40" s="200"/>
      <c r="E40" s="200"/>
      <c r="F40" s="200"/>
      <c r="G40" s="200"/>
      <c r="H40" s="200"/>
      <c r="I40" s="200"/>
      <c r="J40" s="285">
        <v>309601093.0600009</v>
      </c>
      <c r="K40" s="200"/>
      <c r="L40" s="200"/>
      <c r="M40" s="200"/>
      <c r="N40" s="200"/>
      <c r="O40" s="200"/>
      <c r="P40" s="200"/>
      <c r="Q40" s="200"/>
      <c r="R40" s="200"/>
      <c r="S40" s="200"/>
      <c r="T40" s="283">
        <v>2.0290474482482286E-2</v>
      </c>
      <c r="U40" s="200"/>
      <c r="V40" s="200"/>
      <c r="W40" s="200"/>
      <c r="X40" s="200"/>
      <c r="Y40" s="200"/>
      <c r="Z40" s="200"/>
      <c r="AA40" s="204">
        <v>6776</v>
      </c>
      <c r="AB40" s="200"/>
      <c r="AC40" s="200"/>
      <c r="AD40" s="200"/>
      <c r="AE40" s="200"/>
      <c r="AF40" s="200"/>
      <c r="AG40" s="283">
        <v>3.0016035721563174E-2</v>
      </c>
      <c r="AH40" s="200"/>
      <c r="AI40" s="200"/>
    </row>
    <row r="41" spans="2:35" ht="12.75" customHeight="1" x14ac:dyDescent="0.2">
      <c r="B41" s="199" t="s">
        <v>1068</v>
      </c>
      <c r="C41" s="200"/>
      <c r="D41" s="200"/>
      <c r="E41" s="200"/>
      <c r="F41" s="200"/>
      <c r="G41" s="200"/>
      <c r="H41" s="200"/>
      <c r="I41" s="200"/>
      <c r="J41" s="285">
        <v>98661850.870000139</v>
      </c>
      <c r="K41" s="200"/>
      <c r="L41" s="200"/>
      <c r="M41" s="200"/>
      <c r="N41" s="200"/>
      <c r="O41" s="200"/>
      <c r="P41" s="200"/>
      <c r="Q41" s="200"/>
      <c r="R41" s="200"/>
      <c r="S41" s="200"/>
      <c r="T41" s="283">
        <v>6.466048771618005E-3</v>
      </c>
      <c r="U41" s="200"/>
      <c r="V41" s="200"/>
      <c r="W41" s="200"/>
      <c r="X41" s="200"/>
      <c r="Y41" s="200"/>
      <c r="Z41" s="200"/>
      <c r="AA41" s="204">
        <v>2793</v>
      </c>
      <c r="AB41" s="200"/>
      <c r="AC41" s="200"/>
      <c r="AD41" s="200"/>
      <c r="AE41" s="200"/>
      <c r="AF41" s="200"/>
      <c r="AG41" s="283">
        <v>1.2372312244735234E-2</v>
      </c>
      <c r="AH41" s="200"/>
      <c r="AI41" s="200"/>
    </row>
    <row r="42" spans="2:35" ht="12.75" customHeight="1" x14ac:dyDescent="0.2">
      <c r="B42" s="199" t="s">
        <v>1069</v>
      </c>
      <c r="C42" s="200"/>
      <c r="D42" s="200"/>
      <c r="E42" s="200"/>
      <c r="F42" s="200"/>
      <c r="G42" s="200"/>
      <c r="H42" s="200"/>
      <c r="I42" s="200"/>
      <c r="J42" s="285">
        <v>18775694.329999991</v>
      </c>
      <c r="K42" s="200"/>
      <c r="L42" s="200"/>
      <c r="M42" s="200"/>
      <c r="N42" s="200"/>
      <c r="O42" s="200"/>
      <c r="P42" s="200"/>
      <c r="Q42" s="200"/>
      <c r="R42" s="200"/>
      <c r="S42" s="200"/>
      <c r="T42" s="283">
        <v>1.2305116333033112E-3</v>
      </c>
      <c r="U42" s="200"/>
      <c r="V42" s="200"/>
      <c r="W42" s="200"/>
      <c r="X42" s="200"/>
      <c r="Y42" s="200"/>
      <c r="Z42" s="200"/>
      <c r="AA42" s="204">
        <v>477</v>
      </c>
      <c r="AB42" s="200"/>
      <c r="AC42" s="200"/>
      <c r="AD42" s="200"/>
      <c r="AE42" s="200"/>
      <c r="AF42" s="200"/>
      <c r="AG42" s="283">
        <v>2.1129942501749753E-3</v>
      </c>
      <c r="AH42" s="200"/>
      <c r="AI42" s="200"/>
    </row>
    <row r="43" spans="2:35" ht="12.75" customHeight="1" x14ac:dyDescent="0.2">
      <c r="B43" s="199" t="s">
        <v>1070</v>
      </c>
      <c r="C43" s="200"/>
      <c r="D43" s="200"/>
      <c r="E43" s="200"/>
      <c r="F43" s="200"/>
      <c r="G43" s="200"/>
      <c r="H43" s="200"/>
      <c r="I43" s="200"/>
      <c r="J43" s="285">
        <v>13902987.210000005</v>
      </c>
      <c r="K43" s="200"/>
      <c r="L43" s="200"/>
      <c r="M43" s="200"/>
      <c r="N43" s="200"/>
      <c r="O43" s="200"/>
      <c r="P43" s="200"/>
      <c r="Q43" s="200"/>
      <c r="R43" s="200"/>
      <c r="S43" s="200"/>
      <c r="T43" s="283">
        <v>9.1116670301972049E-4</v>
      </c>
      <c r="U43" s="200"/>
      <c r="V43" s="200"/>
      <c r="W43" s="200"/>
      <c r="X43" s="200"/>
      <c r="Y43" s="200"/>
      <c r="Z43" s="200"/>
      <c r="AA43" s="204">
        <v>445</v>
      </c>
      <c r="AB43" s="200"/>
      <c r="AC43" s="200"/>
      <c r="AD43" s="200"/>
      <c r="AE43" s="200"/>
      <c r="AF43" s="200"/>
      <c r="AG43" s="283">
        <v>1.9712420153623986E-3</v>
      </c>
      <c r="AH43" s="200"/>
      <c r="AI43" s="200"/>
    </row>
    <row r="44" spans="2:35" ht="12.75" customHeight="1" x14ac:dyDescent="0.2">
      <c r="B44" s="199" t="s">
        <v>1071</v>
      </c>
      <c r="C44" s="200"/>
      <c r="D44" s="200"/>
      <c r="E44" s="200"/>
      <c r="F44" s="200"/>
      <c r="G44" s="200"/>
      <c r="H44" s="200"/>
      <c r="I44" s="200"/>
      <c r="J44" s="285">
        <v>36916825.780000024</v>
      </c>
      <c r="K44" s="200"/>
      <c r="L44" s="200"/>
      <c r="M44" s="200"/>
      <c r="N44" s="200"/>
      <c r="O44" s="200"/>
      <c r="P44" s="200"/>
      <c r="Q44" s="200"/>
      <c r="R44" s="200"/>
      <c r="S44" s="200"/>
      <c r="T44" s="283">
        <v>2.4194356165214391E-3</v>
      </c>
      <c r="U44" s="200"/>
      <c r="V44" s="200"/>
      <c r="W44" s="200"/>
      <c r="X44" s="200"/>
      <c r="Y44" s="200"/>
      <c r="Z44" s="200"/>
      <c r="AA44" s="204">
        <v>1150</v>
      </c>
      <c r="AB44" s="200"/>
      <c r="AC44" s="200"/>
      <c r="AD44" s="200"/>
      <c r="AE44" s="200"/>
      <c r="AF44" s="200"/>
      <c r="AG44" s="283">
        <v>5.0942209385769844E-3</v>
      </c>
      <c r="AH44" s="200"/>
      <c r="AI44" s="200"/>
    </row>
    <row r="45" spans="2:35" ht="12.75" customHeight="1" x14ac:dyDescent="0.2">
      <c r="B45" s="199" t="s">
        <v>1072</v>
      </c>
      <c r="C45" s="200"/>
      <c r="D45" s="200"/>
      <c r="E45" s="200"/>
      <c r="F45" s="200"/>
      <c r="G45" s="200"/>
      <c r="H45" s="200"/>
      <c r="I45" s="200"/>
      <c r="J45" s="285">
        <v>71909659.519999892</v>
      </c>
      <c r="K45" s="200"/>
      <c r="L45" s="200"/>
      <c r="M45" s="200"/>
      <c r="N45" s="200"/>
      <c r="O45" s="200"/>
      <c r="P45" s="200"/>
      <c r="Q45" s="200"/>
      <c r="R45" s="200"/>
      <c r="S45" s="200"/>
      <c r="T45" s="283">
        <v>4.7127776491789593E-3</v>
      </c>
      <c r="U45" s="200"/>
      <c r="V45" s="200"/>
      <c r="W45" s="200"/>
      <c r="X45" s="200"/>
      <c r="Y45" s="200"/>
      <c r="Z45" s="200"/>
      <c r="AA45" s="204">
        <v>2718</v>
      </c>
      <c r="AB45" s="200"/>
      <c r="AC45" s="200"/>
      <c r="AD45" s="200"/>
      <c r="AE45" s="200"/>
      <c r="AF45" s="200"/>
      <c r="AG45" s="283">
        <v>1.2040080444393256E-2</v>
      </c>
      <c r="AH45" s="200"/>
      <c r="AI45" s="200"/>
    </row>
    <row r="46" spans="2:35" ht="12.75" customHeight="1" x14ac:dyDescent="0.2">
      <c r="B46" s="199" t="s">
        <v>1073</v>
      </c>
      <c r="C46" s="200"/>
      <c r="D46" s="200"/>
      <c r="E46" s="200"/>
      <c r="F46" s="200"/>
      <c r="G46" s="200"/>
      <c r="H46" s="200"/>
      <c r="I46" s="200"/>
      <c r="J46" s="285">
        <v>27897568.850000024</v>
      </c>
      <c r="K46" s="200"/>
      <c r="L46" s="200"/>
      <c r="M46" s="200"/>
      <c r="N46" s="200"/>
      <c r="O46" s="200"/>
      <c r="P46" s="200"/>
      <c r="Q46" s="200"/>
      <c r="R46" s="200"/>
      <c r="S46" s="200"/>
      <c r="T46" s="283">
        <v>1.8283362738790989E-3</v>
      </c>
      <c r="U46" s="200"/>
      <c r="V46" s="200"/>
      <c r="W46" s="200"/>
      <c r="X46" s="200"/>
      <c r="Y46" s="200"/>
      <c r="Z46" s="200"/>
      <c r="AA46" s="204">
        <v>1772</v>
      </c>
      <c r="AB46" s="200"/>
      <c r="AC46" s="200"/>
      <c r="AD46" s="200"/>
      <c r="AE46" s="200"/>
      <c r="AF46" s="200"/>
      <c r="AG46" s="283">
        <v>7.8495300027464493E-3</v>
      </c>
      <c r="AH46" s="200"/>
      <c r="AI46" s="200"/>
    </row>
    <row r="47" spans="2:35" ht="12.75" customHeight="1" x14ac:dyDescent="0.2">
      <c r="B47" s="199" t="s">
        <v>1074</v>
      </c>
      <c r="C47" s="200"/>
      <c r="D47" s="200"/>
      <c r="E47" s="200"/>
      <c r="F47" s="200"/>
      <c r="G47" s="200"/>
      <c r="H47" s="200"/>
      <c r="I47" s="200"/>
      <c r="J47" s="285">
        <v>9495290.319999991</v>
      </c>
      <c r="K47" s="200"/>
      <c r="L47" s="200"/>
      <c r="M47" s="200"/>
      <c r="N47" s="200"/>
      <c r="O47" s="200"/>
      <c r="P47" s="200"/>
      <c r="Q47" s="200"/>
      <c r="R47" s="200"/>
      <c r="S47" s="200"/>
      <c r="T47" s="283">
        <v>6.2229736993978406E-4</v>
      </c>
      <c r="U47" s="200"/>
      <c r="V47" s="200"/>
      <c r="W47" s="200"/>
      <c r="X47" s="200"/>
      <c r="Y47" s="200"/>
      <c r="Z47" s="200"/>
      <c r="AA47" s="204">
        <v>924</v>
      </c>
      <c r="AB47" s="200"/>
      <c r="AC47" s="200"/>
      <c r="AD47" s="200"/>
      <c r="AE47" s="200"/>
      <c r="AF47" s="200"/>
      <c r="AG47" s="283">
        <v>4.0930957802131603E-3</v>
      </c>
      <c r="AH47" s="200"/>
      <c r="AI47" s="200"/>
    </row>
    <row r="48" spans="2:35" ht="12.75" customHeight="1" x14ac:dyDescent="0.2">
      <c r="B48" s="199" t="s">
        <v>1075</v>
      </c>
      <c r="C48" s="200"/>
      <c r="D48" s="200"/>
      <c r="E48" s="200"/>
      <c r="F48" s="200"/>
      <c r="G48" s="200"/>
      <c r="H48" s="200"/>
      <c r="I48" s="200"/>
      <c r="J48" s="285">
        <v>1937445.3799999994</v>
      </c>
      <c r="K48" s="200"/>
      <c r="L48" s="200"/>
      <c r="M48" s="200"/>
      <c r="N48" s="200"/>
      <c r="O48" s="200"/>
      <c r="P48" s="200"/>
      <c r="Q48" s="200"/>
      <c r="R48" s="200"/>
      <c r="S48" s="200"/>
      <c r="T48" s="283">
        <v>1.2697528182329301E-4</v>
      </c>
      <c r="U48" s="200"/>
      <c r="V48" s="200"/>
      <c r="W48" s="200"/>
      <c r="X48" s="200"/>
      <c r="Y48" s="200"/>
      <c r="Z48" s="200"/>
      <c r="AA48" s="204">
        <v>128</v>
      </c>
      <c r="AB48" s="200"/>
      <c r="AC48" s="200"/>
      <c r="AD48" s="200"/>
      <c r="AE48" s="200"/>
      <c r="AF48" s="200"/>
      <c r="AG48" s="283">
        <v>5.6700893925030788E-4</v>
      </c>
      <c r="AH48" s="200"/>
      <c r="AI48" s="200"/>
    </row>
    <row r="49" spans="2:35" ht="12.75" customHeight="1" x14ac:dyDescent="0.2">
      <c r="B49" s="199" t="s">
        <v>1076</v>
      </c>
      <c r="C49" s="200"/>
      <c r="D49" s="200"/>
      <c r="E49" s="200"/>
      <c r="F49" s="200"/>
      <c r="G49" s="200"/>
      <c r="H49" s="200"/>
      <c r="I49" s="200"/>
      <c r="J49" s="285">
        <v>616133.4800000001</v>
      </c>
      <c r="K49" s="200"/>
      <c r="L49" s="200"/>
      <c r="M49" s="200"/>
      <c r="N49" s="200"/>
      <c r="O49" s="200"/>
      <c r="P49" s="200"/>
      <c r="Q49" s="200"/>
      <c r="R49" s="200"/>
      <c r="S49" s="200"/>
      <c r="T49" s="283">
        <v>4.0379833708533404E-5</v>
      </c>
      <c r="U49" s="200"/>
      <c r="V49" s="200"/>
      <c r="W49" s="200"/>
      <c r="X49" s="200"/>
      <c r="Y49" s="200"/>
      <c r="Z49" s="200"/>
      <c r="AA49" s="204">
        <v>44</v>
      </c>
      <c r="AB49" s="200"/>
      <c r="AC49" s="200"/>
      <c r="AD49" s="200"/>
      <c r="AE49" s="200"/>
      <c r="AF49" s="200"/>
      <c r="AG49" s="283">
        <v>1.9490932286729334E-4</v>
      </c>
      <c r="AH49" s="200"/>
      <c r="AI49" s="200"/>
    </row>
    <row r="50" spans="2:35" ht="12.75" customHeight="1" x14ac:dyDescent="0.2">
      <c r="B50" s="199" t="s">
        <v>1077</v>
      </c>
      <c r="C50" s="200"/>
      <c r="D50" s="200"/>
      <c r="E50" s="200"/>
      <c r="F50" s="200"/>
      <c r="G50" s="200"/>
      <c r="H50" s="200"/>
      <c r="I50" s="200"/>
      <c r="J50" s="285">
        <v>722973.58</v>
      </c>
      <c r="K50" s="200"/>
      <c r="L50" s="200"/>
      <c r="M50" s="200"/>
      <c r="N50" s="200"/>
      <c r="O50" s="200"/>
      <c r="P50" s="200"/>
      <c r="Q50" s="200"/>
      <c r="R50" s="200"/>
      <c r="S50" s="200"/>
      <c r="T50" s="283">
        <v>4.7381864293534365E-5</v>
      </c>
      <c r="U50" s="200"/>
      <c r="V50" s="200"/>
      <c r="W50" s="200"/>
      <c r="X50" s="200"/>
      <c r="Y50" s="200"/>
      <c r="Z50" s="200"/>
      <c r="AA50" s="204">
        <v>48</v>
      </c>
      <c r="AB50" s="200"/>
      <c r="AC50" s="200"/>
      <c r="AD50" s="200"/>
      <c r="AE50" s="200"/>
      <c r="AF50" s="200"/>
      <c r="AG50" s="283">
        <v>2.1262835221886545E-4</v>
      </c>
      <c r="AH50" s="200"/>
      <c r="AI50" s="200"/>
    </row>
    <row r="51" spans="2:35" ht="12.75" customHeight="1" x14ac:dyDescent="0.2">
      <c r="B51" s="199" t="s">
        <v>1078</v>
      </c>
      <c r="C51" s="200"/>
      <c r="D51" s="200"/>
      <c r="E51" s="200"/>
      <c r="F51" s="200"/>
      <c r="G51" s="200"/>
      <c r="H51" s="200"/>
      <c r="I51" s="200"/>
      <c r="J51" s="285">
        <v>1283042.1400000001</v>
      </c>
      <c r="K51" s="200"/>
      <c r="L51" s="200"/>
      <c r="M51" s="200"/>
      <c r="N51" s="200"/>
      <c r="O51" s="200"/>
      <c r="P51" s="200"/>
      <c r="Q51" s="200"/>
      <c r="R51" s="200"/>
      <c r="S51" s="200"/>
      <c r="T51" s="283">
        <v>8.4087344603057173E-5</v>
      </c>
      <c r="U51" s="200"/>
      <c r="V51" s="200"/>
      <c r="W51" s="200"/>
      <c r="X51" s="200"/>
      <c r="Y51" s="200"/>
      <c r="Z51" s="200"/>
      <c r="AA51" s="204">
        <v>93</v>
      </c>
      <c r="AB51" s="200"/>
      <c r="AC51" s="200"/>
      <c r="AD51" s="200"/>
      <c r="AE51" s="200"/>
      <c r="AF51" s="200"/>
      <c r="AG51" s="283">
        <v>4.1196743242405182E-4</v>
      </c>
      <c r="AH51" s="200"/>
      <c r="AI51" s="200"/>
    </row>
    <row r="52" spans="2:35" ht="12.75" customHeight="1" x14ac:dyDescent="0.2">
      <c r="B52" s="199" t="s">
        <v>1079</v>
      </c>
      <c r="C52" s="200"/>
      <c r="D52" s="200"/>
      <c r="E52" s="200"/>
      <c r="F52" s="200"/>
      <c r="G52" s="200"/>
      <c r="H52" s="200"/>
      <c r="I52" s="200"/>
      <c r="J52" s="285">
        <v>177121.46</v>
      </c>
      <c r="K52" s="200"/>
      <c r="L52" s="200"/>
      <c r="M52" s="200"/>
      <c r="N52" s="200"/>
      <c r="O52" s="200"/>
      <c r="P52" s="200"/>
      <c r="Q52" s="200"/>
      <c r="R52" s="200"/>
      <c r="S52" s="200"/>
      <c r="T52" s="283">
        <v>1.1608093592012968E-5</v>
      </c>
      <c r="U52" s="200"/>
      <c r="V52" s="200"/>
      <c r="W52" s="200"/>
      <c r="X52" s="200"/>
      <c r="Y52" s="200"/>
      <c r="Z52" s="200"/>
      <c r="AA52" s="204">
        <v>19</v>
      </c>
      <c r="AB52" s="200"/>
      <c r="AC52" s="200"/>
      <c r="AD52" s="200"/>
      <c r="AE52" s="200"/>
      <c r="AF52" s="200"/>
      <c r="AG52" s="283">
        <v>8.4165389419967577E-5</v>
      </c>
      <c r="AH52" s="200"/>
      <c r="AI52" s="200"/>
    </row>
    <row r="53" spans="2:35" ht="12.75" customHeight="1" x14ac:dyDescent="0.2">
      <c r="B53" s="199" t="s">
        <v>1080</v>
      </c>
      <c r="C53" s="200"/>
      <c r="D53" s="200"/>
      <c r="E53" s="200"/>
      <c r="F53" s="200"/>
      <c r="G53" s="200"/>
      <c r="H53" s="200"/>
      <c r="I53" s="200"/>
      <c r="J53" s="285">
        <v>227522.99999999997</v>
      </c>
      <c r="K53" s="200"/>
      <c r="L53" s="200"/>
      <c r="M53" s="200"/>
      <c r="N53" s="200"/>
      <c r="O53" s="200"/>
      <c r="P53" s="200"/>
      <c r="Q53" s="200"/>
      <c r="R53" s="200"/>
      <c r="S53" s="200"/>
      <c r="T53" s="283">
        <v>1.4911283355137012E-5</v>
      </c>
      <c r="U53" s="200"/>
      <c r="V53" s="200"/>
      <c r="W53" s="200"/>
      <c r="X53" s="200"/>
      <c r="Y53" s="200"/>
      <c r="Z53" s="200"/>
      <c r="AA53" s="204">
        <v>21</v>
      </c>
      <c r="AB53" s="200"/>
      <c r="AC53" s="200"/>
      <c r="AD53" s="200"/>
      <c r="AE53" s="200"/>
      <c r="AF53" s="200"/>
      <c r="AG53" s="283">
        <v>9.3024904095753634E-5</v>
      </c>
      <c r="AH53" s="200"/>
      <c r="AI53" s="200"/>
    </row>
    <row r="54" spans="2:35" ht="12.75" customHeight="1" x14ac:dyDescent="0.2">
      <c r="B54" s="199" t="s">
        <v>1081</v>
      </c>
      <c r="C54" s="200"/>
      <c r="D54" s="200"/>
      <c r="E54" s="200"/>
      <c r="F54" s="200"/>
      <c r="G54" s="200"/>
      <c r="H54" s="200"/>
      <c r="I54" s="200"/>
      <c r="J54" s="285">
        <v>83093.91</v>
      </c>
      <c r="K54" s="200"/>
      <c r="L54" s="200"/>
      <c r="M54" s="200"/>
      <c r="N54" s="200"/>
      <c r="O54" s="200"/>
      <c r="P54" s="200"/>
      <c r="Q54" s="200"/>
      <c r="R54" s="200"/>
      <c r="S54" s="200"/>
      <c r="T54" s="283">
        <v>5.4457652065780303E-6</v>
      </c>
      <c r="U54" s="200"/>
      <c r="V54" s="200"/>
      <c r="W54" s="200"/>
      <c r="X54" s="200"/>
      <c r="Y54" s="200"/>
      <c r="Z54" s="200"/>
      <c r="AA54" s="204">
        <v>6</v>
      </c>
      <c r="AB54" s="200"/>
      <c r="AC54" s="200"/>
      <c r="AD54" s="200"/>
      <c r="AE54" s="200"/>
      <c r="AF54" s="200"/>
      <c r="AG54" s="283">
        <v>2.6578544027358182E-5</v>
      </c>
      <c r="AH54" s="200"/>
      <c r="AI54" s="200"/>
    </row>
    <row r="55" spans="2:35" ht="12.75" customHeight="1" x14ac:dyDescent="0.2">
      <c r="B55" s="199" t="s">
        <v>1082</v>
      </c>
      <c r="C55" s="200"/>
      <c r="D55" s="200"/>
      <c r="E55" s="200"/>
      <c r="F55" s="200"/>
      <c r="G55" s="200"/>
      <c r="H55" s="200"/>
      <c r="I55" s="200"/>
      <c r="J55" s="285">
        <v>3485.46</v>
      </c>
      <c r="K55" s="200"/>
      <c r="L55" s="200"/>
      <c r="M55" s="200"/>
      <c r="N55" s="200"/>
      <c r="O55" s="200"/>
      <c r="P55" s="200"/>
      <c r="Q55" s="200"/>
      <c r="R55" s="200"/>
      <c r="S55" s="200"/>
      <c r="T55" s="283">
        <v>2.2842825421164392E-7</v>
      </c>
      <c r="U55" s="200"/>
      <c r="V55" s="200"/>
      <c r="W55" s="200"/>
      <c r="X55" s="200"/>
      <c r="Y55" s="200"/>
      <c r="Z55" s="200"/>
      <c r="AA55" s="204">
        <v>1</v>
      </c>
      <c r="AB55" s="200"/>
      <c r="AC55" s="200"/>
      <c r="AD55" s="200"/>
      <c r="AE55" s="200"/>
      <c r="AF55" s="200"/>
      <c r="AG55" s="283">
        <v>4.4297573378930303E-6</v>
      </c>
      <c r="AH55" s="200"/>
      <c r="AI55" s="200"/>
    </row>
    <row r="56" spans="2:35" ht="12.75" customHeight="1" x14ac:dyDescent="0.2">
      <c r="B56" s="199" t="s">
        <v>1083</v>
      </c>
      <c r="C56" s="200"/>
      <c r="D56" s="200"/>
      <c r="E56" s="200"/>
      <c r="F56" s="200"/>
      <c r="G56" s="200"/>
      <c r="H56" s="200"/>
      <c r="I56" s="200"/>
      <c r="J56" s="285">
        <v>76540.06</v>
      </c>
      <c r="K56" s="200"/>
      <c r="L56" s="200"/>
      <c r="M56" s="200"/>
      <c r="N56" s="200"/>
      <c r="O56" s="200"/>
      <c r="P56" s="200"/>
      <c r="Q56" s="200"/>
      <c r="R56" s="200"/>
      <c r="S56" s="200"/>
      <c r="T56" s="283">
        <v>5.0162424136425253E-6</v>
      </c>
      <c r="U56" s="200"/>
      <c r="V56" s="200"/>
      <c r="W56" s="200"/>
      <c r="X56" s="200"/>
      <c r="Y56" s="200"/>
      <c r="Z56" s="200"/>
      <c r="AA56" s="204">
        <v>9</v>
      </c>
      <c r="AB56" s="200"/>
      <c r="AC56" s="200"/>
      <c r="AD56" s="200"/>
      <c r="AE56" s="200"/>
      <c r="AF56" s="200"/>
      <c r="AG56" s="283">
        <v>3.9867816041037271E-5</v>
      </c>
      <c r="AH56" s="200"/>
      <c r="AI56" s="200"/>
    </row>
    <row r="57" spans="2:35" ht="12.75" customHeight="1" x14ac:dyDescent="0.2">
      <c r="B57" s="199" t="s">
        <v>1084</v>
      </c>
      <c r="C57" s="200"/>
      <c r="D57" s="200"/>
      <c r="E57" s="200"/>
      <c r="F57" s="200"/>
      <c r="G57" s="200"/>
      <c r="H57" s="200"/>
      <c r="I57" s="200"/>
      <c r="J57" s="285">
        <v>47728.5</v>
      </c>
      <c r="K57" s="200"/>
      <c r="L57" s="200"/>
      <c r="M57" s="200"/>
      <c r="N57" s="200"/>
      <c r="O57" s="200"/>
      <c r="P57" s="200"/>
      <c r="Q57" s="200"/>
      <c r="R57" s="200"/>
      <c r="S57" s="200"/>
      <c r="T57" s="283">
        <v>3.1280054658898528E-6</v>
      </c>
      <c r="U57" s="200"/>
      <c r="V57" s="200"/>
      <c r="W57" s="200"/>
      <c r="X57" s="200"/>
      <c r="Y57" s="200"/>
      <c r="Z57" s="200"/>
      <c r="AA57" s="204">
        <v>5</v>
      </c>
      <c r="AB57" s="200"/>
      <c r="AC57" s="200"/>
      <c r="AD57" s="200"/>
      <c r="AE57" s="200"/>
      <c r="AF57" s="200"/>
      <c r="AG57" s="283">
        <v>2.214878668946515E-5</v>
      </c>
      <c r="AH57" s="200"/>
      <c r="AI57" s="200"/>
    </row>
    <row r="58" spans="2:35" ht="12.75" customHeight="1" x14ac:dyDescent="0.2">
      <c r="B58" s="291"/>
      <c r="C58" s="287"/>
      <c r="D58" s="287"/>
      <c r="E58" s="287"/>
      <c r="F58" s="287"/>
      <c r="G58" s="287"/>
      <c r="H58" s="287"/>
      <c r="I58" s="287"/>
      <c r="J58" s="288">
        <v>15258445204.290022</v>
      </c>
      <c r="K58" s="287"/>
      <c r="L58" s="287"/>
      <c r="M58" s="287"/>
      <c r="N58" s="287"/>
      <c r="O58" s="287"/>
      <c r="P58" s="287"/>
      <c r="Q58" s="287"/>
      <c r="R58" s="287"/>
      <c r="S58" s="287"/>
      <c r="T58" s="289">
        <v>1.0000000000000071</v>
      </c>
      <c r="U58" s="287"/>
      <c r="V58" s="287"/>
      <c r="W58" s="287"/>
      <c r="X58" s="287"/>
      <c r="Y58" s="287"/>
      <c r="Z58" s="287"/>
      <c r="AA58" s="290">
        <v>225746</v>
      </c>
      <c r="AB58" s="287"/>
      <c r="AC58" s="287"/>
      <c r="AD58" s="287"/>
      <c r="AE58" s="287"/>
      <c r="AF58" s="287"/>
      <c r="AG58" s="289">
        <v>1</v>
      </c>
      <c r="AH58" s="287"/>
      <c r="AI58" s="287"/>
    </row>
    <row r="59" spans="2:35" ht="8.4499999999999993" customHeight="1"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x14ac:dyDescent="0.2">
      <c r="B60" s="213" t="s">
        <v>1039</v>
      </c>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5"/>
    </row>
    <row r="61" spans="2:35" ht="9.6" customHeight="1"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x14ac:dyDescent="0.2">
      <c r="B62" s="203" t="s">
        <v>1055</v>
      </c>
      <c r="C62" s="198"/>
      <c r="D62" s="198"/>
      <c r="E62" s="198"/>
      <c r="F62" s="198"/>
      <c r="G62" s="198"/>
      <c r="H62" s="198"/>
      <c r="I62" s="198"/>
      <c r="J62" s="203" t="s">
        <v>1052</v>
      </c>
      <c r="K62" s="198"/>
      <c r="L62" s="198"/>
      <c r="M62" s="198"/>
      <c r="N62" s="198"/>
      <c r="O62" s="198"/>
      <c r="P62" s="198"/>
      <c r="Q62" s="198"/>
      <c r="R62" s="198"/>
      <c r="S62" s="198"/>
      <c r="T62" s="203" t="s">
        <v>1053</v>
      </c>
      <c r="U62" s="198"/>
      <c r="V62" s="198"/>
      <c r="W62" s="198"/>
      <c r="X62" s="198"/>
      <c r="Y62" s="198"/>
      <c r="Z62" s="198"/>
      <c r="AA62" s="203" t="s">
        <v>1054</v>
      </c>
      <c r="AB62" s="198"/>
      <c r="AC62" s="198"/>
      <c r="AD62" s="198"/>
      <c r="AE62" s="198"/>
      <c r="AF62" s="203" t="s">
        <v>1053</v>
      </c>
      <c r="AG62" s="198"/>
      <c r="AH62" s="198"/>
      <c r="AI62" s="198"/>
    </row>
    <row r="63" spans="2:35" ht="10.5" customHeight="1" x14ac:dyDescent="0.2">
      <c r="B63" s="199" t="s">
        <v>1085</v>
      </c>
      <c r="C63" s="200"/>
      <c r="D63" s="200"/>
      <c r="E63" s="200"/>
      <c r="F63" s="200"/>
      <c r="G63" s="200"/>
      <c r="H63" s="200"/>
      <c r="I63" s="200"/>
      <c r="J63" s="285">
        <v>2167388.79</v>
      </c>
      <c r="K63" s="200"/>
      <c r="L63" s="200"/>
      <c r="M63" s="200"/>
      <c r="N63" s="200"/>
      <c r="O63" s="200"/>
      <c r="P63" s="200"/>
      <c r="Q63" s="200"/>
      <c r="R63" s="200"/>
      <c r="S63" s="200"/>
      <c r="T63" s="283">
        <v>1.4204519274287709E-4</v>
      </c>
      <c r="U63" s="200"/>
      <c r="V63" s="200"/>
      <c r="W63" s="200"/>
      <c r="X63" s="200"/>
      <c r="Y63" s="200"/>
      <c r="Z63" s="200"/>
      <c r="AA63" s="204">
        <v>1788</v>
      </c>
      <c r="AB63" s="200"/>
      <c r="AC63" s="200"/>
      <c r="AD63" s="200"/>
      <c r="AE63" s="200"/>
      <c r="AF63" s="283">
        <v>7.9204061201527381E-3</v>
      </c>
      <c r="AG63" s="200"/>
      <c r="AH63" s="200"/>
      <c r="AI63" s="200"/>
    </row>
    <row r="64" spans="2:35" ht="10.5" customHeight="1" x14ac:dyDescent="0.2">
      <c r="B64" s="199" t="s">
        <v>1056</v>
      </c>
      <c r="C64" s="200"/>
      <c r="D64" s="200"/>
      <c r="E64" s="200"/>
      <c r="F64" s="200"/>
      <c r="G64" s="200"/>
      <c r="H64" s="200"/>
      <c r="I64" s="200"/>
      <c r="J64" s="285">
        <v>114799963.24000004</v>
      </c>
      <c r="K64" s="200"/>
      <c r="L64" s="200"/>
      <c r="M64" s="200"/>
      <c r="N64" s="200"/>
      <c r="O64" s="200"/>
      <c r="P64" s="200"/>
      <c r="Q64" s="200"/>
      <c r="R64" s="200"/>
      <c r="S64" s="200"/>
      <c r="T64" s="283">
        <v>7.5236999381643058E-3</v>
      </c>
      <c r="U64" s="200"/>
      <c r="V64" s="200"/>
      <c r="W64" s="200"/>
      <c r="X64" s="200"/>
      <c r="Y64" s="200"/>
      <c r="Z64" s="200"/>
      <c r="AA64" s="204">
        <v>5683</v>
      </c>
      <c r="AB64" s="200"/>
      <c r="AC64" s="200"/>
      <c r="AD64" s="200"/>
      <c r="AE64" s="200"/>
      <c r="AF64" s="283">
        <v>2.5174310951246091E-2</v>
      </c>
      <c r="AG64" s="200"/>
      <c r="AH64" s="200"/>
      <c r="AI64" s="200"/>
    </row>
    <row r="65" spans="2:35" ht="10.5" customHeight="1" x14ac:dyDescent="0.2">
      <c r="B65" s="199" t="s">
        <v>1057</v>
      </c>
      <c r="C65" s="200"/>
      <c r="D65" s="200"/>
      <c r="E65" s="200"/>
      <c r="F65" s="200"/>
      <c r="G65" s="200"/>
      <c r="H65" s="200"/>
      <c r="I65" s="200"/>
      <c r="J65" s="285">
        <v>139776608.08999994</v>
      </c>
      <c r="K65" s="200"/>
      <c r="L65" s="200"/>
      <c r="M65" s="200"/>
      <c r="N65" s="200"/>
      <c r="O65" s="200"/>
      <c r="P65" s="200"/>
      <c r="Q65" s="200"/>
      <c r="R65" s="200"/>
      <c r="S65" s="200"/>
      <c r="T65" s="283">
        <v>9.1606062228870508E-3</v>
      </c>
      <c r="U65" s="200"/>
      <c r="V65" s="200"/>
      <c r="W65" s="200"/>
      <c r="X65" s="200"/>
      <c r="Y65" s="200"/>
      <c r="Z65" s="200"/>
      <c r="AA65" s="204">
        <v>5047</v>
      </c>
      <c r="AB65" s="200"/>
      <c r="AC65" s="200"/>
      <c r="AD65" s="200"/>
      <c r="AE65" s="200"/>
      <c r="AF65" s="283">
        <v>2.2356985284346122E-2</v>
      </c>
      <c r="AG65" s="200"/>
      <c r="AH65" s="200"/>
      <c r="AI65" s="200"/>
    </row>
    <row r="66" spans="2:35" ht="10.5" customHeight="1" x14ac:dyDescent="0.2">
      <c r="B66" s="199" t="s">
        <v>1058</v>
      </c>
      <c r="C66" s="200"/>
      <c r="D66" s="200"/>
      <c r="E66" s="200"/>
      <c r="F66" s="200"/>
      <c r="G66" s="200"/>
      <c r="H66" s="200"/>
      <c r="I66" s="200"/>
      <c r="J66" s="285">
        <v>169721474.71000007</v>
      </c>
      <c r="K66" s="200"/>
      <c r="L66" s="200"/>
      <c r="M66" s="200"/>
      <c r="N66" s="200"/>
      <c r="O66" s="200"/>
      <c r="P66" s="200"/>
      <c r="Q66" s="200"/>
      <c r="R66" s="200"/>
      <c r="S66" s="200"/>
      <c r="T66" s="283">
        <v>1.1123117227060724E-2</v>
      </c>
      <c r="U66" s="200"/>
      <c r="V66" s="200"/>
      <c r="W66" s="200"/>
      <c r="X66" s="200"/>
      <c r="Y66" s="200"/>
      <c r="Z66" s="200"/>
      <c r="AA66" s="204">
        <v>5013</v>
      </c>
      <c r="AB66" s="200"/>
      <c r="AC66" s="200"/>
      <c r="AD66" s="200"/>
      <c r="AE66" s="200"/>
      <c r="AF66" s="283">
        <v>2.220637353485776E-2</v>
      </c>
      <c r="AG66" s="200"/>
      <c r="AH66" s="200"/>
      <c r="AI66" s="200"/>
    </row>
    <row r="67" spans="2:35" ht="10.5" customHeight="1" x14ac:dyDescent="0.2">
      <c r="B67" s="199" t="s">
        <v>1059</v>
      </c>
      <c r="C67" s="200"/>
      <c r="D67" s="200"/>
      <c r="E67" s="200"/>
      <c r="F67" s="200"/>
      <c r="G67" s="200"/>
      <c r="H67" s="200"/>
      <c r="I67" s="200"/>
      <c r="J67" s="285">
        <v>315474663.72999978</v>
      </c>
      <c r="K67" s="200"/>
      <c r="L67" s="200"/>
      <c r="M67" s="200"/>
      <c r="N67" s="200"/>
      <c r="O67" s="200"/>
      <c r="P67" s="200"/>
      <c r="Q67" s="200"/>
      <c r="R67" s="200"/>
      <c r="S67" s="200"/>
      <c r="T67" s="283">
        <v>2.0675413484547066E-2</v>
      </c>
      <c r="U67" s="200"/>
      <c r="V67" s="200"/>
      <c r="W67" s="200"/>
      <c r="X67" s="200"/>
      <c r="Y67" s="200"/>
      <c r="Z67" s="200"/>
      <c r="AA67" s="204">
        <v>9698</v>
      </c>
      <c r="AB67" s="200"/>
      <c r="AC67" s="200"/>
      <c r="AD67" s="200"/>
      <c r="AE67" s="200"/>
      <c r="AF67" s="283">
        <v>4.2959786662886607E-2</v>
      </c>
      <c r="AG67" s="200"/>
      <c r="AH67" s="200"/>
      <c r="AI67" s="200"/>
    </row>
    <row r="68" spans="2:35" ht="10.5" customHeight="1" x14ac:dyDescent="0.2">
      <c r="B68" s="199" t="s">
        <v>1060</v>
      </c>
      <c r="C68" s="200"/>
      <c r="D68" s="200"/>
      <c r="E68" s="200"/>
      <c r="F68" s="200"/>
      <c r="G68" s="200"/>
      <c r="H68" s="200"/>
      <c r="I68" s="200"/>
      <c r="J68" s="285">
        <v>318350701.29000002</v>
      </c>
      <c r="K68" s="200"/>
      <c r="L68" s="200"/>
      <c r="M68" s="200"/>
      <c r="N68" s="200"/>
      <c r="O68" s="200"/>
      <c r="P68" s="200"/>
      <c r="Q68" s="200"/>
      <c r="R68" s="200"/>
      <c r="S68" s="200"/>
      <c r="T68" s="283">
        <v>2.0863901729679123E-2</v>
      </c>
      <c r="U68" s="200"/>
      <c r="V68" s="200"/>
      <c r="W68" s="200"/>
      <c r="X68" s="200"/>
      <c r="Y68" s="200"/>
      <c r="Z68" s="200"/>
      <c r="AA68" s="204">
        <v>10213</v>
      </c>
      <c r="AB68" s="200"/>
      <c r="AC68" s="200"/>
      <c r="AD68" s="200"/>
      <c r="AE68" s="200"/>
      <c r="AF68" s="283">
        <v>4.5241111691901516E-2</v>
      </c>
      <c r="AG68" s="200"/>
      <c r="AH68" s="200"/>
      <c r="AI68" s="200"/>
    </row>
    <row r="69" spans="2:35" ht="10.5" customHeight="1" x14ac:dyDescent="0.2">
      <c r="B69" s="199" t="s">
        <v>1061</v>
      </c>
      <c r="C69" s="200"/>
      <c r="D69" s="200"/>
      <c r="E69" s="200"/>
      <c r="F69" s="200"/>
      <c r="G69" s="200"/>
      <c r="H69" s="200"/>
      <c r="I69" s="200"/>
      <c r="J69" s="285">
        <v>304195517.59000009</v>
      </c>
      <c r="K69" s="200"/>
      <c r="L69" s="200"/>
      <c r="M69" s="200"/>
      <c r="N69" s="200"/>
      <c r="O69" s="200"/>
      <c r="P69" s="200"/>
      <c r="Q69" s="200"/>
      <c r="R69" s="200"/>
      <c r="S69" s="200"/>
      <c r="T69" s="283">
        <v>1.9936206705023524E-2</v>
      </c>
      <c r="U69" s="200"/>
      <c r="V69" s="200"/>
      <c r="W69" s="200"/>
      <c r="X69" s="200"/>
      <c r="Y69" s="200"/>
      <c r="Z69" s="200"/>
      <c r="AA69" s="204">
        <v>8641</v>
      </c>
      <c r="AB69" s="200"/>
      <c r="AC69" s="200"/>
      <c r="AD69" s="200"/>
      <c r="AE69" s="200"/>
      <c r="AF69" s="283">
        <v>3.8277533156733677E-2</v>
      </c>
      <c r="AG69" s="200"/>
      <c r="AH69" s="200"/>
      <c r="AI69" s="200"/>
    </row>
    <row r="70" spans="2:35" ht="10.5" customHeight="1" x14ac:dyDescent="0.2">
      <c r="B70" s="199" t="s">
        <v>1062</v>
      </c>
      <c r="C70" s="200"/>
      <c r="D70" s="200"/>
      <c r="E70" s="200"/>
      <c r="F70" s="200"/>
      <c r="G70" s="200"/>
      <c r="H70" s="200"/>
      <c r="I70" s="200"/>
      <c r="J70" s="285">
        <v>433615755.82999885</v>
      </c>
      <c r="K70" s="200"/>
      <c r="L70" s="200"/>
      <c r="M70" s="200"/>
      <c r="N70" s="200"/>
      <c r="O70" s="200"/>
      <c r="P70" s="200"/>
      <c r="Q70" s="200"/>
      <c r="R70" s="200"/>
      <c r="S70" s="200"/>
      <c r="T70" s="283">
        <v>2.8418082578170255E-2</v>
      </c>
      <c r="U70" s="200"/>
      <c r="V70" s="200"/>
      <c r="W70" s="200"/>
      <c r="X70" s="200"/>
      <c r="Y70" s="200"/>
      <c r="Z70" s="200"/>
      <c r="AA70" s="204">
        <v>10648</v>
      </c>
      <c r="AB70" s="200"/>
      <c r="AC70" s="200"/>
      <c r="AD70" s="200"/>
      <c r="AE70" s="200"/>
      <c r="AF70" s="283">
        <v>4.7168056133884986E-2</v>
      </c>
      <c r="AG70" s="200"/>
      <c r="AH70" s="200"/>
      <c r="AI70" s="200"/>
    </row>
    <row r="71" spans="2:35" ht="10.5" customHeight="1" x14ac:dyDescent="0.2">
      <c r="B71" s="199" t="s">
        <v>1063</v>
      </c>
      <c r="C71" s="200"/>
      <c r="D71" s="200"/>
      <c r="E71" s="200"/>
      <c r="F71" s="200"/>
      <c r="G71" s="200"/>
      <c r="H71" s="200"/>
      <c r="I71" s="200"/>
      <c r="J71" s="285">
        <v>571546202.14999759</v>
      </c>
      <c r="K71" s="200"/>
      <c r="L71" s="200"/>
      <c r="M71" s="200"/>
      <c r="N71" s="200"/>
      <c r="O71" s="200"/>
      <c r="P71" s="200"/>
      <c r="Q71" s="200"/>
      <c r="R71" s="200"/>
      <c r="S71" s="200"/>
      <c r="T71" s="283">
        <v>3.7457696016715024E-2</v>
      </c>
      <c r="U71" s="200"/>
      <c r="V71" s="200"/>
      <c r="W71" s="200"/>
      <c r="X71" s="200"/>
      <c r="Y71" s="200"/>
      <c r="Z71" s="200"/>
      <c r="AA71" s="204">
        <v>12591</v>
      </c>
      <c r="AB71" s="200"/>
      <c r="AC71" s="200"/>
      <c r="AD71" s="200"/>
      <c r="AE71" s="200"/>
      <c r="AF71" s="283">
        <v>5.577507464141114E-2</v>
      </c>
      <c r="AG71" s="200"/>
      <c r="AH71" s="200"/>
      <c r="AI71" s="200"/>
    </row>
    <row r="72" spans="2:35" ht="10.5" customHeight="1" x14ac:dyDescent="0.2">
      <c r="B72" s="199" t="s">
        <v>1064</v>
      </c>
      <c r="C72" s="200"/>
      <c r="D72" s="200"/>
      <c r="E72" s="200"/>
      <c r="F72" s="200"/>
      <c r="G72" s="200"/>
      <c r="H72" s="200"/>
      <c r="I72" s="200"/>
      <c r="J72" s="285">
        <v>648364726.8699981</v>
      </c>
      <c r="K72" s="200"/>
      <c r="L72" s="200"/>
      <c r="M72" s="200"/>
      <c r="N72" s="200"/>
      <c r="O72" s="200"/>
      <c r="P72" s="200"/>
      <c r="Q72" s="200"/>
      <c r="R72" s="200"/>
      <c r="S72" s="200"/>
      <c r="T72" s="283">
        <v>4.2492188305510124E-2</v>
      </c>
      <c r="U72" s="200"/>
      <c r="V72" s="200"/>
      <c r="W72" s="200"/>
      <c r="X72" s="200"/>
      <c r="Y72" s="200"/>
      <c r="Z72" s="200"/>
      <c r="AA72" s="204">
        <v>13047</v>
      </c>
      <c r="AB72" s="200"/>
      <c r="AC72" s="200"/>
      <c r="AD72" s="200"/>
      <c r="AE72" s="200"/>
      <c r="AF72" s="283">
        <v>5.7795043987490365E-2</v>
      </c>
      <c r="AG72" s="200"/>
      <c r="AH72" s="200"/>
      <c r="AI72" s="200"/>
    </row>
    <row r="73" spans="2:35" ht="10.5" customHeight="1" x14ac:dyDescent="0.2">
      <c r="B73" s="199" t="s">
        <v>1065</v>
      </c>
      <c r="C73" s="200"/>
      <c r="D73" s="200"/>
      <c r="E73" s="200"/>
      <c r="F73" s="200"/>
      <c r="G73" s="200"/>
      <c r="H73" s="200"/>
      <c r="I73" s="200"/>
      <c r="J73" s="285">
        <v>504957013.83000058</v>
      </c>
      <c r="K73" s="200"/>
      <c r="L73" s="200"/>
      <c r="M73" s="200"/>
      <c r="N73" s="200"/>
      <c r="O73" s="200"/>
      <c r="P73" s="200"/>
      <c r="Q73" s="200"/>
      <c r="R73" s="200"/>
      <c r="S73" s="200"/>
      <c r="T73" s="283">
        <v>3.3093608625866369E-2</v>
      </c>
      <c r="U73" s="200"/>
      <c r="V73" s="200"/>
      <c r="W73" s="200"/>
      <c r="X73" s="200"/>
      <c r="Y73" s="200"/>
      <c r="Z73" s="200"/>
      <c r="AA73" s="204">
        <v>9866</v>
      </c>
      <c r="AB73" s="200"/>
      <c r="AC73" s="200"/>
      <c r="AD73" s="200"/>
      <c r="AE73" s="200"/>
      <c r="AF73" s="283">
        <v>4.3703985895652636E-2</v>
      </c>
      <c r="AG73" s="200"/>
      <c r="AH73" s="200"/>
      <c r="AI73" s="200"/>
    </row>
    <row r="74" spans="2:35" ht="10.5" customHeight="1" x14ac:dyDescent="0.2">
      <c r="B74" s="199" t="s">
        <v>1066</v>
      </c>
      <c r="C74" s="200"/>
      <c r="D74" s="200"/>
      <c r="E74" s="200"/>
      <c r="F74" s="200"/>
      <c r="G74" s="200"/>
      <c r="H74" s="200"/>
      <c r="I74" s="200"/>
      <c r="J74" s="285">
        <v>547227013.98000157</v>
      </c>
      <c r="K74" s="200"/>
      <c r="L74" s="200"/>
      <c r="M74" s="200"/>
      <c r="N74" s="200"/>
      <c r="O74" s="200"/>
      <c r="P74" s="200"/>
      <c r="Q74" s="200"/>
      <c r="R74" s="200"/>
      <c r="S74" s="200"/>
      <c r="T74" s="283">
        <v>3.5863877783966214E-2</v>
      </c>
      <c r="U74" s="200"/>
      <c r="V74" s="200"/>
      <c r="W74" s="200"/>
      <c r="X74" s="200"/>
      <c r="Y74" s="200"/>
      <c r="Z74" s="200"/>
      <c r="AA74" s="204">
        <v>9231</v>
      </c>
      <c r="AB74" s="200"/>
      <c r="AC74" s="200"/>
      <c r="AD74" s="200"/>
      <c r="AE74" s="200"/>
      <c r="AF74" s="283">
        <v>4.0891089986090562E-2</v>
      </c>
      <c r="AG74" s="200"/>
      <c r="AH74" s="200"/>
      <c r="AI74" s="200"/>
    </row>
    <row r="75" spans="2:35" ht="10.5" customHeight="1" x14ac:dyDescent="0.2">
      <c r="B75" s="199" t="s">
        <v>1067</v>
      </c>
      <c r="C75" s="200"/>
      <c r="D75" s="200"/>
      <c r="E75" s="200"/>
      <c r="F75" s="200"/>
      <c r="G75" s="200"/>
      <c r="H75" s="200"/>
      <c r="I75" s="200"/>
      <c r="J75" s="285">
        <v>692928763.16999698</v>
      </c>
      <c r="K75" s="200"/>
      <c r="L75" s="200"/>
      <c r="M75" s="200"/>
      <c r="N75" s="200"/>
      <c r="O75" s="200"/>
      <c r="P75" s="200"/>
      <c r="Q75" s="200"/>
      <c r="R75" s="200"/>
      <c r="S75" s="200"/>
      <c r="T75" s="283">
        <v>4.5412802804782271E-2</v>
      </c>
      <c r="U75" s="200"/>
      <c r="V75" s="200"/>
      <c r="W75" s="200"/>
      <c r="X75" s="200"/>
      <c r="Y75" s="200"/>
      <c r="Z75" s="200"/>
      <c r="AA75" s="204">
        <v>10390</v>
      </c>
      <c r="AB75" s="200"/>
      <c r="AC75" s="200"/>
      <c r="AD75" s="200"/>
      <c r="AE75" s="200"/>
      <c r="AF75" s="283">
        <v>4.6025178740708585E-2</v>
      </c>
      <c r="AG75" s="200"/>
      <c r="AH75" s="200"/>
      <c r="AI75" s="200"/>
    </row>
    <row r="76" spans="2:35" ht="10.5" customHeight="1" x14ac:dyDescent="0.2">
      <c r="B76" s="199" t="s">
        <v>1068</v>
      </c>
      <c r="C76" s="200"/>
      <c r="D76" s="200"/>
      <c r="E76" s="200"/>
      <c r="F76" s="200"/>
      <c r="G76" s="200"/>
      <c r="H76" s="200"/>
      <c r="I76" s="200"/>
      <c r="J76" s="285">
        <v>719531345.21000051</v>
      </c>
      <c r="K76" s="200"/>
      <c r="L76" s="200"/>
      <c r="M76" s="200"/>
      <c r="N76" s="200"/>
      <c r="O76" s="200"/>
      <c r="P76" s="200"/>
      <c r="Q76" s="200"/>
      <c r="R76" s="200"/>
      <c r="S76" s="200"/>
      <c r="T76" s="283">
        <v>4.7156268910524421E-2</v>
      </c>
      <c r="U76" s="200"/>
      <c r="V76" s="200"/>
      <c r="W76" s="200"/>
      <c r="X76" s="200"/>
      <c r="Y76" s="200"/>
      <c r="Z76" s="200"/>
      <c r="AA76" s="204">
        <v>10250</v>
      </c>
      <c r="AB76" s="200"/>
      <c r="AC76" s="200"/>
      <c r="AD76" s="200"/>
      <c r="AE76" s="200"/>
      <c r="AF76" s="283">
        <v>4.540501271340356E-2</v>
      </c>
      <c r="AG76" s="200"/>
      <c r="AH76" s="200"/>
      <c r="AI76" s="200"/>
    </row>
    <row r="77" spans="2:35" ht="10.5" customHeight="1" x14ac:dyDescent="0.2">
      <c r="B77" s="199" t="s">
        <v>1069</v>
      </c>
      <c r="C77" s="200"/>
      <c r="D77" s="200"/>
      <c r="E77" s="200"/>
      <c r="F77" s="200"/>
      <c r="G77" s="200"/>
      <c r="H77" s="200"/>
      <c r="I77" s="200"/>
      <c r="J77" s="285">
        <v>931931764.54999864</v>
      </c>
      <c r="K77" s="200"/>
      <c r="L77" s="200"/>
      <c r="M77" s="200"/>
      <c r="N77" s="200"/>
      <c r="O77" s="200"/>
      <c r="P77" s="200"/>
      <c r="Q77" s="200"/>
      <c r="R77" s="200"/>
      <c r="S77" s="200"/>
      <c r="T77" s="283">
        <v>6.1076456485093335E-2</v>
      </c>
      <c r="U77" s="200"/>
      <c r="V77" s="200"/>
      <c r="W77" s="200"/>
      <c r="X77" s="200"/>
      <c r="Y77" s="200"/>
      <c r="Z77" s="200"/>
      <c r="AA77" s="204">
        <v>12537</v>
      </c>
      <c r="AB77" s="200"/>
      <c r="AC77" s="200"/>
      <c r="AD77" s="200"/>
      <c r="AE77" s="200"/>
      <c r="AF77" s="283">
        <v>5.5535867745164919E-2</v>
      </c>
      <c r="AG77" s="200"/>
      <c r="AH77" s="200"/>
      <c r="AI77" s="200"/>
    </row>
    <row r="78" spans="2:35" ht="10.5" customHeight="1" x14ac:dyDescent="0.2">
      <c r="B78" s="199" t="s">
        <v>1070</v>
      </c>
      <c r="C78" s="200"/>
      <c r="D78" s="200"/>
      <c r="E78" s="200"/>
      <c r="F78" s="200"/>
      <c r="G78" s="200"/>
      <c r="H78" s="200"/>
      <c r="I78" s="200"/>
      <c r="J78" s="285">
        <v>635879020.81999671</v>
      </c>
      <c r="K78" s="200"/>
      <c r="L78" s="200"/>
      <c r="M78" s="200"/>
      <c r="N78" s="200"/>
      <c r="O78" s="200"/>
      <c r="P78" s="200"/>
      <c r="Q78" s="200"/>
      <c r="R78" s="200"/>
      <c r="S78" s="200"/>
      <c r="T78" s="283">
        <v>4.167390663376476E-2</v>
      </c>
      <c r="U78" s="200"/>
      <c r="V78" s="200"/>
      <c r="W78" s="200"/>
      <c r="X78" s="200"/>
      <c r="Y78" s="200"/>
      <c r="Z78" s="200"/>
      <c r="AA78" s="204">
        <v>8350</v>
      </c>
      <c r="AB78" s="200"/>
      <c r="AC78" s="200"/>
      <c r="AD78" s="200"/>
      <c r="AE78" s="200"/>
      <c r="AF78" s="283">
        <v>3.69884737714068E-2</v>
      </c>
      <c r="AG78" s="200"/>
      <c r="AH78" s="200"/>
      <c r="AI78" s="200"/>
    </row>
    <row r="79" spans="2:35" ht="10.5" customHeight="1" x14ac:dyDescent="0.2">
      <c r="B79" s="199" t="s">
        <v>1071</v>
      </c>
      <c r="C79" s="200"/>
      <c r="D79" s="200"/>
      <c r="E79" s="200"/>
      <c r="F79" s="200"/>
      <c r="G79" s="200"/>
      <c r="H79" s="200"/>
      <c r="I79" s="200"/>
      <c r="J79" s="285">
        <v>705513146.36000288</v>
      </c>
      <c r="K79" s="200"/>
      <c r="L79" s="200"/>
      <c r="M79" s="200"/>
      <c r="N79" s="200"/>
      <c r="O79" s="200"/>
      <c r="P79" s="200"/>
      <c r="Q79" s="200"/>
      <c r="R79" s="200"/>
      <c r="S79" s="200"/>
      <c r="T79" s="283">
        <v>4.6237551527310544E-2</v>
      </c>
      <c r="U79" s="200"/>
      <c r="V79" s="200"/>
      <c r="W79" s="200"/>
      <c r="X79" s="200"/>
      <c r="Y79" s="200"/>
      <c r="Z79" s="200"/>
      <c r="AA79" s="204">
        <v>8589</v>
      </c>
      <c r="AB79" s="200"/>
      <c r="AC79" s="200"/>
      <c r="AD79" s="200"/>
      <c r="AE79" s="200"/>
      <c r="AF79" s="283">
        <v>3.8047185775163236E-2</v>
      </c>
      <c r="AG79" s="200"/>
      <c r="AH79" s="200"/>
      <c r="AI79" s="200"/>
    </row>
    <row r="80" spans="2:35" ht="10.5" customHeight="1" x14ac:dyDescent="0.2">
      <c r="B80" s="199" t="s">
        <v>1072</v>
      </c>
      <c r="C80" s="200"/>
      <c r="D80" s="200"/>
      <c r="E80" s="200"/>
      <c r="F80" s="200"/>
      <c r="G80" s="200"/>
      <c r="H80" s="200"/>
      <c r="I80" s="200"/>
      <c r="J80" s="285">
        <v>926415948.61000311</v>
      </c>
      <c r="K80" s="200"/>
      <c r="L80" s="200"/>
      <c r="M80" s="200"/>
      <c r="N80" s="200"/>
      <c r="O80" s="200"/>
      <c r="P80" s="200"/>
      <c r="Q80" s="200"/>
      <c r="R80" s="200"/>
      <c r="S80" s="200"/>
      <c r="T80" s="283">
        <v>6.0714963825379574E-2</v>
      </c>
      <c r="U80" s="200"/>
      <c r="V80" s="200"/>
      <c r="W80" s="200"/>
      <c r="X80" s="200"/>
      <c r="Y80" s="200"/>
      <c r="Z80" s="200"/>
      <c r="AA80" s="204">
        <v>10616</v>
      </c>
      <c r="AB80" s="200"/>
      <c r="AC80" s="200"/>
      <c r="AD80" s="200"/>
      <c r="AE80" s="200"/>
      <c r="AF80" s="283">
        <v>4.7026303899072412E-2</v>
      </c>
      <c r="AG80" s="200"/>
      <c r="AH80" s="200"/>
      <c r="AI80" s="200"/>
    </row>
    <row r="81" spans="2:35" ht="10.5" customHeight="1" x14ac:dyDescent="0.2">
      <c r="B81" s="199" t="s">
        <v>1073</v>
      </c>
      <c r="C81" s="200"/>
      <c r="D81" s="200"/>
      <c r="E81" s="200"/>
      <c r="F81" s="200"/>
      <c r="G81" s="200"/>
      <c r="H81" s="200"/>
      <c r="I81" s="200"/>
      <c r="J81" s="285">
        <v>918223250.59999835</v>
      </c>
      <c r="K81" s="200"/>
      <c r="L81" s="200"/>
      <c r="M81" s="200"/>
      <c r="N81" s="200"/>
      <c r="O81" s="200"/>
      <c r="P81" s="200"/>
      <c r="Q81" s="200"/>
      <c r="R81" s="200"/>
      <c r="S81" s="200"/>
      <c r="T81" s="283">
        <v>6.0178035068857161E-2</v>
      </c>
      <c r="U81" s="200"/>
      <c r="V81" s="200"/>
      <c r="W81" s="200"/>
      <c r="X81" s="200"/>
      <c r="Y81" s="200"/>
      <c r="Z81" s="200"/>
      <c r="AA81" s="204">
        <v>10298</v>
      </c>
      <c r="AB81" s="200"/>
      <c r="AC81" s="200"/>
      <c r="AD81" s="200"/>
      <c r="AE81" s="200"/>
      <c r="AF81" s="283">
        <v>4.5617641065622425E-2</v>
      </c>
      <c r="AG81" s="200"/>
      <c r="AH81" s="200"/>
      <c r="AI81" s="200"/>
    </row>
    <row r="82" spans="2:35" ht="10.5" customHeight="1" x14ac:dyDescent="0.2">
      <c r="B82" s="199" t="s">
        <v>1074</v>
      </c>
      <c r="C82" s="200"/>
      <c r="D82" s="200"/>
      <c r="E82" s="200"/>
      <c r="F82" s="200"/>
      <c r="G82" s="200"/>
      <c r="H82" s="200"/>
      <c r="I82" s="200"/>
      <c r="J82" s="285">
        <v>1544227495.6399937</v>
      </c>
      <c r="K82" s="200"/>
      <c r="L82" s="200"/>
      <c r="M82" s="200"/>
      <c r="N82" s="200"/>
      <c r="O82" s="200"/>
      <c r="P82" s="200"/>
      <c r="Q82" s="200"/>
      <c r="R82" s="200"/>
      <c r="S82" s="200"/>
      <c r="T82" s="283">
        <v>0.10120477381311604</v>
      </c>
      <c r="U82" s="200"/>
      <c r="V82" s="200"/>
      <c r="W82" s="200"/>
      <c r="X82" s="200"/>
      <c r="Y82" s="200"/>
      <c r="Z82" s="200"/>
      <c r="AA82" s="204">
        <v>16266</v>
      </c>
      <c r="AB82" s="200"/>
      <c r="AC82" s="200"/>
      <c r="AD82" s="200"/>
      <c r="AE82" s="200"/>
      <c r="AF82" s="283">
        <v>7.2054432858168024E-2</v>
      </c>
      <c r="AG82" s="200"/>
      <c r="AH82" s="200"/>
      <c r="AI82" s="200"/>
    </row>
    <row r="83" spans="2:35" ht="10.5" customHeight="1" x14ac:dyDescent="0.2">
      <c r="B83" s="199" t="s">
        <v>1075</v>
      </c>
      <c r="C83" s="200"/>
      <c r="D83" s="200"/>
      <c r="E83" s="200"/>
      <c r="F83" s="200"/>
      <c r="G83" s="200"/>
      <c r="H83" s="200"/>
      <c r="I83" s="200"/>
      <c r="J83" s="285">
        <v>616601182.26000154</v>
      </c>
      <c r="K83" s="200"/>
      <c r="L83" s="200"/>
      <c r="M83" s="200"/>
      <c r="N83" s="200"/>
      <c r="O83" s="200"/>
      <c r="P83" s="200"/>
      <c r="Q83" s="200"/>
      <c r="R83" s="200"/>
      <c r="S83" s="200"/>
      <c r="T83" s="283">
        <v>4.0410485734591162E-2</v>
      </c>
      <c r="U83" s="200"/>
      <c r="V83" s="200"/>
      <c r="W83" s="200"/>
      <c r="X83" s="200"/>
      <c r="Y83" s="200"/>
      <c r="Z83" s="200"/>
      <c r="AA83" s="204">
        <v>6656</v>
      </c>
      <c r="AB83" s="200"/>
      <c r="AC83" s="200"/>
      <c r="AD83" s="200"/>
      <c r="AE83" s="200"/>
      <c r="AF83" s="283">
        <v>2.9484464841016009E-2</v>
      </c>
      <c r="AG83" s="200"/>
      <c r="AH83" s="200"/>
      <c r="AI83" s="200"/>
    </row>
    <row r="84" spans="2:35" ht="10.5" customHeight="1" x14ac:dyDescent="0.2">
      <c r="B84" s="199" t="s">
        <v>1076</v>
      </c>
      <c r="C84" s="200"/>
      <c r="D84" s="200"/>
      <c r="E84" s="200"/>
      <c r="F84" s="200"/>
      <c r="G84" s="200"/>
      <c r="H84" s="200"/>
      <c r="I84" s="200"/>
      <c r="J84" s="285">
        <v>551699764.83000076</v>
      </c>
      <c r="K84" s="200"/>
      <c r="L84" s="200"/>
      <c r="M84" s="200"/>
      <c r="N84" s="200"/>
      <c r="O84" s="200"/>
      <c r="P84" s="200"/>
      <c r="Q84" s="200"/>
      <c r="R84" s="200"/>
      <c r="S84" s="200"/>
      <c r="T84" s="283">
        <v>3.6157010589446398E-2</v>
      </c>
      <c r="U84" s="200"/>
      <c r="V84" s="200"/>
      <c r="W84" s="200"/>
      <c r="X84" s="200"/>
      <c r="Y84" s="200"/>
      <c r="Z84" s="200"/>
      <c r="AA84" s="204">
        <v>5747</v>
      </c>
      <c r="AB84" s="200"/>
      <c r="AC84" s="200"/>
      <c r="AD84" s="200"/>
      <c r="AE84" s="200"/>
      <c r="AF84" s="283">
        <v>2.5457815420871246E-2</v>
      </c>
      <c r="AG84" s="200"/>
      <c r="AH84" s="200"/>
      <c r="AI84" s="200"/>
    </row>
    <row r="85" spans="2:35" ht="10.5" customHeight="1" x14ac:dyDescent="0.2">
      <c r="B85" s="199" t="s">
        <v>1077</v>
      </c>
      <c r="C85" s="200"/>
      <c r="D85" s="200"/>
      <c r="E85" s="200"/>
      <c r="F85" s="200"/>
      <c r="G85" s="200"/>
      <c r="H85" s="200"/>
      <c r="I85" s="200"/>
      <c r="J85" s="285">
        <v>551089045.85999858</v>
      </c>
      <c r="K85" s="200"/>
      <c r="L85" s="200"/>
      <c r="M85" s="200"/>
      <c r="N85" s="200"/>
      <c r="O85" s="200"/>
      <c r="P85" s="200"/>
      <c r="Q85" s="200"/>
      <c r="R85" s="200"/>
      <c r="S85" s="200"/>
      <c r="T85" s="283">
        <v>3.6116985609061736E-2</v>
      </c>
      <c r="U85" s="200"/>
      <c r="V85" s="200"/>
      <c r="W85" s="200"/>
      <c r="X85" s="200"/>
      <c r="Y85" s="200"/>
      <c r="Z85" s="200"/>
      <c r="AA85" s="204">
        <v>5376</v>
      </c>
      <c r="AB85" s="200"/>
      <c r="AC85" s="200"/>
      <c r="AD85" s="200"/>
      <c r="AE85" s="200"/>
      <c r="AF85" s="283">
        <v>2.381437544851293E-2</v>
      </c>
      <c r="AG85" s="200"/>
      <c r="AH85" s="200"/>
      <c r="AI85" s="200"/>
    </row>
    <row r="86" spans="2:35" ht="10.5" customHeight="1" x14ac:dyDescent="0.2">
      <c r="B86" s="199" t="s">
        <v>1078</v>
      </c>
      <c r="C86" s="200"/>
      <c r="D86" s="200"/>
      <c r="E86" s="200"/>
      <c r="F86" s="200"/>
      <c r="G86" s="200"/>
      <c r="H86" s="200"/>
      <c r="I86" s="200"/>
      <c r="J86" s="285">
        <v>707884397.88000047</v>
      </c>
      <c r="K86" s="200"/>
      <c r="L86" s="200"/>
      <c r="M86" s="200"/>
      <c r="N86" s="200"/>
      <c r="O86" s="200"/>
      <c r="P86" s="200"/>
      <c r="Q86" s="200"/>
      <c r="R86" s="200"/>
      <c r="S86" s="200"/>
      <c r="T86" s="283">
        <v>4.6392957369009995E-2</v>
      </c>
      <c r="U86" s="200"/>
      <c r="V86" s="200"/>
      <c r="W86" s="200"/>
      <c r="X86" s="200"/>
      <c r="Y86" s="200"/>
      <c r="Z86" s="200"/>
      <c r="AA86" s="204">
        <v>6350</v>
      </c>
      <c r="AB86" s="200"/>
      <c r="AC86" s="200"/>
      <c r="AD86" s="200"/>
      <c r="AE86" s="200"/>
      <c r="AF86" s="283">
        <v>2.8128959095620742E-2</v>
      </c>
      <c r="AG86" s="200"/>
      <c r="AH86" s="200"/>
      <c r="AI86" s="200"/>
    </row>
    <row r="87" spans="2:35" ht="10.5" customHeight="1" x14ac:dyDescent="0.2">
      <c r="B87" s="199" t="s">
        <v>1079</v>
      </c>
      <c r="C87" s="200"/>
      <c r="D87" s="200"/>
      <c r="E87" s="200"/>
      <c r="F87" s="200"/>
      <c r="G87" s="200"/>
      <c r="H87" s="200"/>
      <c r="I87" s="200"/>
      <c r="J87" s="285">
        <v>1393215224.9600029</v>
      </c>
      <c r="K87" s="200"/>
      <c r="L87" s="200"/>
      <c r="M87" s="200"/>
      <c r="N87" s="200"/>
      <c r="O87" s="200"/>
      <c r="P87" s="200"/>
      <c r="Q87" s="200"/>
      <c r="R87" s="200"/>
      <c r="S87" s="200"/>
      <c r="T87" s="283">
        <v>9.1307810612859391E-2</v>
      </c>
      <c r="U87" s="200"/>
      <c r="V87" s="200"/>
      <c r="W87" s="200"/>
      <c r="X87" s="200"/>
      <c r="Y87" s="200"/>
      <c r="Z87" s="200"/>
      <c r="AA87" s="204">
        <v>10798</v>
      </c>
      <c r="AB87" s="200"/>
      <c r="AC87" s="200"/>
      <c r="AD87" s="200"/>
      <c r="AE87" s="200"/>
      <c r="AF87" s="283">
        <v>4.7832519734568937E-2</v>
      </c>
      <c r="AG87" s="200"/>
      <c r="AH87" s="200"/>
      <c r="AI87" s="200"/>
    </row>
    <row r="88" spans="2:35" ht="10.5" customHeight="1" x14ac:dyDescent="0.2">
      <c r="B88" s="199" t="s">
        <v>1080</v>
      </c>
      <c r="C88" s="200"/>
      <c r="D88" s="200"/>
      <c r="E88" s="200"/>
      <c r="F88" s="200"/>
      <c r="G88" s="200"/>
      <c r="H88" s="200"/>
      <c r="I88" s="200"/>
      <c r="J88" s="285">
        <v>260571996.32000014</v>
      </c>
      <c r="K88" s="200"/>
      <c r="L88" s="200"/>
      <c r="M88" s="200"/>
      <c r="N88" s="200"/>
      <c r="O88" s="200"/>
      <c r="P88" s="200"/>
      <c r="Q88" s="200"/>
      <c r="R88" s="200"/>
      <c r="S88" s="200"/>
      <c r="T88" s="283">
        <v>1.7077231187797495E-2</v>
      </c>
      <c r="U88" s="200"/>
      <c r="V88" s="200"/>
      <c r="W88" s="200"/>
      <c r="X88" s="200"/>
      <c r="Y88" s="200"/>
      <c r="Z88" s="200"/>
      <c r="AA88" s="204">
        <v>1763</v>
      </c>
      <c r="AB88" s="200"/>
      <c r="AC88" s="200"/>
      <c r="AD88" s="200"/>
      <c r="AE88" s="200"/>
      <c r="AF88" s="283">
        <v>7.8096621867054126E-3</v>
      </c>
      <c r="AG88" s="200"/>
      <c r="AH88" s="200"/>
      <c r="AI88" s="200"/>
    </row>
    <row r="89" spans="2:35" ht="10.5" customHeight="1" x14ac:dyDescent="0.2">
      <c r="B89" s="199" t="s">
        <v>1083</v>
      </c>
      <c r="C89" s="200"/>
      <c r="D89" s="200"/>
      <c r="E89" s="200"/>
      <c r="F89" s="200"/>
      <c r="G89" s="200"/>
      <c r="H89" s="200"/>
      <c r="I89" s="200"/>
      <c r="J89" s="285">
        <v>11842987.680000003</v>
      </c>
      <c r="K89" s="200"/>
      <c r="L89" s="200"/>
      <c r="M89" s="200"/>
      <c r="N89" s="200"/>
      <c r="O89" s="200"/>
      <c r="P89" s="200"/>
      <c r="Q89" s="200"/>
      <c r="R89" s="200"/>
      <c r="S89" s="200"/>
      <c r="T89" s="283">
        <v>7.7615953142265686E-4</v>
      </c>
      <c r="U89" s="200"/>
      <c r="V89" s="200"/>
      <c r="W89" s="200"/>
      <c r="X89" s="200"/>
      <c r="Y89" s="200"/>
      <c r="Z89" s="200"/>
      <c r="AA89" s="204">
        <v>119</v>
      </c>
      <c r="AB89" s="200"/>
      <c r="AC89" s="200"/>
      <c r="AD89" s="200"/>
      <c r="AE89" s="200"/>
      <c r="AF89" s="283">
        <v>5.2714112320927054E-4</v>
      </c>
      <c r="AG89" s="200"/>
      <c r="AH89" s="200"/>
      <c r="AI89" s="200"/>
    </row>
    <row r="90" spans="2:35" ht="10.5" customHeight="1" x14ac:dyDescent="0.2">
      <c r="B90" s="199" t="s">
        <v>1086</v>
      </c>
      <c r="C90" s="200"/>
      <c r="D90" s="200"/>
      <c r="E90" s="200"/>
      <c r="F90" s="200"/>
      <c r="G90" s="200"/>
      <c r="H90" s="200"/>
      <c r="I90" s="200"/>
      <c r="J90" s="285">
        <v>9304321.1999999993</v>
      </c>
      <c r="K90" s="200"/>
      <c r="L90" s="200"/>
      <c r="M90" s="200"/>
      <c r="N90" s="200"/>
      <c r="O90" s="200"/>
      <c r="P90" s="200"/>
      <c r="Q90" s="200"/>
      <c r="R90" s="200"/>
      <c r="S90" s="200"/>
      <c r="T90" s="283">
        <v>6.0978173565050015E-4</v>
      </c>
      <c r="U90" s="200"/>
      <c r="V90" s="200"/>
      <c r="W90" s="200"/>
      <c r="X90" s="200"/>
      <c r="Y90" s="200"/>
      <c r="Z90" s="200"/>
      <c r="AA90" s="204">
        <v>85</v>
      </c>
      <c r="AB90" s="200"/>
      <c r="AC90" s="200"/>
      <c r="AD90" s="200"/>
      <c r="AE90" s="200"/>
      <c r="AF90" s="283">
        <v>3.7652937372090759E-4</v>
      </c>
      <c r="AG90" s="200"/>
      <c r="AH90" s="200"/>
      <c r="AI90" s="200"/>
    </row>
    <row r="91" spans="2:35" ht="10.5" customHeight="1" x14ac:dyDescent="0.2">
      <c r="B91" s="199" t="s">
        <v>1087</v>
      </c>
      <c r="C91" s="200"/>
      <c r="D91" s="200"/>
      <c r="E91" s="200"/>
      <c r="F91" s="200"/>
      <c r="G91" s="200"/>
      <c r="H91" s="200"/>
      <c r="I91" s="200"/>
      <c r="J91" s="285">
        <v>5053556.8900000015</v>
      </c>
      <c r="K91" s="200"/>
      <c r="L91" s="200"/>
      <c r="M91" s="200"/>
      <c r="N91" s="200"/>
      <c r="O91" s="200"/>
      <c r="P91" s="200"/>
      <c r="Q91" s="200"/>
      <c r="R91" s="200"/>
      <c r="S91" s="200"/>
      <c r="T91" s="283">
        <v>3.3119736790608053E-4</v>
      </c>
      <c r="U91" s="200"/>
      <c r="V91" s="200"/>
      <c r="W91" s="200"/>
      <c r="X91" s="200"/>
      <c r="Y91" s="200"/>
      <c r="Z91" s="200"/>
      <c r="AA91" s="204">
        <v>40</v>
      </c>
      <c r="AB91" s="200"/>
      <c r="AC91" s="200"/>
      <c r="AD91" s="200"/>
      <c r="AE91" s="200"/>
      <c r="AF91" s="283">
        <v>1.771902935157212E-4</v>
      </c>
      <c r="AG91" s="200"/>
      <c r="AH91" s="200"/>
      <c r="AI91" s="200"/>
    </row>
    <row r="92" spans="2:35" ht="10.5" customHeight="1" x14ac:dyDescent="0.2">
      <c r="B92" s="199" t="s">
        <v>1084</v>
      </c>
      <c r="C92" s="200"/>
      <c r="D92" s="200"/>
      <c r="E92" s="200"/>
      <c r="F92" s="200"/>
      <c r="G92" s="200"/>
      <c r="H92" s="200"/>
      <c r="I92" s="200"/>
      <c r="J92" s="285">
        <v>5580780.7999999998</v>
      </c>
      <c r="K92" s="200"/>
      <c r="L92" s="200"/>
      <c r="M92" s="200"/>
      <c r="N92" s="200"/>
      <c r="O92" s="200"/>
      <c r="P92" s="200"/>
      <c r="Q92" s="200"/>
      <c r="R92" s="200"/>
      <c r="S92" s="200"/>
      <c r="T92" s="283">
        <v>3.6575029272516803E-4</v>
      </c>
      <c r="U92" s="200"/>
      <c r="V92" s="200"/>
      <c r="W92" s="200"/>
      <c r="X92" s="200"/>
      <c r="Y92" s="200"/>
      <c r="Z92" s="200"/>
      <c r="AA92" s="204">
        <v>44</v>
      </c>
      <c r="AB92" s="200"/>
      <c r="AC92" s="200"/>
      <c r="AD92" s="200"/>
      <c r="AE92" s="200"/>
      <c r="AF92" s="283">
        <v>1.9490932286729334E-4</v>
      </c>
      <c r="AG92" s="200"/>
      <c r="AH92" s="200"/>
      <c r="AI92" s="200"/>
    </row>
    <row r="93" spans="2:35" ht="10.5" customHeight="1" x14ac:dyDescent="0.2">
      <c r="B93" s="199" t="s">
        <v>1082</v>
      </c>
      <c r="C93" s="200"/>
      <c r="D93" s="200"/>
      <c r="E93" s="200"/>
      <c r="F93" s="200"/>
      <c r="G93" s="200"/>
      <c r="H93" s="200"/>
      <c r="I93" s="200"/>
      <c r="J93" s="285">
        <v>570180.55000000005</v>
      </c>
      <c r="K93" s="200"/>
      <c r="L93" s="200"/>
      <c r="M93" s="200"/>
      <c r="N93" s="200"/>
      <c r="O93" s="200"/>
      <c r="P93" s="200"/>
      <c r="Q93" s="200"/>
      <c r="R93" s="200"/>
      <c r="S93" s="200"/>
      <c r="T93" s="283">
        <v>3.736819462049062E-5</v>
      </c>
      <c r="U93" s="200"/>
      <c r="V93" s="200"/>
      <c r="W93" s="200"/>
      <c r="X93" s="200"/>
      <c r="Y93" s="200"/>
      <c r="Z93" s="200"/>
      <c r="AA93" s="204">
        <v>5</v>
      </c>
      <c r="AB93" s="200"/>
      <c r="AC93" s="200"/>
      <c r="AD93" s="200"/>
      <c r="AE93" s="200"/>
      <c r="AF93" s="283">
        <v>2.214878668946515E-5</v>
      </c>
      <c r="AG93" s="200"/>
      <c r="AH93" s="200"/>
      <c r="AI93" s="200"/>
    </row>
    <row r="94" spans="2:35" ht="10.5" customHeight="1" x14ac:dyDescent="0.2">
      <c r="B94" s="199" t="s">
        <v>1088</v>
      </c>
      <c r="C94" s="200"/>
      <c r="D94" s="200"/>
      <c r="E94" s="200"/>
      <c r="F94" s="200"/>
      <c r="G94" s="200"/>
      <c r="H94" s="200"/>
      <c r="I94" s="200"/>
      <c r="J94" s="285">
        <v>184000</v>
      </c>
      <c r="K94" s="200"/>
      <c r="L94" s="200"/>
      <c r="M94" s="200"/>
      <c r="N94" s="200"/>
      <c r="O94" s="200"/>
      <c r="P94" s="200"/>
      <c r="Q94" s="200"/>
      <c r="R94" s="200"/>
      <c r="S94" s="200"/>
      <c r="T94" s="283">
        <v>1.2058895748320902E-5</v>
      </c>
      <c r="U94" s="200"/>
      <c r="V94" s="200"/>
      <c r="W94" s="200"/>
      <c r="X94" s="200"/>
      <c r="Y94" s="200"/>
      <c r="Z94" s="200"/>
      <c r="AA94" s="204">
        <v>1</v>
      </c>
      <c r="AB94" s="200"/>
      <c r="AC94" s="200"/>
      <c r="AD94" s="200"/>
      <c r="AE94" s="200"/>
      <c r="AF94" s="283">
        <v>4.4297573378930303E-6</v>
      </c>
      <c r="AG94" s="200"/>
      <c r="AH94" s="200"/>
      <c r="AI94" s="200"/>
    </row>
    <row r="95" spans="2:35" ht="13.5" customHeight="1" x14ac:dyDescent="0.2">
      <c r="B95" s="291"/>
      <c r="C95" s="287"/>
      <c r="D95" s="287"/>
      <c r="E95" s="287"/>
      <c r="F95" s="287"/>
      <c r="G95" s="287"/>
      <c r="H95" s="287"/>
      <c r="I95" s="287"/>
      <c r="J95" s="288">
        <v>15258445204.289989</v>
      </c>
      <c r="K95" s="287"/>
      <c r="L95" s="287"/>
      <c r="M95" s="287"/>
      <c r="N95" s="287"/>
      <c r="O95" s="287"/>
      <c r="P95" s="287"/>
      <c r="Q95" s="287"/>
      <c r="R95" s="287"/>
      <c r="S95" s="287"/>
      <c r="T95" s="289">
        <v>1.0000000000000091</v>
      </c>
      <c r="U95" s="287"/>
      <c r="V95" s="287"/>
      <c r="W95" s="287"/>
      <c r="X95" s="287"/>
      <c r="Y95" s="287"/>
      <c r="Z95" s="287"/>
      <c r="AA95" s="290">
        <v>225746</v>
      </c>
      <c r="AB95" s="287"/>
      <c r="AC95" s="287"/>
      <c r="AD95" s="287"/>
      <c r="AE95" s="287"/>
      <c r="AF95" s="289">
        <v>1</v>
      </c>
      <c r="AG95" s="287"/>
      <c r="AH95" s="287"/>
      <c r="AI95" s="287"/>
    </row>
    <row r="96" spans="2:35" ht="9" customHeight="1"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8.75" customHeight="1" x14ac:dyDescent="0.2">
      <c r="B97" s="213" t="s">
        <v>1040</v>
      </c>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5"/>
    </row>
    <row r="98" spans="2:35" ht="9.1999999999999993" customHeight="1"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2.75" customHeight="1" x14ac:dyDescent="0.2">
      <c r="B99" s="203" t="s">
        <v>1055</v>
      </c>
      <c r="C99" s="198"/>
      <c r="D99" s="198"/>
      <c r="E99" s="198"/>
      <c r="F99" s="198"/>
      <c r="G99" s="198"/>
      <c r="H99" s="198"/>
      <c r="I99" s="203" t="s">
        <v>1052</v>
      </c>
      <c r="J99" s="198"/>
      <c r="K99" s="198"/>
      <c r="L99" s="198"/>
      <c r="M99" s="198"/>
      <c r="N99" s="198"/>
      <c r="O99" s="198"/>
      <c r="P99" s="198"/>
      <c r="Q99" s="198"/>
      <c r="R99" s="198"/>
      <c r="S99" s="198"/>
      <c r="T99" s="203" t="s">
        <v>1053</v>
      </c>
      <c r="U99" s="198"/>
      <c r="V99" s="198"/>
      <c r="W99" s="198"/>
      <c r="X99" s="198"/>
      <c r="Y99" s="198"/>
      <c r="Z99" s="198"/>
      <c r="AA99" s="203" t="s">
        <v>1054</v>
      </c>
      <c r="AB99" s="198"/>
      <c r="AC99" s="198"/>
      <c r="AD99" s="198"/>
      <c r="AE99" s="198"/>
      <c r="AF99" s="203" t="s">
        <v>1053</v>
      </c>
      <c r="AG99" s="198"/>
      <c r="AH99" s="198"/>
      <c r="AI99" s="198"/>
    </row>
    <row r="100" spans="2:35" ht="10.5" customHeight="1" x14ac:dyDescent="0.2">
      <c r="B100" s="199" t="s">
        <v>1056</v>
      </c>
      <c r="C100" s="200"/>
      <c r="D100" s="200"/>
      <c r="E100" s="200"/>
      <c r="F100" s="200"/>
      <c r="G100" s="200"/>
      <c r="H100" s="200"/>
      <c r="I100" s="285">
        <v>2163755.7599999998</v>
      </c>
      <c r="J100" s="200"/>
      <c r="K100" s="200"/>
      <c r="L100" s="200"/>
      <c r="M100" s="200"/>
      <c r="N100" s="200"/>
      <c r="O100" s="200"/>
      <c r="P100" s="200"/>
      <c r="Q100" s="200"/>
      <c r="R100" s="200"/>
      <c r="S100" s="200"/>
      <c r="T100" s="283">
        <v>1.4180709312320024E-4</v>
      </c>
      <c r="U100" s="200"/>
      <c r="V100" s="200"/>
      <c r="W100" s="200"/>
      <c r="X100" s="200"/>
      <c r="Y100" s="200"/>
      <c r="Z100" s="200"/>
      <c r="AA100" s="204">
        <v>13</v>
      </c>
      <c r="AB100" s="200"/>
      <c r="AC100" s="200"/>
      <c r="AD100" s="200"/>
      <c r="AE100" s="200"/>
      <c r="AF100" s="283">
        <v>5.7586845392609392E-5</v>
      </c>
      <c r="AG100" s="200"/>
      <c r="AH100" s="200"/>
      <c r="AI100" s="200"/>
    </row>
    <row r="101" spans="2:35" ht="10.5" customHeight="1" x14ac:dyDescent="0.2">
      <c r="B101" s="199" t="s">
        <v>1057</v>
      </c>
      <c r="C101" s="200"/>
      <c r="D101" s="200"/>
      <c r="E101" s="200"/>
      <c r="F101" s="200"/>
      <c r="G101" s="200"/>
      <c r="H101" s="200"/>
      <c r="I101" s="285">
        <v>29183481.919999998</v>
      </c>
      <c r="J101" s="200"/>
      <c r="K101" s="200"/>
      <c r="L101" s="200"/>
      <c r="M101" s="200"/>
      <c r="N101" s="200"/>
      <c r="O101" s="200"/>
      <c r="P101" s="200"/>
      <c r="Q101" s="200"/>
      <c r="R101" s="200"/>
      <c r="S101" s="200"/>
      <c r="T101" s="283">
        <v>1.9126117719906941E-3</v>
      </c>
      <c r="U101" s="200"/>
      <c r="V101" s="200"/>
      <c r="W101" s="200"/>
      <c r="X101" s="200"/>
      <c r="Y101" s="200"/>
      <c r="Z101" s="200"/>
      <c r="AA101" s="204">
        <v>344</v>
      </c>
      <c r="AB101" s="200"/>
      <c r="AC101" s="200"/>
      <c r="AD101" s="200"/>
      <c r="AE101" s="200"/>
      <c r="AF101" s="283">
        <v>1.5238365242352023E-3</v>
      </c>
      <c r="AG101" s="200"/>
      <c r="AH101" s="200"/>
      <c r="AI101" s="200"/>
    </row>
    <row r="102" spans="2:35" ht="10.5" customHeight="1" x14ac:dyDescent="0.2">
      <c r="B102" s="199" t="s">
        <v>1058</v>
      </c>
      <c r="C102" s="200"/>
      <c r="D102" s="200"/>
      <c r="E102" s="200"/>
      <c r="F102" s="200"/>
      <c r="G102" s="200"/>
      <c r="H102" s="200"/>
      <c r="I102" s="285">
        <v>42338270.399999984</v>
      </c>
      <c r="J102" s="200"/>
      <c r="K102" s="200"/>
      <c r="L102" s="200"/>
      <c r="M102" s="200"/>
      <c r="N102" s="200"/>
      <c r="O102" s="200"/>
      <c r="P102" s="200"/>
      <c r="Q102" s="200"/>
      <c r="R102" s="200"/>
      <c r="S102" s="200"/>
      <c r="T102" s="283">
        <v>2.7747434180316315E-3</v>
      </c>
      <c r="U102" s="200"/>
      <c r="V102" s="200"/>
      <c r="W102" s="200"/>
      <c r="X102" s="200"/>
      <c r="Y102" s="200"/>
      <c r="Z102" s="200"/>
      <c r="AA102" s="204">
        <v>426</v>
      </c>
      <c r="AB102" s="200"/>
      <c r="AC102" s="200"/>
      <c r="AD102" s="200"/>
      <c r="AE102" s="200"/>
      <c r="AF102" s="283">
        <v>1.8870766259424308E-3</v>
      </c>
      <c r="AG102" s="200"/>
      <c r="AH102" s="200"/>
      <c r="AI102" s="200"/>
    </row>
    <row r="103" spans="2:35" ht="10.5" customHeight="1" x14ac:dyDescent="0.2">
      <c r="B103" s="199" t="s">
        <v>1059</v>
      </c>
      <c r="C103" s="200"/>
      <c r="D103" s="200"/>
      <c r="E103" s="200"/>
      <c r="F103" s="200"/>
      <c r="G103" s="200"/>
      <c r="H103" s="200"/>
      <c r="I103" s="285">
        <v>18225465.560000006</v>
      </c>
      <c r="J103" s="200"/>
      <c r="K103" s="200"/>
      <c r="L103" s="200"/>
      <c r="M103" s="200"/>
      <c r="N103" s="200"/>
      <c r="O103" s="200"/>
      <c r="P103" s="200"/>
      <c r="Q103" s="200"/>
      <c r="R103" s="200"/>
      <c r="S103" s="200"/>
      <c r="T103" s="283">
        <v>1.1944510280035487E-3</v>
      </c>
      <c r="U103" s="200"/>
      <c r="V103" s="200"/>
      <c r="W103" s="200"/>
      <c r="X103" s="200"/>
      <c r="Y103" s="200"/>
      <c r="Z103" s="200"/>
      <c r="AA103" s="204">
        <v>361</v>
      </c>
      <c r="AB103" s="200"/>
      <c r="AC103" s="200"/>
      <c r="AD103" s="200"/>
      <c r="AE103" s="200"/>
      <c r="AF103" s="283">
        <v>1.5991423989793838E-3</v>
      </c>
      <c r="AG103" s="200"/>
      <c r="AH103" s="200"/>
      <c r="AI103" s="200"/>
    </row>
    <row r="104" spans="2:35" ht="10.5" customHeight="1" x14ac:dyDescent="0.2">
      <c r="B104" s="199" t="s">
        <v>1060</v>
      </c>
      <c r="C104" s="200"/>
      <c r="D104" s="200"/>
      <c r="E104" s="200"/>
      <c r="F104" s="200"/>
      <c r="G104" s="200"/>
      <c r="H104" s="200"/>
      <c r="I104" s="285">
        <v>309052584.34000009</v>
      </c>
      <c r="J104" s="200"/>
      <c r="K104" s="200"/>
      <c r="L104" s="200"/>
      <c r="M104" s="200"/>
      <c r="N104" s="200"/>
      <c r="O104" s="200"/>
      <c r="P104" s="200"/>
      <c r="Q104" s="200"/>
      <c r="R104" s="200"/>
      <c r="S104" s="200"/>
      <c r="T104" s="283">
        <v>2.025452660491963E-2</v>
      </c>
      <c r="U104" s="200"/>
      <c r="V104" s="200"/>
      <c r="W104" s="200"/>
      <c r="X104" s="200"/>
      <c r="Y104" s="200"/>
      <c r="Z104" s="200"/>
      <c r="AA104" s="204">
        <v>2507</v>
      </c>
      <c r="AB104" s="200"/>
      <c r="AC104" s="200"/>
      <c r="AD104" s="200"/>
      <c r="AE104" s="200"/>
      <c r="AF104" s="283">
        <v>1.1105401646097827E-2</v>
      </c>
      <c r="AG104" s="200"/>
      <c r="AH104" s="200"/>
      <c r="AI104" s="200"/>
    </row>
    <row r="105" spans="2:35" ht="10.5" customHeight="1" x14ac:dyDescent="0.2">
      <c r="B105" s="199" t="s">
        <v>1061</v>
      </c>
      <c r="C105" s="200"/>
      <c r="D105" s="200"/>
      <c r="E105" s="200"/>
      <c r="F105" s="200"/>
      <c r="G105" s="200"/>
      <c r="H105" s="200"/>
      <c r="I105" s="285">
        <v>28191553.279999986</v>
      </c>
      <c r="J105" s="200"/>
      <c r="K105" s="200"/>
      <c r="L105" s="200"/>
      <c r="M105" s="200"/>
      <c r="N105" s="200"/>
      <c r="O105" s="200"/>
      <c r="P105" s="200"/>
      <c r="Q105" s="200"/>
      <c r="R105" s="200"/>
      <c r="S105" s="200"/>
      <c r="T105" s="283">
        <v>1.8476032716671404E-3</v>
      </c>
      <c r="U105" s="200"/>
      <c r="V105" s="200"/>
      <c r="W105" s="200"/>
      <c r="X105" s="200"/>
      <c r="Y105" s="200"/>
      <c r="Z105" s="200"/>
      <c r="AA105" s="204">
        <v>1176</v>
      </c>
      <c r="AB105" s="200"/>
      <c r="AC105" s="200"/>
      <c r="AD105" s="200"/>
      <c r="AE105" s="200"/>
      <c r="AF105" s="283">
        <v>5.2093946293622038E-3</v>
      </c>
      <c r="AG105" s="200"/>
      <c r="AH105" s="200"/>
      <c r="AI105" s="200"/>
    </row>
    <row r="106" spans="2:35" ht="10.5" customHeight="1" x14ac:dyDescent="0.2">
      <c r="B106" s="199" t="s">
        <v>1062</v>
      </c>
      <c r="C106" s="200"/>
      <c r="D106" s="200"/>
      <c r="E106" s="200"/>
      <c r="F106" s="200"/>
      <c r="G106" s="200"/>
      <c r="H106" s="200"/>
      <c r="I106" s="285">
        <v>59140426.949999988</v>
      </c>
      <c r="J106" s="200"/>
      <c r="K106" s="200"/>
      <c r="L106" s="200"/>
      <c r="M106" s="200"/>
      <c r="N106" s="200"/>
      <c r="O106" s="200"/>
      <c r="P106" s="200"/>
      <c r="Q106" s="200"/>
      <c r="R106" s="200"/>
      <c r="S106" s="200"/>
      <c r="T106" s="283">
        <v>3.875914364680638E-3</v>
      </c>
      <c r="U106" s="200"/>
      <c r="V106" s="200"/>
      <c r="W106" s="200"/>
      <c r="X106" s="200"/>
      <c r="Y106" s="200"/>
      <c r="Z106" s="200"/>
      <c r="AA106" s="204">
        <v>1890</v>
      </c>
      <c r="AB106" s="200"/>
      <c r="AC106" s="200"/>
      <c r="AD106" s="200"/>
      <c r="AE106" s="200"/>
      <c r="AF106" s="283">
        <v>8.3722413686178263E-3</v>
      </c>
      <c r="AG106" s="200"/>
      <c r="AH106" s="200"/>
      <c r="AI106" s="200"/>
    </row>
    <row r="107" spans="2:35" ht="10.5" customHeight="1" x14ac:dyDescent="0.2">
      <c r="B107" s="199" t="s">
        <v>1063</v>
      </c>
      <c r="C107" s="200"/>
      <c r="D107" s="200"/>
      <c r="E107" s="200"/>
      <c r="F107" s="200"/>
      <c r="G107" s="200"/>
      <c r="H107" s="200"/>
      <c r="I107" s="285">
        <v>78462459.110000059</v>
      </c>
      <c r="J107" s="200"/>
      <c r="K107" s="200"/>
      <c r="L107" s="200"/>
      <c r="M107" s="200"/>
      <c r="N107" s="200"/>
      <c r="O107" s="200"/>
      <c r="P107" s="200"/>
      <c r="Q107" s="200"/>
      <c r="R107" s="200"/>
      <c r="S107" s="200"/>
      <c r="T107" s="283">
        <v>5.142231600893379E-3</v>
      </c>
      <c r="U107" s="200"/>
      <c r="V107" s="200"/>
      <c r="W107" s="200"/>
      <c r="X107" s="200"/>
      <c r="Y107" s="200"/>
      <c r="Z107" s="200"/>
      <c r="AA107" s="204">
        <v>2491</v>
      </c>
      <c r="AB107" s="200"/>
      <c r="AC107" s="200"/>
      <c r="AD107" s="200"/>
      <c r="AE107" s="200"/>
      <c r="AF107" s="283">
        <v>1.1034525528691538E-2</v>
      </c>
      <c r="AG107" s="200"/>
      <c r="AH107" s="200"/>
      <c r="AI107" s="200"/>
    </row>
    <row r="108" spans="2:35" ht="10.5" customHeight="1" x14ac:dyDescent="0.2">
      <c r="B108" s="199" t="s">
        <v>1064</v>
      </c>
      <c r="C108" s="200"/>
      <c r="D108" s="200"/>
      <c r="E108" s="200"/>
      <c r="F108" s="200"/>
      <c r="G108" s="200"/>
      <c r="H108" s="200"/>
      <c r="I108" s="285">
        <v>105732722.52999985</v>
      </c>
      <c r="J108" s="200"/>
      <c r="K108" s="200"/>
      <c r="L108" s="200"/>
      <c r="M108" s="200"/>
      <c r="N108" s="200"/>
      <c r="O108" s="200"/>
      <c r="P108" s="200"/>
      <c r="Q108" s="200"/>
      <c r="R108" s="200"/>
      <c r="S108" s="200"/>
      <c r="T108" s="283">
        <v>6.9294558596489572E-3</v>
      </c>
      <c r="U108" s="200"/>
      <c r="V108" s="200"/>
      <c r="W108" s="200"/>
      <c r="X108" s="200"/>
      <c r="Y108" s="200"/>
      <c r="Z108" s="200"/>
      <c r="AA108" s="204">
        <v>2982</v>
      </c>
      <c r="AB108" s="200"/>
      <c r="AC108" s="200"/>
      <c r="AD108" s="200"/>
      <c r="AE108" s="200"/>
      <c r="AF108" s="283">
        <v>1.3209536381597015E-2</v>
      </c>
      <c r="AG108" s="200"/>
      <c r="AH108" s="200"/>
      <c r="AI108" s="200"/>
    </row>
    <row r="109" spans="2:35" ht="10.5" customHeight="1" x14ac:dyDescent="0.2">
      <c r="B109" s="199" t="s">
        <v>1065</v>
      </c>
      <c r="C109" s="200"/>
      <c r="D109" s="200"/>
      <c r="E109" s="200"/>
      <c r="F109" s="200"/>
      <c r="G109" s="200"/>
      <c r="H109" s="200"/>
      <c r="I109" s="285">
        <v>1276362332.2899919</v>
      </c>
      <c r="J109" s="200"/>
      <c r="K109" s="200"/>
      <c r="L109" s="200"/>
      <c r="M109" s="200"/>
      <c r="N109" s="200"/>
      <c r="O109" s="200"/>
      <c r="P109" s="200"/>
      <c r="Q109" s="200"/>
      <c r="R109" s="200"/>
      <c r="S109" s="200"/>
      <c r="T109" s="283">
        <v>8.364956685961264E-2</v>
      </c>
      <c r="U109" s="200"/>
      <c r="V109" s="200"/>
      <c r="W109" s="200"/>
      <c r="X109" s="200"/>
      <c r="Y109" s="200"/>
      <c r="Z109" s="200"/>
      <c r="AA109" s="204">
        <v>33232</v>
      </c>
      <c r="AB109" s="200"/>
      <c r="AC109" s="200"/>
      <c r="AD109" s="200"/>
      <c r="AE109" s="200"/>
      <c r="AF109" s="283">
        <v>0.14720969585286117</v>
      </c>
      <c r="AG109" s="200"/>
      <c r="AH109" s="200"/>
      <c r="AI109" s="200"/>
    </row>
    <row r="110" spans="2:35" ht="10.5" customHeight="1" x14ac:dyDescent="0.2">
      <c r="B110" s="199" t="s">
        <v>1066</v>
      </c>
      <c r="C110" s="200"/>
      <c r="D110" s="200"/>
      <c r="E110" s="200"/>
      <c r="F110" s="200"/>
      <c r="G110" s="200"/>
      <c r="H110" s="200"/>
      <c r="I110" s="285">
        <v>162728588.41999987</v>
      </c>
      <c r="J110" s="200"/>
      <c r="K110" s="200"/>
      <c r="L110" s="200"/>
      <c r="M110" s="200"/>
      <c r="N110" s="200"/>
      <c r="O110" s="200"/>
      <c r="P110" s="200"/>
      <c r="Q110" s="200"/>
      <c r="R110" s="200"/>
      <c r="S110" s="200"/>
      <c r="T110" s="283">
        <v>1.0664821103414115E-2</v>
      </c>
      <c r="U110" s="200"/>
      <c r="V110" s="200"/>
      <c r="W110" s="200"/>
      <c r="X110" s="200"/>
      <c r="Y110" s="200"/>
      <c r="Z110" s="200"/>
      <c r="AA110" s="204">
        <v>8583</v>
      </c>
      <c r="AB110" s="200"/>
      <c r="AC110" s="200"/>
      <c r="AD110" s="200"/>
      <c r="AE110" s="200"/>
      <c r="AF110" s="283">
        <v>3.8020607231135879E-2</v>
      </c>
      <c r="AG110" s="200"/>
      <c r="AH110" s="200"/>
      <c r="AI110" s="200"/>
    </row>
    <row r="111" spans="2:35" ht="10.5" customHeight="1" x14ac:dyDescent="0.2">
      <c r="B111" s="199" t="s">
        <v>1067</v>
      </c>
      <c r="C111" s="200"/>
      <c r="D111" s="200"/>
      <c r="E111" s="200"/>
      <c r="F111" s="200"/>
      <c r="G111" s="200"/>
      <c r="H111" s="200"/>
      <c r="I111" s="285">
        <v>235416710.79000026</v>
      </c>
      <c r="J111" s="200"/>
      <c r="K111" s="200"/>
      <c r="L111" s="200"/>
      <c r="M111" s="200"/>
      <c r="N111" s="200"/>
      <c r="O111" s="200"/>
      <c r="P111" s="200"/>
      <c r="Q111" s="200"/>
      <c r="R111" s="200"/>
      <c r="S111" s="200"/>
      <c r="T111" s="283">
        <v>1.5428617243637087E-2</v>
      </c>
      <c r="U111" s="200"/>
      <c r="V111" s="200"/>
      <c r="W111" s="200"/>
      <c r="X111" s="200"/>
      <c r="Y111" s="200"/>
      <c r="Z111" s="200"/>
      <c r="AA111" s="204">
        <v>4659</v>
      </c>
      <c r="AB111" s="200"/>
      <c r="AC111" s="200"/>
      <c r="AD111" s="200"/>
      <c r="AE111" s="200"/>
      <c r="AF111" s="283">
        <v>2.0638239437243629E-2</v>
      </c>
      <c r="AG111" s="200"/>
      <c r="AH111" s="200"/>
      <c r="AI111" s="200"/>
    </row>
    <row r="112" spans="2:35" ht="10.5" customHeight="1" x14ac:dyDescent="0.2">
      <c r="B112" s="199" t="s">
        <v>1068</v>
      </c>
      <c r="C112" s="200"/>
      <c r="D112" s="200"/>
      <c r="E112" s="200"/>
      <c r="F112" s="200"/>
      <c r="G112" s="200"/>
      <c r="H112" s="200"/>
      <c r="I112" s="285">
        <v>736487496.37999618</v>
      </c>
      <c r="J112" s="200"/>
      <c r="K112" s="200"/>
      <c r="L112" s="200"/>
      <c r="M112" s="200"/>
      <c r="N112" s="200"/>
      <c r="O112" s="200"/>
      <c r="P112" s="200"/>
      <c r="Q112" s="200"/>
      <c r="R112" s="200"/>
      <c r="S112" s="200"/>
      <c r="T112" s="283">
        <v>4.8267532276023026E-2</v>
      </c>
      <c r="U112" s="200"/>
      <c r="V112" s="200"/>
      <c r="W112" s="200"/>
      <c r="X112" s="200"/>
      <c r="Y112" s="200"/>
      <c r="Z112" s="200"/>
      <c r="AA112" s="204">
        <v>13680</v>
      </c>
      <c r="AB112" s="200"/>
      <c r="AC112" s="200"/>
      <c r="AD112" s="200"/>
      <c r="AE112" s="200"/>
      <c r="AF112" s="283">
        <v>6.0599080382376651E-2</v>
      </c>
      <c r="AG112" s="200"/>
      <c r="AH112" s="200"/>
      <c r="AI112" s="200"/>
    </row>
    <row r="113" spans="2:35" ht="10.5" customHeight="1" x14ac:dyDescent="0.2">
      <c r="B113" s="199" t="s">
        <v>1069</v>
      </c>
      <c r="C113" s="200"/>
      <c r="D113" s="200"/>
      <c r="E113" s="200"/>
      <c r="F113" s="200"/>
      <c r="G113" s="200"/>
      <c r="H113" s="200"/>
      <c r="I113" s="285">
        <v>139881578.12</v>
      </c>
      <c r="J113" s="200"/>
      <c r="K113" s="200"/>
      <c r="L113" s="200"/>
      <c r="M113" s="200"/>
      <c r="N113" s="200"/>
      <c r="O113" s="200"/>
      <c r="P113" s="200"/>
      <c r="Q113" s="200"/>
      <c r="R113" s="200"/>
      <c r="S113" s="200"/>
      <c r="T113" s="283">
        <v>9.1674856938026364E-3</v>
      </c>
      <c r="U113" s="200"/>
      <c r="V113" s="200"/>
      <c r="W113" s="200"/>
      <c r="X113" s="200"/>
      <c r="Y113" s="200"/>
      <c r="Z113" s="200"/>
      <c r="AA113" s="204">
        <v>2724</v>
      </c>
      <c r="AB113" s="200"/>
      <c r="AC113" s="200"/>
      <c r="AD113" s="200"/>
      <c r="AE113" s="200"/>
      <c r="AF113" s="283">
        <v>1.2066658988420614E-2</v>
      </c>
      <c r="AG113" s="200"/>
      <c r="AH113" s="200"/>
      <c r="AI113" s="200"/>
    </row>
    <row r="114" spans="2:35" ht="10.5" customHeight="1" x14ac:dyDescent="0.2">
      <c r="B114" s="199" t="s">
        <v>1070</v>
      </c>
      <c r="C114" s="200"/>
      <c r="D114" s="200"/>
      <c r="E114" s="200"/>
      <c r="F114" s="200"/>
      <c r="G114" s="200"/>
      <c r="H114" s="200"/>
      <c r="I114" s="285">
        <v>1855212502.5799935</v>
      </c>
      <c r="J114" s="200"/>
      <c r="K114" s="200"/>
      <c r="L114" s="200"/>
      <c r="M114" s="200"/>
      <c r="N114" s="200"/>
      <c r="O114" s="200"/>
      <c r="P114" s="200"/>
      <c r="Q114" s="200"/>
      <c r="R114" s="200"/>
      <c r="S114" s="200"/>
      <c r="T114" s="283">
        <v>0.12158594651953071</v>
      </c>
      <c r="U114" s="200"/>
      <c r="V114" s="200"/>
      <c r="W114" s="200"/>
      <c r="X114" s="200"/>
      <c r="Y114" s="200"/>
      <c r="Z114" s="200"/>
      <c r="AA114" s="204">
        <v>30312</v>
      </c>
      <c r="AB114" s="200"/>
      <c r="AC114" s="200"/>
      <c r="AD114" s="200"/>
      <c r="AE114" s="200"/>
      <c r="AF114" s="283">
        <v>0.13427480442621353</v>
      </c>
      <c r="AG114" s="200"/>
      <c r="AH114" s="200"/>
      <c r="AI114" s="200"/>
    </row>
    <row r="115" spans="2:35" ht="10.5" customHeight="1" x14ac:dyDescent="0.2">
      <c r="B115" s="199" t="s">
        <v>1071</v>
      </c>
      <c r="C115" s="200"/>
      <c r="D115" s="200"/>
      <c r="E115" s="200"/>
      <c r="F115" s="200"/>
      <c r="G115" s="200"/>
      <c r="H115" s="200"/>
      <c r="I115" s="285">
        <v>185023105.79000005</v>
      </c>
      <c r="J115" s="200"/>
      <c r="K115" s="200"/>
      <c r="L115" s="200"/>
      <c r="M115" s="200"/>
      <c r="N115" s="200"/>
      <c r="O115" s="200"/>
      <c r="P115" s="200"/>
      <c r="Q115" s="200"/>
      <c r="R115" s="200"/>
      <c r="S115" s="200"/>
      <c r="T115" s="283">
        <v>1.2125947520392168E-2</v>
      </c>
      <c r="U115" s="200"/>
      <c r="V115" s="200"/>
      <c r="W115" s="200"/>
      <c r="X115" s="200"/>
      <c r="Y115" s="200"/>
      <c r="Z115" s="200"/>
      <c r="AA115" s="204">
        <v>2912</v>
      </c>
      <c r="AB115" s="200"/>
      <c r="AC115" s="200"/>
      <c r="AD115" s="200"/>
      <c r="AE115" s="200"/>
      <c r="AF115" s="283">
        <v>1.2899453367944505E-2</v>
      </c>
      <c r="AG115" s="200"/>
      <c r="AH115" s="200"/>
      <c r="AI115" s="200"/>
    </row>
    <row r="116" spans="2:35" ht="10.5" customHeight="1" x14ac:dyDescent="0.2">
      <c r="B116" s="199" t="s">
        <v>1072</v>
      </c>
      <c r="C116" s="200"/>
      <c r="D116" s="200"/>
      <c r="E116" s="200"/>
      <c r="F116" s="200"/>
      <c r="G116" s="200"/>
      <c r="H116" s="200"/>
      <c r="I116" s="285">
        <v>249251874.77999929</v>
      </c>
      <c r="J116" s="200"/>
      <c r="K116" s="200"/>
      <c r="L116" s="200"/>
      <c r="M116" s="200"/>
      <c r="N116" s="200"/>
      <c r="O116" s="200"/>
      <c r="P116" s="200"/>
      <c r="Q116" s="200"/>
      <c r="R116" s="200"/>
      <c r="S116" s="200"/>
      <c r="T116" s="283">
        <v>1.6335338983943182E-2</v>
      </c>
      <c r="U116" s="200"/>
      <c r="V116" s="200"/>
      <c r="W116" s="200"/>
      <c r="X116" s="200"/>
      <c r="Y116" s="200"/>
      <c r="Z116" s="200"/>
      <c r="AA116" s="204">
        <v>3719</v>
      </c>
      <c r="AB116" s="200"/>
      <c r="AC116" s="200"/>
      <c r="AD116" s="200"/>
      <c r="AE116" s="200"/>
      <c r="AF116" s="283">
        <v>1.6474267539624179E-2</v>
      </c>
      <c r="AG116" s="200"/>
      <c r="AH116" s="200"/>
      <c r="AI116" s="200"/>
    </row>
    <row r="117" spans="2:35" ht="10.5" customHeight="1" x14ac:dyDescent="0.2">
      <c r="B117" s="199" t="s">
        <v>1073</v>
      </c>
      <c r="C117" s="200"/>
      <c r="D117" s="200"/>
      <c r="E117" s="200"/>
      <c r="F117" s="200"/>
      <c r="G117" s="200"/>
      <c r="H117" s="200"/>
      <c r="I117" s="285">
        <v>900192916.53999901</v>
      </c>
      <c r="J117" s="200"/>
      <c r="K117" s="200"/>
      <c r="L117" s="200"/>
      <c r="M117" s="200"/>
      <c r="N117" s="200"/>
      <c r="O117" s="200"/>
      <c r="P117" s="200"/>
      <c r="Q117" s="200"/>
      <c r="R117" s="200"/>
      <c r="S117" s="200"/>
      <c r="T117" s="283">
        <v>5.8996372467025979E-2</v>
      </c>
      <c r="U117" s="200"/>
      <c r="V117" s="200"/>
      <c r="W117" s="200"/>
      <c r="X117" s="200"/>
      <c r="Y117" s="200"/>
      <c r="Z117" s="200"/>
      <c r="AA117" s="204">
        <v>12164</v>
      </c>
      <c r="AB117" s="200"/>
      <c r="AC117" s="200"/>
      <c r="AD117" s="200"/>
      <c r="AE117" s="200"/>
      <c r="AF117" s="283">
        <v>5.3883568258130822E-2</v>
      </c>
      <c r="AG117" s="200"/>
      <c r="AH117" s="200"/>
      <c r="AI117" s="200"/>
    </row>
    <row r="118" spans="2:35" ht="10.5" customHeight="1" x14ac:dyDescent="0.2">
      <c r="B118" s="199" t="s">
        <v>1074</v>
      </c>
      <c r="C118" s="200"/>
      <c r="D118" s="200"/>
      <c r="E118" s="200"/>
      <c r="F118" s="200"/>
      <c r="G118" s="200"/>
      <c r="H118" s="200"/>
      <c r="I118" s="285">
        <v>231765462.78999978</v>
      </c>
      <c r="J118" s="200"/>
      <c r="K118" s="200"/>
      <c r="L118" s="200"/>
      <c r="M118" s="200"/>
      <c r="N118" s="200"/>
      <c r="O118" s="200"/>
      <c r="P118" s="200"/>
      <c r="Q118" s="200"/>
      <c r="R118" s="200"/>
      <c r="S118" s="200"/>
      <c r="T118" s="283">
        <v>1.5189323662206267E-2</v>
      </c>
      <c r="U118" s="200"/>
      <c r="V118" s="200"/>
      <c r="W118" s="200"/>
      <c r="X118" s="200"/>
      <c r="Y118" s="200"/>
      <c r="Z118" s="200"/>
      <c r="AA118" s="204">
        <v>5374</v>
      </c>
      <c r="AB118" s="200"/>
      <c r="AC118" s="200"/>
      <c r="AD118" s="200"/>
      <c r="AE118" s="200"/>
      <c r="AF118" s="283">
        <v>2.3805515933837146E-2</v>
      </c>
      <c r="AG118" s="200"/>
      <c r="AH118" s="200"/>
      <c r="AI118" s="200"/>
    </row>
    <row r="119" spans="2:35" ht="10.5" customHeight="1" x14ac:dyDescent="0.2">
      <c r="B119" s="199" t="s">
        <v>1075</v>
      </c>
      <c r="C119" s="200"/>
      <c r="D119" s="200"/>
      <c r="E119" s="200"/>
      <c r="F119" s="200"/>
      <c r="G119" s="200"/>
      <c r="H119" s="200"/>
      <c r="I119" s="285">
        <v>3540170388.1500025</v>
      </c>
      <c r="J119" s="200"/>
      <c r="K119" s="200"/>
      <c r="L119" s="200"/>
      <c r="M119" s="200"/>
      <c r="N119" s="200"/>
      <c r="O119" s="200"/>
      <c r="P119" s="200"/>
      <c r="Q119" s="200"/>
      <c r="R119" s="200"/>
      <c r="S119" s="200"/>
      <c r="T119" s="283">
        <v>0.23201383501083478</v>
      </c>
      <c r="U119" s="200"/>
      <c r="V119" s="200"/>
      <c r="W119" s="200"/>
      <c r="X119" s="200"/>
      <c r="Y119" s="200"/>
      <c r="Z119" s="200"/>
      <c r="AA119" s="204">
        <v>44036</v>
      </c>
      <c r="AB119" s="200"/>
      <c r="AC119" s="200"/>
      <c r="AD119" s="200"/>
      <c r="AE119" s="200"/>
      <c r="AF119" s="283">
        <v>0.19506879413145747</v>
      </c>
      <c r="AG119" s="200"/>
      <c r="AH119" s="200"/>
      <c r="AI119" s="200"/>
    </row>
    <row r="120" spans="2:35" ht="10.5" customHeight="1" x14ac:dyDescent="0.2">
      <c r="B120" s="199" t="s">
        <v>1076</v>
      </c>
      <c r="C120" s="200"/>
      <c r="D120" s="200"/>
      <c r="E120" s="200"/>
      <c r="F120" s="200"/>
      <c r="G120" s="200"/>
      <c r="H120" s="200"/>
      <c r="I120" s="285">
        <v>325570314.51000047</v>
      </c>
      <c r="J120" s="200"/>
      <c r="K120" s="200"/>
      <c r="L120" s="200"/>
      <c r="M120" s="200"/>
      <c r="N120" s="200"/>
      <c r="O120" s="200"/>
      <c r="P120" s="200"/>
      <c r="Q120" s="200"/>
      <c r="R120" s="200"/>
      <c r="S120" s="200"/>
      <c r="T120" s="283">
        <v>2.1337056964261636E-2</v>
      </c>
      <c r="U120" s="200"/>
      <c r="V120" s="200"/>
      <c r="W120" s="200"/>
      <c r="X120" s="200"/>
      <c r="Y120" s="200"/>
      <c r="Z120" s="200"/>
      <c r="AA120" s="204">
        <v>4343</v>
      </c>
      <c r="AB120" s="200"/>
      <c r="AC120" s="200"/>
      <c r="AD120" s="200"/>
      <c r="AE120" s="200"/>
      <c r="AF120" s="283">
        <v>1.923843611846943E-2</v>
      </c>
      <c r="AG120" s="200"/>
      <c r="AH120" s="200"/>
      <c r="AI120" s="200"/>
    </row>
    <row r="121" spans="2:35" ht="10.5" customHeight="1" x14ac:dyDescent="0.2">
      <c r="B121" s="199" t="s">
        <v>1077</v>
      </c>
      <c r="C121" s="200"/>
      <c r="D121" s="200"/>
      <c r="E121" s="200"/>
      <c r="F121" s="200"/>
      <c r="G121" s="200"/>
      <c r="H121" s="200"/>
      <c r="I121" s="285">
        <v>161892609.56</v>
      </c>
      <c r="J121" s="200"/>
      <c r="K121" s="200"/>
      <c r="L121" s="200"/>
      <c r="M121" s="200"/>
      <c r="N121" s="200"/>
      <c r="O121" s="200"/>
      <c r="P121" s="200"/>
      <c r="Q121" s="200"/>
      <c r="R121" s="200"/>
      <c r="S121" s="200"/>
      <c r="T121" s="283">
        <v>1.0610033158193798E-2</v>
      </c>
      <c r="U121" s="200"/>
      <c r="V121" s="200"/>
      <c r="W121" s="200"/>
      <c r="X121" s="200"/>
      <c r="Y121" s="200"/>
      <c r="Z121" s="200"/>
      <c r="AA121" s="204">
        <v>2257</v>
      </c>
      <c r="AB121" s="200"/>
      <c r="AC121" s="200"/>
      <c r="AD121" s="200"/>
      <c r="AE121" s="200"/>
      <c r="AF121" s="283">
        <v>9.997962311624569E-3</v>
      </c>
      <c r="AG121" s="200"/>
      <c r="AH121" s="200"/>
      <c r="AI121" s="200"/>
    </row>
    <row r="122" spans="2:35" ht="10.5" customHeight="1" x14ac:dyDescent="0.2">
      <c r="B122" s="199" t="s">
        <v>1078</v>
      </c>
      <c r="C122" s="200"/>
      <c r="D122" s="200"/>
      <c r="E122" s="200"/>
      <c r="F122" s="200"/>
      <c r="G122" s="200"/>
      <c r="H122" s="200"/>
      <c r="I122" s="285">
        <v>207445521.30999991</v>
      </c>
      <c r="J122" s="200"/>
      <c r="K122" s="200"/>
      <c r="L122" s="200"/>
      <c r="M122" s="200"/>
      <c r="N122" s="200"/>
      <c r="O122" s="200"/>
      <c r="P122" s="200"/>
      <c r="Q122" s="200"/>
      <c r="R122" s="200"/>
      <c r="S122" s="200"/>
      <c r="T122" s="283">
        <v>1.3595456059420486E-2</v>
      </c>
      <c r="U122" s="200"/>
      <c r="V122" s="200"/>
      <c r="W122" s="200"/>
      <c r="X122" s="200"/>
      <c r="Y122" s="200"/>
      <c r="Z122" s="200"/>
      <c r="AA122" s="204">
        <v>2691</v>
      </c>
      <c r="AB122" s="200"/>
      <c r="AC122" s="200"/>
      <c r="AD122" s="200"/>
      <c r="AE122" s="200"/>
      <c r="AF122" s="283">
        <v>1.1920476996270144E-2</v>
      </c>
      <c r="AG122" s="200"/>
      <c r="AH122" s="200"/>
      <c r="AI122" s="200"/>
    </row>
    <row r="123" spans="2:35" ht="10.5" customHeight="1" x14ac:dyDescent="0.2">
      <c r="B123" s="199" t="s">
        <v>1079</v>
      </c>
      <c r="C123" s="200"/>
      <c r="D123" s="200"/>
      <c r="E123" s="200"/>
      <c r="F123" s="200"/>
      <c r="G123" s="200"/>
      <c r="H123" s="200"/>
      <c r="I123" s="285">
        <v>131099165.88999991</v>
      </c>
      <c r="J123" s="200"/>
      <c r="K123" s="200"/>
      <c r="L123" s="200"/>
      <c r="M123" s="200"/>
      <c r="N123" s="200"/>
      <c r="O123" s="200"/>
      <c r="P123" s="200"/>
      <c r="Q123" s="200"/>
      <c r="R123" s="200"/>
      <c r="S123" s="200"/>
      <c r="T123" s="283">
        <v>8.59190855521378E-3</v>
      </c>
      <c r="U123" s="200"/>
      <c r="V123" s="200"/>
      <c r="W123" s="200"/>
      <c r="X123" s="200"/>
      <c r="Y123" s="200"/>
      <c r="Z123" s="200"/>
      <c r="AA123" s="204">
        <v>1645</v>
      </c>
      <c r="AB123" s="200"/>
      <c r="AC123" s="200"/>
      <c r="AD123" s="200"/>
      <c r="AE123" s="200"/>
      <c r="AF123" s="283">
        <v>7.2869508208340348E-3</v>
      </c>
      <c r="AG123" s="200"/>
      <c r="AH123" s="200"/>
      <c r="AI123" s="200"/>
    </row>
    <row r="124" spans="2:35" ht="10.5" customHeight="1" x14ac:dyDescent="0.2">
      <c r="B124" s="199" t="s">
        <v>1080</v>
      </c>
      <c r="C124" s="200"/>
      <c r="D124" s="200"/>
      <c r="E124" s="200"/>
      <c r="F124" s="200"/>
      <c r="G124" s="200"/>
      <c r="H124" s="200"/>
      <c r="I124" s="285">
        <v>3479178942.1900187</v>
      </c>
      <c r="J124" s="200"/>
      <c r="K124" s="200"/>
      <c r="L124" s="200"/>
      <c r="M124" s="200"/>
      <c r="N124" s="200"/>
      <c r="O124" s="200"/>
      <c r="P124" s="200"/>
      <c r="Q124" s="200"/>
      <c r="R124" s="200"/>
      <c r="S124" s="200"/>
      <c r="T124" s="283">
        <v>0.22801660953055872</v>
      </c>
      <c r="U124" s="200"/>
      <c r="V124" s="200"/>
      <c r="W124" s="200"/>
      <c r="X124" s="200"/>
      <c r="Y124" s="200"/>
      <c r="Z124" s="200"/>
      <c r="AA124" s="204">
        <v>32887</v>
      </c>
      <c r="AB124" s="200"/>
      <c r="AC124" s="200"/>
      <c r="AD124" s="200"/>
      <c r="AE124" s="200"/>
      <c r="AF124" s="283">
        <v>0.14568142957128807</v>
      </c>
      <c r="AG124" s="200"/>
      <c r="AH124" s="200"/>
      <c r="AI124" s="200"/>
    </row>
    <row r="125" spans="2:35" ht="10.5" customHeight="1" x14ac:dyDescent="0.2">
      <c r="B125" s="199" t="s">
        <v>1083</v>
      </c>
      <c r="C125" s="200"/>
      <c r="D125" s="200"/>
      <c r="E125" s="200"/>
      <c r="F125" s="200"/>
      <c r="G125" s="200"/>
      <c r="H125" s="200"/>
      <c r="I125" s="285">
        <v>471972130.78000021</v>
      </c>
      <c r="J125" s="200"/>
      <c r="K125" s="200"/>
      <c r="L125" s="200"/>
      <c r="M125" s="200"/>
      <c r="N125" s="200"/>
      <c r="O125" s="200"/>
      <c r="P125" s="200"/>
      <c r="Q125" s="200"/>
      <c r="R125" s="200"/>
      <c r="S125" s="200"/>
      <c r="T125" s="283">
        <v>3.0931862615157055E-2</v>
      </c>
      <c r="U125" s="200"/>
      <c r="V125" s="200"/>
      <c r="W125" s="200"/>
      <c r="X125" s="200"/>
      <c r="Y125" s="200"/>
      <c r="Z125" s="200"/>
      <c r="AA125" s="204">
        <v>4533</v>
      </c>
      <c r="AB125" s="200"/>
      <c r="AC125" s="200"/>
      <c r="AD125" s="200"/>
      <c r="AE125" s="200"/>
      <c r="AF125" s="283">
        <v>2.0080090012669107E-2</v>
      </c>
      <c r="AG125" s="200"/>
      <c r="AH125" s="200"/>
      <c r="AI125" s="200"/>
    </row>
    <row r="126" spans="2:35" ht="10.5" customHeight="1" x14ac:dyDescent="0.2">
      <c r="B126" s="199" t="s">
        <v>1086</v>
      </c>
      <c r="C126" s="200"/>
      <c r="D126" s="200"/>
      <c r="E126" s="200"/>
      <c r="F126" s="200"/>
      <c r="G126" s="200"/>
      <c r="H126" s="200"/>
      <c r="I126" s="285">
        <v>23602242.259999994</v>
      </c>
      <c r="J126" s="200"/>
      <c r="K126" s="200"/>
      <c r="L126" s="200"/>
      <c r="M126" s="200"/>
      <c r="N126" s="200"/>
      <c r="O126" s="200"/>
      <c r="P126" s="200"/>
      <c r="Q126" s="200"/>
      <c r="R126" s="200"/>
      <c r="S126" s="200"/>
      <c r="T126" s="283">
        <v>1.5468314067388787E-3</v>
      </c>
      <c r="U126" s="200"/>
      <c r="V126" s="200"/>
      <c r="W126" s="200"/>
      <c r="X126" s="200"/>
      <c r="Y126" s="200"/>
      <c r="Z126" s="200"/>
      <c r="AA126" s="204">
        <v>252</v>
      </c>
      <c r="AB126" s="200"/>
      <c r="AC126" s="200"/>
      <c r="AD126" s="200"/>
      <c r="AE126" s="200"/>
      <c r="AF126" s="283">
        <v>1.1162988491490436E-3</v>
      </c>
      <c r="AG126" s="200"/>
      <c r="AH126" s="200"/>
      <c r="AI126" s="200"/>
    </row>
    <row r="127" spans="2:35" ht="10.5" customHeight="1" x14ac:dyDescent="0.2">
      <c r="B127" s="199" t="s">
        <v>1087</v>
      </c>
      <c r="C127" s="200"/>
      <c r="D127" s="200"/>
      <c r="E127" s="200"/>
      <c r="F127" s="200"/>
      <c r="G127" s="200"/>
      <c r="H127" s="200"/>
      <c r="I127" s="285">
        <v>12655705.390000002</v>
      </c>
      <c r="J127" s="200"/>
      <c r="K127" s="200"/>
      <c r="L127" s="200"/>
      <c r="M127" s="200"/>
      <c r="N127" s="200"/>
      <c r="O127" s="200"/>
      <c r="P127" s="200"/>
      <c r="Q127" s="200"/>
      <c r="R127" s="200"/>
      <c r="S127" s="200"/>
      <c r="T127" s="283">
        <v>8.294229995623525E-4</v>
      </c>
      <c r="U127" s="200"/>
      <c r="V127" s="200"/>
      <c r="W127" s="200"/>
      <c r="X127" s="200"/>
      <c r="Y127" s="200"/>
      <c r="Z127" s="200"/>
      <c r="AA127" s="204">
        <v>147</v>
      </c>
      <c r="AB127" s="200"/>
      <c r="AC127" s="200"/>
      <c r="AD127" s="200"/>
      <c r="AE127" s="200"/>
      <c r="AF127" s="283">
        <v>6.5117432867027548E-4</v>
      </c>
      <c r="AG127" s="200"/>
      <c r="AH127" s="200"/>
      <c r="AI127" s="200"/>
    </row>
    <row r="128" spans="2:35" ht="10.5" customHeight="1" x14ac:dyDescent="0.2">
      <c r="B128" s="199" t="s">
        <v>1084</v>
      </c>
      <c r="C128" s="200"/>
      <c r="D128" s="200"/>
      <c r="E128" s="200"/>
      <c r="F128" s="200"/>
      <c r="G128" s="200"/>
      <c r="H128" s="200"/>
      <c r="I128" s="285">
        <v>9124403.8300000019</v>
      </c>
      <c r="J128" s="200"/>
      <c r="K128" s="200"/>
      <c r="L128" s="200"/>
      <c r="M128" s="200"/>
      <c r="N128" s="200"/>
      <c r="O128" s="200"/>
      <c r="P128" s="200"/>
      <c r="Q128" s="200"/>
      <c r="R128" s="200"/>
      <c r="S128" s="200"/>
      <c r="T128" s="283">
        <v>5.9799040517146697E-4</v>
      </c>
      <c r="U128" s="200"/>
      <c r="V128" s="200"/>
      <c r="W128" s="200"/>
      <c r="X128" s="200"/>
      <c r="Y128" s="200"/>
      <c r="Z128" s="200"/>
      <c r="AA128" s="204">
        <v>104</v>
      </c>
      <c r="AB128" s="200"/>
      <c r="AC128" s="200"/>
      <c r="AD128" s="200"/>
      <c r="AE128" s="200"/>
      <c r="AF128" s="283">
        <v>4.6069476314087514E-4</v>
      </c>
      <c r="AG128" s="200"/>
      <c r="AH128" s="200"/>
      <c r="AI128" s="200"/>
    </row>
    <row r="129" spans="2:35" ht="10.5" customHeight="1" x14ac:dyDescent="0.2">
      <c r="B129" s="199" t="s">
        <v>1082</v>
      </c>
      <c r="C129" s="200"/>
      <c r="D129" s="200"/>
      <c r="E129" s="200"/>
      <c r="F129" s="200"/>
      <c r="G129" s="200"/>
      <c r="H129" s="200"/>
      <c r="I129" s="285">
        <v>214953490.81000006</v>
      </c>
      <c r="J129" s="200"/>
      <c r="K129" s="200"/>
      <c r="L129" s="200"/>
      <c r="M129" s="200"/>
      <c r="N129" s="200"/>
      <c r="O129" s="200"/>
      <c r="P129" s="200"/>
      <c r="Q129" s="200"/>
      <c r="R129" s="200"/>
      <c r="S129" s="200"/>
      <c r="T129" s="283">
        <v>1.4087509437040459E-2</v>
      </c>
      <c r="U129" s="200"/>
      <c r="V129" s="200"/>
      <c r="W129" s="200"/>
      <c r="X129" s="200"/>
      <c r="Y129" s="200"/>
      <c r="Z129" s="200"/>
      <c r="AA129" s="204">
        <v>2861</v>
      </c>
      <c r="AB129" s="200"/>
      <c r="AC129" s="200"/>
      <c r="AD129" s="200"/>
      <c r="AE129" s="200"/>
      <c r="AF129" s="283">
        <v>1.267353574371196E-2</v>
      </c>
      <c r="AG129" s="200"/>
      <c r="AH129" s="200"/>
      <c r="AI129" s="200"/>
    </row>
    <row r="130" spans="2:35" ht="10.5" customHeight="1" x14ac:dyDescent="0.2">
      <c r="B130" s="199" t="s">
        <v>1089</v>
      </c>
      <c r="C130" s="200"/>
      <c r="D130" s="200"/>
      <c r="E130" s="200"/>
      <c r="F130" s="200"/>
      <c r="G130" s="200"/>
      <c r="H130" s="200"/>
      <c r="I130" s="285">
        <v>31846543.970000036</v>
      </c>
      <c r="J130" s="200"/>
      <c r="K130" s="200"/>
      <c r="L130" s="200"/>
      <c r="M130" s="200"/>
      <c r="N130" s="200"/>
      <c r="O130" s="200"/>
      <c r="P130" s="200"/>
      <c r="Q130" s="200"/>
      <c r="R130" s="200"/>
      <c r="S130" s="200"/>
      <c r="T130" s="283">
        <v>2.0871421395573255E-3</v>
      </c>
      <c r="U130" s="200"/>
      <c r="V130" s="200"/>
      <c r="W130" s="200"/>
      <c r="X130" s="200"/>
      <c r="Y130" s="200"/>
      <c r="Z130" s="200"/>
      <c r="AA130" s="204">
        <v>382</v>
      </c>
      <c r="AB130" s="200"/>
      <c r="AC130" s="200"/>
      <c r="AD130" s="200"/>
      <c r="AE130" s="200"/>
      <c r="AF130" s="283">
        <v>1.6921673030751375E-3</v>
      </c>
      <c r="AG130" s="200"/>
      <c r="AH130" s="200"/>
      <c r="AI130" s="200"/>
    </row>
    <row r="131" spans="2:35" ht="10.5" customHeight="1" x14ac:dyDescent="0.2">
      <c r="B131" s="199" t="s">
        <v>1090</v>
      </c>
      <c r="C131" s="200"/>
      <c r="D131" s="200"/>
      <c r="E131" s="200"/>
      <c r="F131" s="200"/>
      <c r="G131" s="200"/>
      <c r="H131" s="200"/>
      <c r="I131" s="285">
        <v>25086.82</v>
      </c>
      <c r="J131" s="200"/>
      <c r="K131" s="200"/>
      <c r="L131" s="200"/>
      <c r="M131" s="200"/>
      <c r="N131" s="200"/>
      <c r="O131" s="200"/>
      <c r="P131" s="200"/>
      <c r="Q131" s="200"/>
      <c r="R131" s="200"/>
      <c r="S131" s="200"/>
      <c r="T131" s="283">
        <v>1.6441268860700629E-6</v>
      </c>
      <c r="U131" s="200"/>
      <c r="V131" s="200"/>
      <c r="W131" s="200"/>
      <c r="X131" s="200"/>
      <c r="Y131" s="200"/>
      <c r="Z131" s="200"/>
      <c r="AA131" s="204">
        <v>1</v>
      </c>
      <c r="AB131" s="200"/>
      <c r="AC131" s="200"/>
      <c r="AD131" s="200"/>
      <c r="AE131" s="200"/>
      <c r="AF131" s="283">
        <v>4.4297573378930303E-6</v>
      </c>
      <c r="AG131" s="200"/>
      <c r="AH131" s="200"/>
      <c r="AI131" s="200"/>
    </row>
    <row r="132" spans="2:35" ht="10.5" customHeight="1" x14ac:dyDescent="0.2">
      <c r="B132" s="199" t="s">
        <v>1091</v>
      </c>
      <c r="C132" s="200"/>
      <c r="D132" s="200"/>
      <c r="E132" s="200"/>
      <c r="F132" s="200"/>
      <c r="G132" s="200"/>
      <c r="H132" s="200"/>
      <c r="I132" s="285">
        <v>356336.05</v>
      </c>
      <c r="J132" s="200"/>
      <c r="K132" s="200"/>
      <c r="L132" s="200"/>
      <c r="M132" s="200"/>
      <c r="N132" s="200"/>
      <c r="O132" s="200"/>
      <c r="P132" s="200"/>
      <c r="Q132" s="200"/>
      <c r="R132" s="200"/>
      <c r="S132" s="200"/>
      <c r="T132" s="283">
        <v>2.3353365643035118E-5</v>
      </c>
      <c r="U132" s="200"/>
      <c r="V132" s="200"/>
      <c r="W132" s="200"/>
      <c r="X132" s="200"/>
      <c r="Y132" s="200"/>
      <c r="Z132" s="200"/>
      <c r="AA132" s="204">
        <v>5</v>
      </c>
      <c r="AB132" s="200"/>
      <c r="AC132" s="200"/>
      <c r="AD132" s="200"/>
      <c r="AE132" s="200"/>
      <c r="AF132" s="283">
        <v>2.214878668946515E-5</v>
      </c>
      <c r="AG132" s="200"/>
      <c r="AH132" s="200"/>
      <c r="AI132" s="200"/>
    </row>
    <row r="133" spans="2:35" ht="10.5" customHeight="1" x14ac:dyDescent="0.2">
      <c r="B133" s="199" t="s">
        <v>1092</v>
      </c>
      <c r="C133" s="200"/>
      <c r="D133" s="200"/>
      <c r="E133" s="200"/>
      <c r="F133" s="200"/>
      <c r="G133" s="200"/>
      <c r="H133" s="200"/>
      <c r="I133" s="285">
        <v>106566.53</v>
      </c>
      <c r="J133" s="200"/>
      <c r="K133" s="200"/>
      <c r="L133" s="200"/>
      <c r="M133" s="200"/>
      <c r="N133" s="200"/>
      <c r="O133" s="200"/>
      <c r="P133" s="200"/>
      <c r="Q133" s="200"/>
      <c r="R133" s="200"/>
      <c r="S133" s="200"/>
      <c r="T133" s="283">
        <v>6.9841014974473431E-6</v>
      </c>
      <c r="U133" s="200"/>
      <c r="V133" s="200"/>
      <c r="W133" s="200"/>
      <c r="X133" s="200"/>
      <c r="Y133" s="200"/>
      <c r="Z133" s="200"/>
      <c r="AA133" s="204">
        <v>2</v>
      </c>
      <c r="AB133" s="200"/>
      <c r="AC133" s="200"/>
      <c r="AD133" s="200"/>
      <c r="AE133" s="200"/>
      <c r="AF133" s="283">
        <v>8.8595146757860606E-6</v>
      </c>
      <c r="AG133" s="200"/>
      <c r="AH133" s="200"/>
      <c r="AI133" s="200"/>
    </row>
    <row r="134" spans="2:35" ht="10.5" customHeight="1" x14ac:dyDescent="0.2">
      <c r="B134" s="199" t="s">
        <v>1093</v>
      </c>
      <c r="C134" s="200"/>
      <c r="D134" s="200"/>
      <c r="E134" s="200"/>
      <c r="F134" s="200"/>
      <c r="G134" s="200"/>
      <c r="H134" s="200"/>
      <c r="I134" s="285">
        <v>114531.17</v>
      </c>
      <c r="J134" s="200"/>
      <c r="K134" s="200"/>
      <c r="L134" s="200"/>
      <c r="M134" s="200"/>
      <c r="N134" s="200"/>
      <c r="O134" s="200"/>
      <c r="P134" s="200"/>
      <c r="Q134" s="200"/>
      <c r="R134" s="200"/>
      <c r="S134" s="200"/>
      <c r="T134" s="283">
        <v>7.5060839074087918E-6</v>
      </c>
      <c r="U134" s="200"/>
      <c r="V134" s="200"/>
      <c r="W134" s="200"/>
      <c r="X134" s="200"/>
      <c r="Y134" s="200"/>
      <c r="Z134" s="200"/>
      <c r="AA134" s="204">
        <v>1</v>
      </c>
      <c r="AB134" s="200"/>
      <c r="AC134" s="200"/>
      <c r="AD134" s="200"/>
      <c r="AE134" s="200"/>
      <c r="AF134" s="283">
        <v>4.4297573378930303E-6</v>
      </c>
      <c r="AG134" s="200"/>
      <c r="AH134" s="200"/>
      <c r="AI134" s="200"/>
    </row>
    <row r="135" spans="2:35" ht="10.5" customHeight="1" x14ac:dyDescent="0.2">
      <c r="B135" s="199" t="s">
        <v>1094</v>
      </c>
      <c r="C135" s="200"/>
      <c r="D135" s="200"/>
      <c r="E135" s="200"/>
      <c r="F135" s="200"/>
      <c r="G135" s="200"/>
      <c r="H135" s="200"/>
      <c r="I135" s="285">
        <v>303561.74</v>
      </c>
      <c r="J135" s="200"/>
      <c r="K135" s="200"/>
      <c r="L135" s="200"/>
      <c r="M135" s="200"/>
      <c r="N135" s="200"/>
      <c r="O135" s="200"/>
      <c r="P135" s="200"/>
      <c r="Q135" s="200"/>
      <c r="R135" s="200"/>
      <c r="S135" s="200"/>
      <c r="T135" s="283">
        <v>1.989467052086355E-5</v>
      </c>
      <c r="U135" s="200"/>
      <c r="V135" s="200"/>
      <c r="W135" s="200"/>
      <c r="X135" s="200"/>
      <c r="Y135" s="200"/>
      <c r="Z135" s="200"/>
      <c r="AA135" s="204">
        <v>4</v>
      </c>
      <c r="AB135" s="200"/>
      <c r="AC135" s="200"/>
      <c r="AD135" s="200"/>
      <c r="AE135" s="200"/>
      <c r="AF135" s="283">
        <v>1.7719029351572121E-5</v>
      </c>
      <c r="AG135" s="200"/>
      <c r="AH135" s="200"/>
      <c r="AI135" s="200"/>
    </row>
    <row r="136" spans="2:35" ht="10.5" customHeight="1" x14ac:dyDescent="0.2">
      <c r="B136" s="199" t="s">
        <v>1095</v>
      </c>
      <c r="C136" s="200"/>
      <c r="D136" s="200"/>
      <c r="E136" s="200"/>
      <c r="F136" s="200"/>
      <c r="G136" s="200"/>
      <c r="H136" s="200"/>
      <c r="I136" s="285">
        <v>277373.39</v>
      </c>
      <c r="J136" s="200"/>
      <c r="K136" s="200"/>
      <c r="L136" s="200"/>
      <c r="M136" s="200"/>
      <c r="N136" s="200"/>
      <c r="O136" s="200"/>
      <c r="P136" s="200"/>
      <c r="Q136" s="200"/>
      <c r="R136" s="200"/>
      <c r="S136" s="200"/>
      <c r="T136" s="283">
        <v>1.8178352137871489E-5</v>
      </c>
      <c r="U136" s="200"/>
      <c r="V136" s="200"/>
      <c r="W136" s="200"/>
      <c r="X136" s="200"/>
      <c r="Y136" s="200"/>
      <c r="Z136" s="200"/>
      <c r="AA136" s="204">
        <v>3</v>
      </c>
      <c r="AB136" s="200"/>
      <c r="AC136" s="200"/>
      <c r="AD136" s="200"/>
      <c r="AE136" s="200"/>
      <c r="AF136" s="283">
        <v>1.3289272013679091E-5</v>
      </c>
      <c r="AG136" s="200"/>
      <c r="AH136" s="200"/>
      <c r="AI136" s="200"/>
    </row>
    <row r="137" spans="2:35" ht="10.5" customHeight="1" x14ac:dyDescent="0.2">
      <c r="B137" s="199" t="s">
        <v>1081</v>
      </c>
      <c r="C137" s="200"/>
      <c r="D137" s="200"/>
      <c r="E137" s="200"/>
      <c r="F137" s="200"/>
      <c r="G137" s="200"/>
      <c r="H137" s="200"/>
      <c r="I137" s="285">
        <v>2658835.7500000005</v>
      </c>
      <c r="J137" s="200"/>
      <c r="K137" s="200"/>
      <c r="L137" s="200"/>
      <c r="M137" s="200"/>
      <c r="N137" s="200"/>
      <c r="O137" s="200"/>
      <c r="P137" s="200"/>
      <c r="Q137" s="200"/>
      <c r="R137" s="200"/>
      <c r="S137" s="200"/>
      <c r="T137" s="283">
        <v>1.742533865280359E-4</v>
      </c>
      <c r="U137" s="200"/>
      <c r="V137" s="200"/>
      <c r="W137" s="200"/>
      <c r="X137" s="200"/>
      <c r="Y137" s="200"/>
      <c r="Z137" s="200"/>
      <c r="AA137" s="204">
        <v>37</v>
      </c>
      <c r="AB137" s="200"/>
      <c r="AC137" s="200"/>
      <c r="AD137" s="200"/>
      <c r="AE137" s="200"/>
      <c r="AF137" s="283">
        <v>1.6390102150204211E-4</v>
      </c>
      <c r="AG137" s="200"/>
      <c r="AH137" s="200"/>
      <c r="AI137" s="200"/>
    </row>
    <row r="138" spans="2:35" ht="10.5" customHeight="1" x14ac:dyDescent="0.2">
      <c r="B138" s="199" t="s">
        <v>1096</v>
      </c>
      <c r="C138" s="200"/>
      <c r="D138" s="200"/>
      <c r="E138" s="200"/>
      <c r="F138" s="200"/>
      <c r="G138" s="200"/>
      <c r="H138" s="200"/>
      <c r="I138" s="285">
        <v>90391.43</v>
      </c>
      <c r="J138" s="200"/>
      <c r="K138" s="200"/>
      <c r="L138" s="200"/>
      <c r="M138" s="200"/>
      <c r="N138" s="200"/>
      <c r="O138" s="200"/>
      <c r="P138" s="200"/>
      <c r="Q138" s="200"/>
      <c r="R138" s="200"/>
      <c r="S138" s="200"/>
      <c r="T138" s="283">
        <v>5.9240262549545961E-6</v>
      </c>
      <c r="U138" s="200"/>
      <c r="V138" s="200"/>
      <c r="W138" s="200"/>
      <c r="X138" s="200"/>
      <c r="Y138" s="200"/>
      <c r="Z138" s="200"/>
      <c r="AA138" s="204">
        <v>4</v>
      </c>
      <c r="AB138" s="200"/>
      <c r="AC138" s="200"/>
      <c r="AD138" s="200"/>
      <c r="AE138" s="200"/>
      <c r="AF138" s="283">
        <v>1.7719029351572121E-5</v>
      </c>
      <c r="AG138" s="200"/>
      <c r="AH138" s="200"/>
      <c r="AI138" s="200"/>
    </row>
    <row r="139" spans="2:35" ht="10.5" customHeight="1" x14ac:dyDescent="0.2">
      <c r="B139" s="199" t="s">
        <v>1097</v>
      </c>
      <c r="C139" s="200"/>
      <c r="D139" s="200"/>
      <c r="E139" s="200"/>
      <c r="F139" s="200"/>
      <c r="G139" s="200"/>
      <c r="H139" s="200"/>
      <c r="I139" s="285">
        <v>3774.43</v>
      </c>
      <c r="J139" s="200"/>
      <c r="K139" s="200"/>
      <c r="L139" s="200"/>
      <c r="M139" s="200"/>
      <c r="N139" s="200"/>
      <c r="O139" s="200"/>
      <c r="P139" s="200"/>
      <c r="Q139" s="200"/>
      <c r="R139" s="200"/>
      <c r="S139" s="200"/>
      <c r="T139" s="283">
        <v>2.4736661890942845E-7</v>
      </c>
      <c r="U139" s="200"/>
      <c r="V139" s="200"/>
      <c r="W139" s="200"/>
      <c r="X139" s="200"/>
      <c r="Y139" s="200"/>
      <c r="Z139" s="200"/>
      <c r="AA139" s="204">
        <v>1</v>
      </c>
      <c r="AB139" s="200"/>
      <c r="AC139" s="200"/>
      <c r="AD139" s="200"/>
      <c r="AE139" s="200"/>
      <c r="AF139" s="283">
        <v>4.4297573378930303E-6</v>
      </c>
      <c r="AG139" s="200"/>
      <c r="AH139" s="200"/>
      <c r="AI139" s="200"/>
    </row>
    <row r="140" spans="2:35" ht="10.5" customHeight="1" x14ac:dyDescent="0.2">
      <c r="B140" s="199" t="s">
        <v>1098</v>
      </c>
      <c r="C140" s="200"/>
      <c r="D140" s="200"/>
      <c r="E140" s="200"/>
      <c r="F140" s="200"/>
      <c r="G140" s="200"/>
      <c r="H140" s="200"/>
      <c r="I140" s="285">
        <v>184000</v>
      </c>
      <c r="J140" s="200"/>
      <c r="K140" s="200"/>
      <c r="L140" s="200"/>
      <c r="M140" s="200"/>
      <c r="N140" s="200"/>
      <c r="O140" s="200"/>
      <c r="P140" s="200"/>
      <c r="Q140" s="200"/>
      <c r="R140" s="200"/>
      <c r="S140" s="200"/>
      <c r="T140" s="283">
        <v>1.2058895748320895E-5</v>
      </c>
      <c r="U140" s="200"/>
      <c r="V140" s="200"/>
      <c r="W140" s="200"/>
      <c r="X140" s="200"/>
      <c r="Y140" s="200"/>
      <c r="Z140" s="200"/>
      <c r="AA140" s="204">
        <v>1</v>
      </c>
      <c r="AB140" s="200"/>
      <c r="AC140" s="200"/>
      <c r="AD140" s="200"/>
      <c r="AE140" s="200"/>
      <c r="AF140" s="283">
        <v>4.4297573378930303E-6</v>
      </c>
      <c r="AG140" s="200"/>
      <c r="AH140" s="200"/>
      <c r="AI140" s="200"/>
    </row>
    <row r="141" spans="2:35" ht="12.75" customHeight="1" x14ac:dyDescent="0.2">
      <c r="B141" s="291"/>
      <c r="C141" s="287"/>
      <c r="D141" s="287"/>
      <c r="E141" s="287"/>
      <c r="F141" s="287"/>
      <c r="G141" s="287"/>
      <c r="H141" s="287"/>
      <c r="I141" s="288">
        <v>15258445204.289997</v>
      </c>
      <c r="J141" s="287"/>
      <c r="K141" s="287"/>
      <c r="L141" s="287"/>
      <c r="M141" s="287"/>
      <c r="N141" s="287"/>
      <c r="O141" s="287"/>
      <c r="P141" s="287"/>
      <c r="Q141" s="287"/>
      <c r="R141" s="287"/>
      <c r="S141" s="287"/>
      <c r="T141" s="289">
        <v>1.0000000000000087</v>
      </c>
      <c r="U141" s="287"/>
      <c r="V141" s="287"/>
      <c r="W141" s="287"/>
      <c r="X141" s="287"/>
      <c r="Y141" s="287"/>
      <c r="Z141" s="287"/>
      <c r="AA141" s="290">
        <v>225746</v>
      </c>
      <c r="AB141" s="287"/>
      <c r="AC141" s="287"/>
      <c r="AD141" s="287"/>
      <c r="AE141" s="287"/>
      <c r="AF141" s="289">
        <v>1</v>
      </c>
      <c r="AG141" s="287"/>
      <c r="AH141" s="287"/>
      <c r="AI141" s="287"/>
    </row>
    <row r="142" spans="2:35" ht="9" customHeigh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8.75" customHeight="1" x14ac:dyDescent="0.2">
      <c r="B143" s="213" t="s">
        <v>1041</v>
      </c>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c r="AG143" s="214"/>
      <c r="AH143" s="214"/>
      <c r="AI143" s="215"/>
    </row>
    <row r="144" spans="2:35" ht="8.25" customHeight="1"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ustomHeight="1" x14ac:dyDescent="0.2">
      <c r="B145" s="203" t="s">
        <v>1099</v>
      </c>
      <c r="C145" s="198"/>
      <c r="D145" s="198"/>
      <c r="E145" s="198"/>
      <c r="F145" s="198"/>
      <c r="G145" s="198"/>
      <c r="H145" s="198"/>
      <c r="I145" s="203" t="s">
        <v>1052</v>
      </c>
      <c r="J145" s="198"/>
      <c r="K145" s="198"/>
      <c r="L145" s="198"/>
      <c r="M145" s="198"/>
      <c r="N145" s="198"/>
      <c r="O145" s="198"/>
      <c r="P145" s="198"/>
      <c r="Q145" s="198"/>
      <c r="R145" s="203" t="s">
        <v>1053</v>
      </c>
      <c r="S145" s="198"/>
      <c r="T145" s="198"/>
      <c r="U145" s="198"/>
      <c r="V145" s="198"/>
      <c r="W145" s="198"/>
      <c r="X145" s="198"/>
      <c r="Y145" s="198"/>
      <c r="Z145" s="203" t="s">
        <v>1054</v>
      </c>
      <c r="AA145" s="198"/>
      <c r="AB145" s="198"/>
      <c r="AC145" s="198"/>
      <c r="AD145" s="198"/>
      <c r="AE145" s="203" t="s">
        <v>1053</v>
      </c>
      <c r="AF145" s="198"/>
      <c r="AG145" s="198"/>
      <c r="AH145" s="198"/>
      <c r="AI145" s="198"/>
    </row>
    <row r="146" spans="2:35" ht="12" customHeight="1" x14ac:dyDescent="0.2">
      <c r="B146" s="292">
        <v>1990</v>
      </c>
      <c r="C146" s="200"/>
      <c r="D146" s="200"/>
      <c r="E146" s="200"/>
      <c r="F146" s="200"/>
      <c r="G146" s="200"/>
      <c r="H146" s="200"/>
      <c r="I146" s="285">
        <v>83093.91</v>
      </c>
      <c r="J146" s="200"/>
      <c r="K146" s="200"/>
      <c r="L146" s="200"/>
      <c r="M146" s="200"/>
      <c r="N146" s="200"/>
      <c r="O146" s="200"/>
      <c r="P146" s="200"/>
      <c r="Q146" s="200"/>
      <c r="R146" s="283">
        <v>5.4457652065780371E-6</v>
      </c>
      <c r="S146" s="200"/>
      <c r="T146" s="200"/>
      <c r="U146" s="200"/>
      <c r="V146" s="200"/>
      <c r="W146" s="200"/>
      <c r="X146" s="200"/>
      <c r="Y146" s="200"/>
      <c r="Z146" s="204">
        <v>6</v>
      </c>
      <c r="AA146" s="200"/>
      <c r="AB146" s="200"/>
      <c r="AC146" s="200"/>
      <c r="AD146" s="200"/>
      <c r="AE146" s="283">
        <v>2.6578544027358182E-5</v>
      </c>
      <c r="AF146" s="200"/>
      <c r="AG146" s="200"/>
      <c r="AH146" s="200"/>
      <c r="AI146" s="200"/>
    </row>
    <row r="147" spans="2:35" ht="12" customHeight="1" x14ac:dyDescent="0.2">
      <c r="B147" s="292">
        <v>1992</v>
      </c>
      <c r="C147" s="200"/>
      <c r="D147" s="200"/>
      <c r="E147" s="200"/>
      <c r="F147" s="200"/>
      <c r="G147" s="200"/>
      <c r="H147" s="200"/>
      <c r="I147" s="285">
        <v>8656.119999999999</v>
      </c>
      <c r="J147" s="200"/>
      <c r="K147" s="200"/>
      <c r="L147" s="200"/>
      <c r="M147" s="200"/>
      <c r="N147" s="200"/>
      <c r="O147" s="200"/>
      <c r="P147" s="200"/>
      <c r="Q147" s="200"/>
      <c r="R147" s="283">
        <v>5.6730026448345333E-7</v>
      </c>
      <c r="S147" s="200"/>
      <c r="T147" s="200"/>
      <c r="U147" s="200"/>
      <c r="V147" s="200"/>
      <c r="W147" s="200"/>
      <c r="X147" s="200"/>
      <c r="Y147" s="200"/>
      <c r="Z147" s="204">
        <v>2</v>
      </c>
      <c r="AA147" s="200"/>
      <c r="AB147" s="200"/>
      <c r="AC147" s="200"/>
      <c r="AD147" s="200"/>
      <c r="AE147" s="283">
        <v>8.8595146757860606E-6</v>
      </c>
      <c r="AF147" s="200"/>
      <c r="AG147" s="200"/>
      <c r="AH147" s="200"/>
      <c r="AI147" s="200"/>
    </row>
    <row r="148" spans="2:35" ht="12" customHeight="1" x14ac:dyDescent="0.2">
      <c r="B148" s="292">
        <v>1993</v>
      </c>
      <c r="C148" s="200"/>
      <c r="D148" s="200"/>
      <c r="E148" s="200"/>
      <c r="F148" s="200"/>
      <c r="G148" s="200"/>
      <c r="H148" s="200"/>
      <c r="I148" s="285">
        <v>42557.84</v>
      </c>
      <c r="J148" s="200"/>
      <c r="K148" s="200"/>
      <c r="L148" s="200"/>
      <c r="M148" s="200"/>
      <c r="N148" s="200"/>
      <c r="O148" s="200"/>
      <c r="P148" s="200"/>
      <c r="Q148" s="200"/>
      <c r="R148" s="283">
        <v>2.7891334556180474E-6</v>
      </c>
      <c r="S148" s="200"/>
      <c r="T148" s="200"/>
      <c r="U148" s="200"/>
      <c r="V148" s="200"/>
      <c r="W148" s="200"/>
      <c r="X148" s="200"/>
      <c r="Y148" s="200"/>
      <c r="Z148" s="204">
        <v>4</v>
      </c>
      <c r="AA148" s="200"/>
      <c r="AB148" s="200"/>
      <c r="AC148" s="200"/>
      <c r="AD148" s="200"/>
      <c r="AE148" s="283">
        <v>1.7719029351572121E-5</v>
      </c>
      <c r="AF148" s="200"/>
      <c r="AG148" s="200"/>
      <c r="AH148" s="200"/>
      <c r="AI148" s="200"/>
    </row>
    <row r="149" spans="2:35" ht="12" customHeight="1" x14ac:dyDescent="0.2">
      <c r="B149" s="292">
        <v>1996</v>
      </c>
      <c r="C149" s="200"/>
      <c r="D149" s="200"/>
      <c r="E149" s="200"/>
      <c r="F149" s="200"/>
      <c r="G149" s="200"/>
      <c r="H149" s="200"/>
      <c r="I149" s="285">
        <v>78232.84</v>
      </c>
      <c r="J149" s="200"/>
      <c r="K149" s="200"/>
      <c r="L149" s="200"/>
      <c r="M149" s="200"/>
      <c r="N149" s="200"/>
      <c r="O149" s="200"/>
      <c r="P149" s="200"/>
      <c r="Q149" s="200"/>
      <c r="R149" s="283">
        <v>5.127182943777546E-6</v>
      </c>
      <c r="S149" s="200"/>
      <c r="T149" s="200"/>
      <c r="U149" s="200"/>
      <c r="V149" s="200"/>
      <c r="W149" s="200"/>
      <c r="X149" s="200"/>
      <c r="Y149" s="200"/>
      <c r="Z149" s="204">
        <v>12</v>
      </c>
      <c r="AA149" s="200"/>
      <c r="AB149" s="200"/>
      <c r="AC149" s="200"/>
      <c r="AD149" s="200"/>
      <c r="AE149" s="283">
        <v>5.3157088054716363E-5</v>
      </c>
      <c r="AF149" s="200"/>
      <c r="AG149" s="200"/>
      <c r="AH149" s="200"/>
      <c r="AI149" s="200"/>
    </row>
    <row r="150" spans="2:35" ht="12" customHeight="1" x14ac:dyDescent="0.2">
      <c r="B150" s="292">
        <v>1997</v>
      </c>
      <c r="C150" s="200"/>
      <c r="D150" s="200"/>
      <c r="E150" s="200"/>
      <c r="F150" s="200"/>
      <c r="G150" s="200"/>
      <c r="H150" s="200"/>
      <c r="I150" s="285">
        <v>246090.86999999994</v>
      </c>
      <c r="J150" s="200"/>
      <c r="K150" s="200"/>
      <c r="L150" s="200"/>
      <c r="M150" s="200"/>
      <c r="N150" s="200"/>
      <c r="O150" s="200"/>
      <c r="P150" s="200"/>
      <c r="Q150" s="200"/>
      <c r="R150" s="283">
        <v>1.6128174706215154E-5</v>
      </c>
      <c r="S150" s="200"/>
      <c r="T150" s="200"/>
      <c r="U150" s="200"/>
      <c r="V150" s="200"/>
      <c r="W150" s="200"/>
      <c r="X150" s="200"/>
      <c r="Y150" s="200"/>
      <c r="Z150" s="204">
        <v>21</v>
      </c>
      <c r="AA150" s="200"/>
      <c r="AB150" s="200"/>
      <c r="AC150" s="200"/>
      <c r="AD150" s="200"/>
      <c r="AE150" s="283">
        <v>9.3024904095753634E-5</v>
      </c>
      <c r="AF150" s="200"/>
      <c r="AG150" s="200"/>
      <c r="AH150" s="200"/>
      <c r="AI150" s="200"/>
    </row>
    <row r="151" spans="2:35" ht="12" customHeight="1" x14ac:dyDescent="0.2">
      <c r="B151" s="292">
        <v>1998</v>
      </c>
      <c r="C151" s="200"/>
      <c r="D151" s="200"/>
      <c r="E151" s="200"/>
      <c r="F151" s="200"/>
      <c r="G151" s="200"/>
      <c r="H151" s="200"/>
      <c r="I151" s="285">
        <v>202929.79</v>
      </c>
      <c r="J151" s="200"/>
      <c r="K151" s="200"/>
      <c r="L151" s="200"/>
      <c r="M151" s="200"/>
      <c r="N151" s="200"/>
      <c r="O151" s="200"/>
      <c r="P151" s="200"/>
      <c r="Q151" s="200"/>
      <c r="R151" s="283">
        <v>1.3299506423036148E-5</v>
      </c>
      <c r="S151" s="200"/>
      <c r="T151" s="200"/>
      <c r="U151" s="200"/>
      <c r="V151" s="200"/>
      <c r="W151" s="200"/>
      <c r="X151" s="200"/>
      <c r="Y151" s="200"/>
      <c r="Z151" s="204">
        <v>20</v>
      </c>
      <c r="AA151" s="200"/>
      <c r="AB151" s="200"/>
      <c r="AC151" s="200"/>
      <c r="AD151" s="200"/>
      <c r="AE151" s="283">
        <v>8.8595146757860599E-5</v>
      </c>
      <c r="AF151" s="200"/>
      <c r="AG151" s="200"/>
      <c r="AH151" s="200"/>
      <c r="AI151" s="200"/>
    </row>
    <row r="152" spans="2:35" ht="12" customHeight="1" x14ac:dyDescent="0.2">
      <c r="B152" s="292">
        <v>1999</v>
      </c>
      <c r="C152" s="200"/>
      <c r="D152" s="200"/>
      <c r="E152" s="200"/>
      <c r="F152" s="200"/>
      <c r="G152" s="200"/>
      <c r="H152" s="200"/>
      <c r="I152" s="285">
        <v>1507277.22</v>
      </c>
      <c r="J152" s="200"/>
      <c r="K152" s="200"/>
      <c r="L152" s="200"/>
      <c r="M152" s="200"/>
      <c r="N152" s="200"/>
      <c r="O152" s="200"/>
      <c r="P152" s="200"/>
      <c r="Q152" s="200"/>
      <c r="R152" s="283">
        <v>9.8783145977168104E-5</v>
      </c>
      <c r="S152" s="200"/>
      <c r="T152" s="200"/>
      <c r="U152" s="200"/>
      <c r="V152" s="200"/>
      <c r="W152" s="200"/>
      <c r="X152" s="200"/>
      <c r="Y152" s="200"/>
      <c r="Z152" s="204">
        <v>108</v>
      </c>
      <c r="AA152" s="200"/>
      <c r="AB152" s="200"/>
      <c r="AC152" s="200"/>
      <c r="AD152" s="200"/>
      <c r="AE152" s="283">
        <v>4.7841379249244728E-4</v>
      </c>
      <c r="AF152" s="200"/>
      <c r="AG152" s="200"/>
      <c r="AH152" s="200"/>
      <c r="AI152" s="200"/>
    </row>
    <row r="153" spans="2:35" ht="12" customHeight="1" x14ac:dyDescent="0.2">
      <c r="B153" s="292">
        <v>2000</v>
      </c>
      <c r="C153" s="200"/>
      <c r="D153" s="200"/>
      <c r="E153" s="200"/>
      <c r="F153" s="200"/>
      <c r="G153" s="200"/>
      <c r="H153" s="200"/>
      <c r="I153" s="285">
        <v>714869.18999999983</v>
      </c>
      <c r="J153" s="200"/>
      <c r="K153" s="200"/>
      <c r="L153" s="200"/>
      <c r="M153" s="200"/>
      <c r="N153" s="200"/>
      <c r="O153" s="200"/>
      <c r="P153" s="200"/>
      <c r="Q153" s="200"/>
      <c r="R153" s="283">
        <v>4.6850723021177157E-5</v>
      </c>
      <c r="S153" s="200"/>
      <c r="T153" s="200"/>
      <c r="U153" s="200"/>
      <c r="V153" s="200"/>
      <c r="W153" s="200"/>
      <c r="X153" s="200"/>
      <c r="Y153" s="200"/>
      <c r="Z153" s="204">
        <v>45</v>
      </c>
      <c r="AA153" s="200"/>
      <c r="AB153" s="200"/>
      <c r="AC153" s="200"/>
      <c r="AD153" s="200"/>
      <c r="AE153" s="283">
        <v>1.9933908020518636E-4</v>
      </c>
      <c r="AF153" s="200"/>
      <c r="AG153" s="200"/>
      <c r="AH153" s="200"/>
      <c r="AI153" s="200"/>
    </row>
    <row r="154" spans="2:35" ht="12" customHeight="1" x14ac:dyDescent="0.2">
      <c r="B154" s="292">
        <v>2001</v>
      </c>
      <c r="C154" s="200"/>
      <c r="D154" s="200"/>
      <c r="E154" s="200"/>
      <c r="F154" s="200"/>
      <c r="G154" s="200"/>
      <c r="H154" s="200"/>
      <c r="I154" s="285">
        <v>466368.1</v>
      </c>
      <c r="J154" s="200"/>
      <c r="K154" s="200"/>
      <c r="L154" s="200"/>
      <c r="M154" s="200"/>
      <c r="N154" s="200"/>
      <c r="O154" s="200"/>
      <c r="P154" s="200"/>
      <c r="Q154" s="200"/>
      <c r="R154" s="283">
        <v>3.0564588577404846E-5</v>
      </c>
      <c r="S154" s="200"/>
      <c r="T154" s="200"/>
      <c r="U154" s="200"/>
      <c r="V154" s="200"/>
      <c r="W154" s="200"/>
      <c r="X154" s="200"/>
      <c r="Y154" s="200"/>
      <c r="Z154" s="204">
        <v>60</v>
      </c>
      <c r="AA154" s="200"/>
      <c r="AB154" s="200"/>
      <c r="AC154" s="200"/>
      <c r="AD154" s="200"/>
      <c r="AE154" s="283">
        <v>2.657854402735818E-4</v>
      </c>
      <c r="AF154" s="200"/>
      <c r="AG154" s="200"/>
      <c r="AH154" s="200"/>
      <c r="AI154" s="200"/>
    </row>
    <row r="155" spans="2:35" ht="12" customHeight="1" x14ac:dyDescent="0.2">
      <c r="B155" s="292">
        <v>2002</v>
      </c>
      <c r="C155" s="200"/>
      <c r="D155" s="200"/>
      <c r="E155" s="200"/>
      <c r="F155" s="200"/>
      <c r="G155" s="200"/>
      <c r="H155" s="200"/>
      <c r="I155" s="285">
        <v>3176988.0799999991</v>
      </c>
      <c r="J155" s="200"/>
      <c r="K155" s="200"/>
      <c r="L155" s="200"/>
      <c r="M155" s="200"/>
      <c r="N155" s="200"/>
      <c r="O155" s="200"/>
      <c r="P155" s="200"/>
      <c r="Q155" s="200"/>
      <c r="R155" s="283">
        <v>2.0821178288248988E-4</v>
      </c>
      <c r="S155" s="200"/>
      <c r="T155" s="200"/>
      <c r="U155" s="200"/>
      <c r="V155" s="200"/>
      <c r="W155" s="200"/>
      <c r="X155" s="200"/>
      <c r="Y155" s="200"/>
      <c r="Z155" s="204">
        <v>173</v>
      </c>
      <c r="AA155" s="200"/>
      <c r="AB155" s="200"/>
      <c r="AC155" s="200"/>
      <c r="AD155" s="200"/>
      <c r="AE155" s="283">
        <v>7.6634801945549421E-4</v>
      </c>
      <c r="AF155" s="200"/>
      <c r="AG155" s="200"/>
      <c r="AH155" s="200"/>
      <c r="AI155" s="200"/>
    </row>
    <row r="156" spans="2:35" ht="12" customHeight="1" x14ac:dyDescent="0.2">
      <c r="B156" s="292">
        <v>2003</v>
      </c>
      <c r="C156" s="200"/>
      <c r="D156" s="200"/>
      <c r="E156" s="200"/>
      <c r="F156" s="200"/>
      <c r="G156" s="200"/>
      <c r="H156" s="200"/>
      <c r="I156" s="285">
        <v>14503357.539999994</v>
      </c>
      <c r="J156" s="200"/>
      <c r="K156" s="200"/>
      <c r="L156" s="200"/>
      <c r="M156" s="200"/>
      <c r="N156" s="200"/>
      <c r="O156" s="200"/>
      <c r="P156" s="200"/>
      <c r="Q156" s="200"/>
      <c r="R156" s="283">
        <v>9.5051345964936767E-4</v>
      </c>
      <c r="S156" s="200"/>
      <c r="T156" s="200"/>
      <c r="U156" s="200"/>
      <c r="V156" s="200"/>
      <c r="W156" s="200"/>
      <c r="X156" s="200"/>
      <c r="Y156" s="200"/>
      <c r="Z156" s="204">
        <v>1293</v>
      </c>
      <c r="AA156" s="200"/>
      <c r="AB156" s="200"/>
      <c r="AC156" s="200"/>
      <c r="AD156" s="200"/>
      <c r="AE156" s="283">
        <v>5.7276762378956876E-3</v>
      </c>
      <c r="AF156" s="200"/>
      <c r="AG156" s="200"/>
      <c r="AH156" s="200"/>
      <c r="AI156" s="200"/>
    </row>
    <row r="157" spans="2:35" ht="12" customHeight="1" x14ac:dyDescent="0.2">
      <c r="B157" s="292">
        <v>2004</v>
      </c>
      <c r="C157" s="200"/>
      <c r="D157" s="200"/>
      <c r="E157" s="200"/>
      <c r="F157" s="200"/>
      <c r="G157" s="200"/>
      <c r="H157" s="200"/>
      <c r="I157" s="285">
        <v>35005582.550000019</v>
      </c>
      <c r="J157" s="200"/>
      <c r="K157" s="200"/>
      <c r="L157" s="200"/>
      <c r="M157" s="200"/>
      <c r="N157" s="200"/>
      <c r="O157" s="200"/>
      <c r="P157" s="200"/>
      <c r="Q157" s="200"/>
      <c r="R157" s="283">
        <v>2.2941775574983219E-3</v>
      </c>
      <c r="S157" s="200"/>
      <c r="T157" s="200"/>
      <c r="U157" s="200"/>
      <c r="V157" s="200"/>
      <c r="W157" s="200"/>
      <c r="X157" s="200"/>
      <c r="Y157" s="200"/>
      <c r="Z157" s="204">
        <v>1938</v>
      </c>
      <c r="AA157" s="200"/>
      <c r="AB157" s="200"/>
      <c r="AC157" s="200"/>
      <c r="AD157" s="200"/>
      <c r="AE157" s="283">
        <v>8.5848697208366926E-3</v>
      </c>
      <c r="AF157" s="200"/>
      <c r="AG157" s="200"/>
      <c r="AH157" s="200"/>
      <c r="AI157" s="200"/>
    </row>
    <row r="158" spans="2:35" ht="12" customHeight="1" x14ac:dyDescent="0.2">
      <c r="B158" s="292">
        <v>2005</v>
      </c>
      <c r="C158" s="200"/>
      <c r="D158" s="200"/>
      <c r="E158" s="200"/>
      <c r="F158" s="200"/>
      <c r="G158" s="200"/>
      <c r="H158" s="200"/>
      <c r="I158" s="285">
        <v>75556034.939999953</v>
      </c>
      <c r="J158" s="200"/>
      <c r="K158" s="200"/>
      <c r="L158" s="200"/>
      <c r="M158" s="200"/>
      <c r="N158" s="200"/>
      <c r="O158" s="200"/>
      <c r="P158" s="200"/>
      <c r="Q158" s="200"/>
      <c r="R158" s="283">
        <v>4.9517518940105981E-3</v>
      </c>
      <c r="S158" s="200"/>
      <c r="T158" s="200"/>
      <c r="U158" s="200"/>
      <c r="V158" s="200"/>
      <c r="W158" s="200"/>
      <c r="X158" s="200"/>
      <c r="Y158" s="200"/>
      <c r="Z158" s="204">
        <v>2655</v>
      </c>
      <c r="AA158" s="200"/>
      <c r="AB158" s="200"/>
      <c r="AC158" s="200"/>
      <c r="AD158" s="200"/>
      <c r="AE158" s="283">
        <v>1.1761005732105995E-2</v>
      </c>
      <c r="AF158" s="200"/>
      <c r="AG158" s="200"/>
      <c r="AH158" s="200"/>
      <c r="AI158" s="200"/>
    </row>
    <row r="159" spans="2:35" ht="12" customHeight="1" x14ac:dyDescent="0.2">
      <c r="B159" s="292">
        <v>2006</v>
      </c>
      <c r="C159" s="200"/>
      <c r="D159" s="200"/>
      <c r="E159" s="200"/>
      <c r="F159" s="200"/>
      <c r="G159" s="200"/>
      <c r="H159" s="200"/>
      <c r="I159" s="285">
        <v>23557372.699999996</v>
      </c>
      <c r="J159" s="200"/>
      <c r="K159" s="200"/>
      <c r="L159" s="200"/>
      <c r="M159" s="200"/>
      <c r="N159" s="200"/>
      <c r="O159" s="200"/>
      <c r="P159" s="200"/>
      <c r="Q159" s="200"/>
      <c r="R159" s="283">
        <v>1.5438907689871769E-3</v>
      </c>
      <c r="S159" s="200"/>
      <c r="T159" s="200"/>
      <c r="U159" s="200"/>
      <c r="V159" s="200"/>
      <c r="W159" s="200"/>
      <c r="X159" s="200"/>
      <c r="Y159" s="200"/>
      <c r="Z159" s="204">
        <v>727</v>
      </c>
      <c r="AA159" s="200"/>
      <c r="AB159" s="200"/>
      <c r="AC159" s="200"/>
      <c r="AD159" s="200"/>
      <c r="AE159" s="283">
        <v>3.220433584648233E-3</v>
      </c>
      <c r="AF159" s="200"/>
      <c r="AG159" s="200"/>
      <c r="AH159" s="200"/>
      <c r="AI159" s="200"/>
    </row>
    <row r="160" spans="2:35" ht="12" customHeight="1" x14ac:dyDescent="0.2">
      <c r="B160" s="292">
        <v>2007</v>
      </c>
      <c r="C160" s="200"/>
      <c r="D160" s="200"/>
      <c r="E160" s="200"/>
      <c r="F160" s="200"/>
      <c r="G160" s="200"/>
      <c r="H160" s="200"/>
      <c r="I160" s="285">
        <v>16433020.770000007</v>
      </c>
      <c r="J160" s="200"/>
      <c r="K160" s="200"/>
      <c r="L160" s="200"/>
      <c r="M160" s="200"/>
      <c r="N160" s="200"/>
      <c r="O160" s="200"/>
      <c r="P160" s="200"/>
      <c r="Q160" s="200"/>
      <c r="R160" s="283">
        <v>1.0769787189968585E-3</v>
      </c>
      <c r="S160" s="200"/>
      <c r="T160" s="200"/>
      <c r="U160" s="200"/>
      <c r="V160" s="200"/>
      <c r="W160" s="200"/>
      <c r="X160" s="200"/>
      <c r="Y160" s="200"/>
      <c r="Z160" s="204">
        <v>420</v>
      </c>
      <c r="AA160" s="200"/>
      <c r="AB160" s="200"/>
      <c r="AC160" s="200"/>
      <c r="AD160" s="200"/>
      <c r="AE160" s="283">
        <v>1.8604980819150727E-3</v>
      </c>
      <c r="AF160" s="200"/>
      <c r="AG160" s="200"/>
      <c r="AH160" s="200"/>
      <c r="AI160" s="200"/>
    </row>
    <row r="161" spans="2:35" ht="12" customHeight="1" x14ac:dyDescent="0.2">
      <c r="B161" s="292">
        <v>2008</v>
      </c>
      <c r="C161" s="200"/>
      <c r="D161" s="200"/>
      <c r="E161" s="200"/>
      <c r="F161" s="200"/>
      <c r="G161" s="200"/>
      <c r="H161" s="200"/>
      <c r="I161" s="285">
        <v>20953005.960000027</v>
      </c>
      <c r="J161" s="200"/>
      <c r="K161" s="200"/>
      <c r="L161" s="200"/>
      <c r="M161" s="200"/>
      <c r="N161" s="200"/>
      <c r="O161" s="200"/>
      <c r="P161" s="200"/>
      <c r="Q161" s="200"/>
      <c r="R161" s="283">
        <v>1.3732071439434056E-3</v>
      </c>
      <c r="S161" s="200"/>
      <c r="T161" s="200"/>
      <c r="U161" s="200"/>
      <c r="V161" s="200"/>
      <c r="W161" s="200"/>
      <c r="X161" s="200"/>
      <c r="Y161" s="200"/>
      <c r="Z161" s="204">
        <v>654</v>
      </c>
      <c r="AA161" s="200"/>
      <c r="AB161" s="200"/>
      <c r="AC161" s="200"/>
      <c r="AD161" s="200"/>
      <c r="AE161" s="283">
        <v>2.8970612989820416E-3</v>
      </c>
      <c r="AF161" s="200"/>
      <c r="AG161" s="200"/>
      <c r="AH161" s="200"/>
      <c r="AI161" s="200"/>
    </row>
    <row r="162" spans="2:35" ht="12" customHeight="1" x14ac:dyDescent="0.2">
      <c r="B162" s="292">
        <v>2009</v>
      </c>
      <c r="C162" s="200"/>
      <c r="D162" s="200"/>
      <c r="E162" s="200"/>
      <c r="F162" s="200"/>
      <c r="G162" s="200"/>
      <c r="H162" s="200"/>
      <c r="I162" s="285">
        <v>173364919.84999999</v>
      </c>
      <c r="J162" s="200"/>
      <c r="K162" s="200"/>
      <c r="L162" s="200"/>
      <c r="M162" s="200"/>
      <c r="N162" s="200"/>
      <c r="O162" s="200"/>
      <c r="P162" s="200"/>
      <c r="Q162" s="200"/>
      <c r="R162" s="283">
        <v>1.1361899428734548E-2</v>
      </c>
      <c r="S162" s="200"/>
      <c r="T162" s="200"/>
      <c r="U162" s="200"/>
      <c r="V162" s="200"/>
      <c r="W162" s="200"/>
      <c r="X162" s="200"/>
      <c r="Y162" s="200"/>
      <c r="Z162" s="204">
        <v>4181</v>
      </c>
      <c r="AA162" s="200"/>
      <c r="AB162" s="200"/>
      <c r="AC162" s="200"/>
      <c r="AD162" s="200"/>
      <c r="AE162" s="283">
        <v>1.8520815429730761E-2</v>
      </c>
      <c r="AF162" s="200"/>
      <c r="AG162" s="200"/>
      <c r="AH162" s="200"/>
      <c r="AI162" s="200"/>
    </row>
    <row r="163" spans="2:35" ht="12" customHeight="1" x14ac:dyDescent="0.2">
      <c r="B163" s="292">
        <v>2010</v>
      </c>
      <c r="C163" s="200"/>
      <c r="D163" s="200"/>
      <c r="E163" s="200"/>
      <c r="F163" s="200"/>
      <c r="G163" s="200"/>
      <c r="H163" s="200"/>
      <c r="I163" s="285">
        <v>296493991.53999907</v>
      </c>
      <c r="J163" s="200"/>
      <c r="K163" s="200"/>
      <c r="L163" s="200"/>
      <c r="M163" s="200"/>
      <c r="N163" s="200"/>
      <c r="O163" s="200"/>
      <c r="P163" s="200"/>
      <c r="Q163" s="200"/>
      <c r="R163" s="283">
        <v>1.9431468119480353E-2</v>
      </c>
      <c r="S163" s="200"/>
      <c r="T163" s="200"/>
      <c r="U163" s="200"/>
      <c r="V163" s="200"/>
      <c r="W163" s="200"/>
      <c r="X163" s="200"/>
      <c r="Y163" s="200"/>
      <c r="Z163" s="204">
        <v>6876</v>
      </c>
      <c r="AA163" s="200"/>
      <c r="AB163" s="200"/>
      <c r="AC163" s="200"/>
      <c r="AD163" s="200"/>
      <c r="AE163" s="283">
        <v>3.0459011455352476E-2</v>
      </c>
      <c r="AF163" s="200"/>
      <c r="AG163" s="200"/>
      <c r="AH163" s="200"/>
      <c r="AI163" s="200"/>
    </row>
    <row r="164" spans="2:35" ht="12" customHeight="1" x14ac:dyDescent="0.2">
      <c r="B164" s="292">
        <v>2011</v>
      </c>
      <c r="C164" s="200"/>
      <c r="D164" s="200"/>
      <c r="E164" s="200"/>
      <c r="F164" s="200"/>
      <c r="G164" s="200"/>
      <c r="H164" s="200"/>
      <c r="I164" s="285">
        <v>185264262.12999842</v>
      </c>
      <c r="J164" s="200"/>
      <c r="K164" s="200"/>
      <c r="L164" s="200"/>
      <c r="M164" s="200"/>
      <c r="N164" s="200"/>
      <c r="O164" s="200"/>
      <c r="P164" s="200"/>
      <c r="Q164" s="200"/>
      <c r="R164" s="283">
        <v>1.2141752298452418E-2</v>
      </c>
      <c r="S164" s="200"/>
      <c r="T164" s="200"/>
      <c r="U164" s="200"/>
      <c r="V164" s="200"/>
      <c r="W164" s="200"/>
      <c r="X164" s="200"/>
      <c r="Y164" s="200"/>
      <c r="Z164" s="204">
        <v>9175</v>
      </c>
      <c r="AA164" s="200"/>
      <c r="AB164" s="200"/>
      <c r="AC164" s="200"/>
      <c r="AD164" s="200"/>
      <c r="AE164" s="283">
        <v>4.0643023575168552E-2</v>
      </c>
      <c r="AF164" s="200"/>
      <c r="AG164" s="200"/>
      <c r="AH164" s="200"/>
      <c r="AI164" s="200"/>
    </row>
    <row r="165" spans="2:35" ht="12" customHeight="1" x14ac:dyDescent="0.2">
      <c r="B165" s="292">
        <v>2012</v>
      </c>
      <c r="C165" s="200"/>
      <c r="D165" s="200"/>
      <c r="E165" s="200"/>
      <c r="F165" s="200"/>
      <c r="G165" s="200"/>
      <c r="H165" s="200"/>
      <c r="I165" s="285">
        <v>53356569.360000014</v>
      </c>
      <c r="J165" s="200"/>
      <c r="K165" s="200"/>
      <c r="L165" s="200"/>
      <c r="M165" s="200"/>
      <c r="N165" s="200"/>
      <c r="O165" s="200"/>
      <c r="P165" s="200"/>
      <c r="Q165" s="200"/>
      <c r="R165" s="283">
        <v>3.4968549315233309E-3</v>
      </c>
      <c r="S165" s="200"/>
      <c r="T165" s="200"/>
      <c r="U165" s="200"/>
      <c r="V165" s="200"/>
      <c r="W165" s="200"/>
      <c r="X165" s="200"/>
      <c r="Y165" s="200"/>
      <c r="Z165" s="204">
        <v>1785</v>
      </c>
      <c r="AA165" s="200"/>
      <c r="AB165" s="200"/>
      <c r="AC165" s="200"/>
      <c r="AD165" s="200"/>
      <c r="AE165" s="283">
        <v>7.9071168481390595E-3</v>
      </c>
      <c r="AF165" s="200"/>
      <c r="AG165" s="200"/>
      <c r="AH165" s="200"/>
      <c r="AI165" s="200"/>
    </row>
    <row r="166" spans="2:35" ht="12" customHeight="1" x14ac:dyDescent="0.2">
      <c r="B166" s="292">
        <v>2013</v>
      </c>
      <c r="C166" s="200"/>
      <c r="D166" s="200"/>
      <c r="E166" s="200"/>
      <c r="F166" s="200"/>
      <c r="G166" s="200"/>
      <c r="H166" s="200"/>
      <c r="I166" s="285">
        <v>90513886.450000033</v>
      </c>
      <c r="J166" s="200"/>
      <c r="K166" s="200"/>
      <c r="L166" s="200"/>
      <c r="M166" s="200"/>
      <c r="N166" s="200"/>
      <c r="O166" s="200"/>
      <c r="P166" s="200"/>
      <c r="Q166" s="200"/>
      <c r="R166" s="283">
        <v>5.9320517417168761E-3</v>
      </c>
      <c r="S166" s="200"/>
      <c r="T166" s="200"/>
      <c r="U166" s="200"/>
      <c r="V166" s="200"/>
      <c r="W166" s="200"/>
      <c r="X166" s="200"/>
      <c r="Y166" s="200"/>
      <c r="Z166" s="204">
        <v>2278</v>
      </c>
      <c r="AA166" s="200"/>
      <c r="AB166" s="200"/>
      <c r="AC166" s="200"/>
      <c r="AD166" s="200"/>
      <c r="AE166" s="283">
        <v>1.0090987215720323E-2</v>
      </c>
      <c r="AF166" s="200"/>
      <c r="AG166" s="200"/>
      <c r="AH166" s="200"/>
      <c r="AI166" s="200"/>
    </row>
    <row r="167" spans="2:35" ht="12" customHeight="1" x14ac:dyDescent="0.2">
      <c r="B167" s="292">
        <v>2014</v>
      </c>
      <c r="C167" s="200"/>
      <c r="D167" s="200"/>
      <c r="E167" s="200"/>
      <c r="F167" s="200"/>
      <c r="G167" s="200"/>
      <c r="H167" s="200"/>
      <c r="I167" s="285">
        <v>228613414.04999951</v>
      </c>
      <c r="J167" s="200"/>
      <c r="K167" s="200"/>
      <c r="L167" s="200"/>
      <c r="M167" s="200"/>
      <c r="N167" s="200"/>
      <c r="O167" s="200"/>
      <c r="P167" s="200"/>
      <c r="Q167" s="200"/>
      <c r="R167" s="283">
        <v>1.4982746340742731E-2</v>
      </c>
      <c r="S167" s="200"/>
      <c r="T167" s="200"/>
      <c r="U167" s="200"/>
      <c r="V167" s="200"/>
      <c r="W167" s="200"/>
      <c r="X167" s="200"/>
      <c r="Y167" s="200"/>
      <c r="Z167" s="204">
        <v>5107</v>
      </c>
      <c r="AA167" s="200"/>
      <c r="AB167" s="200"/>
      <c r="AC167" s="200"/>
      <c r="AD167" s="200"/>
      <c r="AE167" s="283">
        <v>2.2622770724619705E-2</v>
      </c>
      <c r="AF167" s="200"/>
      <c r="AG167" s="200"/>
      <c r="AH167" s="200"/>
      <c r="AI167" s="200"/>
    </row>
    <row r="168" spans="2:35" ht="12" customHeight="1" x14ac:dyDescent="0.2">
      <c r="B168" s="292">
        <v>2015</v>
      </c>
      <c r="C168" s="200"/>
      <c r="D168" s="200"/>
      <c r="E168" s="200"/>
      <c r="F168" s="200"/>
      <c r="G168" s="200"/>
      <c r="H168" s="200"/>
      <c r="I168" s="285">
        <v>920156320.06000304</v>
      </c>
      <c r="J168" s="200"/>
      <c r="K168" s="200"/>
      <c r="L168" s="200"/>
      <c r="M168" s="200"/>
      <c r="N168" s="200"/>
      <c r="O168" s="200"/>
      <c r="P168" s="200"/>
      <c r="Q168" s="200"/>
      <c r="R168" s="283">
        <v>6.0304723563924821E-2</v>
      </c>
      <c r="S168" s="200"/>
      <c r="T168" s="200"/>
      <c r="U168" s="200"/>
      <c r="V168" s="200"/>
      <c r="W168" s="200"/>
      <c r="X168" s="200"/>
      <c r="Y168" s="200"/>
      <c r="Z168" s="204">
        <v>18896</v>
      </c>
      <c r="AA168" s="200"/>
      <c r="AB168" s="200"/>
      <c r="AC168" s="200"/>
      <c r="AD168" s="200"/>
      <c r="AE168" s="283">
        <v>8.37046946568267E-2</v>
      </c>
      <c r="AF168" s="200"/>
      <c r="AG168" s="200"/>
      <c r="AH168" s="200"/>
      <c r="AI168" s="200"/>
    </row>
    <row r="169" spans="2:35" ht="12" customHeight="1" x14ac:dyDescent="0.2">
      <c r="B169" s="292">
        <v>2016</v>
      </c>
      <c r="C169" s="200"/>
      <c r="D169" s="200"/>
      <c r="E169" s="200"/>
      <c r="F169" s="200"/>
      <c r="G169" s="200"/>
      <c r="H169" s="200"/>
      <c r="I169" s="285">
        <v>1956811502.9499967</v>
      </c>
      <c r="J169" s="200"/>
      <c r="K169" s="200"/>
      <c r="L169" s="200"/>
      <c r="M169" s="200"/>
      <c r="N169" s="200"/>
      <c r="O169" s="200"/>
      <c r="P169" s="200"/>
      <c r="Q169" s="200"/>
      <c r="R169" s="283">
        <v>0.12824448865863655</v>
      </c>
      <c r="S169" s="200"/>
      <c r="T169" s="200"/>
      <c r="U169" s="200"/>
      <c r="V169" s="200"/>
      <c r="W169" s="200"/>
      <c r="X169" s="200"/>
      <c r="Y169" s="200"/>
      <c r="Z169" s="204">
        <v>34855</v>
      </c>
      <c r="AA169" s="200"/>
      <c r="AB169" s="200"/>
      <c r="AC169" s="200"/>
      <c r="AD169" s="200"/>
      <c r="AE169" s="283">
        <v>0.15439919201226157</v>
      </c>
      <c r="AF169" s="200"/>
      <c r="AG169" s="200"/>
      <c r="AH169" s="200"/>
      <c r="AI169" s="200"/>
    </row>
    <row r="170" spans="2:35" ht="12" customHeight="1" x14ac:dyDescent="0.2">
      <c r="B170" s="292">
        <v>2017</v>
      </c>
      <c r="C170" s="200"/>
      <c r="D170" s="200"/>
      <c r="E170" s="200"/>
      <c r="F170" s="200"/>
      <c r="G170" s="200"/>
      <c r="H170" s="200"/>
      <c r="I170" s="285">
        <v>1435185919.6899962</v>
      </c>
      <c r="J170" s="200"/>
      <c r="K170" s="200"/>
      <c r="L170" s="200"/>
      <c r="M170" s="200"/>
      <c r="N170" s="200"/>
      <c r="O170" s="200"/>
      <c r="P170" s="200"/>
      <c r="Q170" s="200"/>
      <c r="R170" s="283">
        <v>9.4058464048911425E-2</v>
      </c>
      <c r="S170" s="200"/>
      <c r="T170" s="200"/>
      <c r="U170" s="200"/>
      <c r="V170" s="200"/>
      <c r="W170" s="200"/>
      <c r="X170" s="200"/>
      <c r="Y170" s="200"/>
      <c r="Z170" s="204">
        <v>20646</v>
      </c>
      <c r="AA170" s="200"/>
      <c r="AB170" s="200"/>
      <c r="AC170" s="200"/>
      <c r="AD170" s="200"/>
      <c r="AE170" s="283">
        <v>9.1456769998139509E-2</v>
      </c>
      <c r="AF170" s="200"/>
      <c r="AG170" s="200"/>
      <c r="AH170" s="200"/>
      <c r="AI170" s="200"/>
    </row>
    <row r="171" spans="2:35" ht="12" customHeight="1" x14ac:dyDescent="0.2">
      <c r="B171" s="292">
        <v>2018</v>
      </c>
      <c r="C171" s="200"/>
      <c r="D171" s="200"/>
      <c r="E171" s="200"/>
      <c r="F171" s="200"/>
      <c r="G171" s="200"/>
      <c r="H171" s="200"/>
      <c r="I171" s="285">
        <v>2259640486.1899781</v>
      </c>
      <c r="J171" s="200"/>
      <c r="K171" s="200"/>
      <c r="L171" s="200"/>
      <c r="M171" s="200"/>
      <c r="N171" s="200"/>
      <c r="O171" s="200"/>
      <c r="P171" s="200"/>
      <c r="Q171" s="200"/>
      <c r="R171" s="283">
        <v>0.14809113615027217</v>
      </c>
      <c r="S171" s="200"/>
      <c r="T171" s="200"/>
      <c r="U171" s="200"/>
      <c r="V171" s="200"/>
      <c r="W171" s="200"/>
      <c r="X171" s="200"/>
      <c r="Y171" s="200"/>
      <c r="Z171" s="204">
        <v>30134</v>
      </c>
      <c r="AA171" s="200"/>
      <c r="AB171" s="200"/>
      <c r="AC171" s="200"/>
      <c r="AD171" s="200"/>
      <c r="AE171" s="283">
        <v>0.13348630762006858</v>
      </c>
      <c r="AF171" s="200"/>
      <c r="AG171" s="200"/>
      <c r="AH171" s="200"/>
      <c r="AI171" s="200"/>
    </row>
    <row r="172" spans="2:35" ht="12" customHeight="1" x14ac:dyDescent="0.2">
      <c r="B172" s="292">
        <v>2019</v>
      </c>
      <c r="C172" s="200"/>
      <c r="D172" s="200"/>
      <c r="E172" s="200"/>
      <c r="F172" s="200"/>
      <c r="G172" s="200"/>
      <c r="H172" s="200"/>
      <c r="I172" s="285">
        <v>4500979038.4500351</v>
      </c>
      <c r="J172" s="200"/>
      <c r="K172" s="200"/>
      <c r="L172" s="200"/>
      <c r="M172" s="200"/>
      <c r="N172" s="200"/>
      <c r="O172" s="200"/>
      <c r="P172" s="200"/>
      <c r="Q172" s="200"/>
      <c r="R172" s="283">
        <v>0.29498280972851404</v>
      </c>
      <c r="S172" s="200"/>
      <c r="T172" s="200"/>
      <c r="U172" s="200"/>
      <c r="V172" s="200"/>
      <c r="W172" s="200"/>
      <c r="X172" s="200"/>
      <c r="Y172" s="200"/>
      <c r="Z172" s="204">
        <v>52456</v>
      </c>
      <c r="AA172" s="200"/>
      <c r="AB172" s="200"/>
      <c r="AC172" s="200"/>
      <c r="AD172" s="200"/>
      <c r="AE172" s="283">
        <v>0.23236735091651678</v>
      </c>
      <c r="AF172" s="200"/>
      <c r="AG172" s="200"/>
      <c r="AH172" s="200"/>
      <c r="AI172" s="200"/>
    </row>
    <row r="173" spans="2:35" ht="12" customHeight="1" x14ac:dyDescent="0.2">
      <c r="B173" s="292">
        <v>2020</v>
      </c>
      <c r="C173" s="200"/>
      <c r="D173" s="200"/>
      <c r="E173" s="200"/>
      <c r="F173" s="200"/>
      <c r="G173" s="200"/>
      <c r="H173" s="200"/>
      <c r="I173" s="285">
        <v>2541059156.369997</v>
      </c>
      <c r="J173" s="200"/>
      <c r="K173" s="200"/>
      <c r="L173" s="200"/>
      <c r="M173" s="200"/>
      <c r="N173" s="200"/>
      <c r="O173" s="200"/>
      <c r="P173" s="200"/>
      <c r="Q173" s="200"/>
      <c r="R173" s="283">
        <v>0.16653460574446755</v>
      </c>
      <c r="S173" s="200"/>
      <c r="T173" s="200"/>
      <c r="U173" s="200"/>
      <c r="V173" s="200"/>
      <c r="W173" s="200"/>
      <c r="X173" s="200"/>
      <c r="Y173" s="200"/>
      <c r="Z173" s="204">
        <v>26910</v>
      </c>
      <c r="AA173" s="200"/>
      <c r="AB173" s="200"/>
      <c r="AC173" s="200"/>
      <c r="AD173" s="200"/>
      <c r="AE173" s="283">
        <v>0.11920476996270145</v>
      </c>
      <c r="AF173" s="200"/>
      <c r="AG173" s="200"/>
      <c r="AH173" s="200"/>
      <c r="AI173" s="200"/>
    </row>
    <row r="174" spans="2:35" ht="12" customHeight="1" x14ac:dyDescent="0.2">
      <c r="B174" s="292">
        <v>2021</v>
      </c>
      <c r="C174" s="200"/>
      <c r="D174" s="200"/>
      <c r="E174" s="200"/>
      <c r="F174" s="200"/>
      <c r="G174" s="200"/>
      <c r="H174" s="200"/>
      <c r="I174" s="285">
        <v>424470298.78000051</v>
      </c>
      <c r="J174" s="200"/>
      <c r="K174" s="200"/>
      <c r="L174" s="200"/>
      <c r="M174" s="200"/>
      <c r="N174" s="200"/>
      <c r="O174" s="200"/>
      <c r="P174" s="200"/>
      <c r="Q174" s="200"/>
      <c r="R174" s="283">
        <v>2.7818712398079599E-2</v>
      </c>
      <c r="S174" s="200"/>
      <c r="T174" s="200"/>
      <c r="U174" s="200"/>
      <c r="V174" s="200"/>
      <c r="W174" s="200"/>
      <c r="X174" s="200"/>
      <c r="Y174" s="200"/>
      <c r="Z174" s="204">
        <v>4309</v>
      </c>
      <c r="AA174" s="200"/>
      <c r="AB174" s="200"/>
      <c r="AC174" s="200"/>
      <c r="AD174" s="200"/>
      <c r="AE174" s="283">
        <v>1.9087824368981068E-2</v>
      </c>
      <c r="AF174" s="200"/>
      <c r="AG174" s="200"/>
      <c r="AH174" s="200"/>
      <c r="AI174" s="200"/>
    </row>
    <row r="175" spans="2:35" ht="12" customHeight="1" x14ac:dyDescent="0.2">
      <c r="B175" s="291"/>
      <c r="C175" s="287"/>
      <c r="D175" s="287"/>
      <c r="E175" s="287"/>
      <c r="F175" s="287"/>
      <c r="G175" s="287"/>
      <c r="H175" s="287"/>
      <c r="I175" s="288">
        <v>15258445204.290003</v>
      </c>
      <c r="J175" s="287"/>
      <c r="K175" s="287"/>
      <c r="L175" s="287"/>
      <c r="M175" s="287"/>
      <c r="N175" s="287"/>
      <c r="O175" s="287"/>
      <c r="P175" s="287"/>
      <c r="Q175" s="287"/>
      <c r="R175" s="289">
        <v>1.0000000000000082</v>
      </c>
      <c r="S175" s="287"/>
      <c r="T175" s="287"/>
      <c r="U175" s="287"/>
      <c r="V175" s="287"/>
      <c r="W175" s="287"/>
      <c r="X175" s="287"/>
      <c r="Y175" s="287"/>
      <c r="Z175" s="290">
        <v>225746</v>
      </c>
      <c r="AA175" s="287"/>
      <c r="AB175" s="287"/>
      <c r="AC175" s="287"/>
      <c r="AD175" s="287"/>
      <c r="AE175" s="289">
        <v>1</v>
      </c>
      <c r="AF175" s="287"/>
      <c r="AG175" s="287"/>
      <c r="AH175" s="287"/>
      <c r="AI175" s="287"/>
    </row>
    <row r="176" spans="2:35" ht="9" customHeigh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8.75" customHeight="1" x14ac:dyDescent="0.2">
      <c r="B177" s="213" t="s">
        <v>1042</v>
      </c>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5"/>
    </row>
    <row r="178" spans="2:35" ht="8.25" customHeight="1"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1.25" customHeight="1" x14ac:dyDescent="0.2">
      <c r="B179" s="203" t="s">
        <v>1100</v>
      </c>
      <c r="C179" s="198"/>
      <c r="D179" s="198"/>
      <c r="E179" s="198"/>
      <c r="F179" s="198"/>
      <c r="G179" s="198"/>
      <c r="H179" s="203" t="s">
        <v>1052</v>
      </c>
      <c r="I179" s="198"/>
      <c r="J179" s="198"/>
      <c r="K179" s="198"/>
      <c r="L179" s="198"/>
      <c r="M179" s="198"/>
      <c r="N179" s="198"/>
      <c r="O179" s="198"/>
      <c r="P179" s="198"/>
      <c r="Q179" s="198"/>
      <c r="R179" s="198"/>
      <c r="S179" s="203" t="s">
        <v>1053</v>
      </c>
      <c r="T179" s="198"/>
      <c r="U179" s="198"/>
      <c r="V179" s="198"/>
      <c r="W179" s="198"/>
      <c r="X179" s="198"/>
      <c r="Y179" s="198"/>
      <c r="Z179" s="203" t="s">
        <v>1101</v>
      </c>
      <c r="AA179" s="198"/>
      <c r="AB179" s="198"/>
      <c r="AC179" s="198"/>
      <c r="AD179" s="198"/>
      <c r="AE179" s="198"/>
      <c r="AF179" s="203" t="s">
        <v>1053</v>
      </c>
      <c r="AG179" s="198"/>
      <c r="AH179" s="198"/>
      <c r="AI179" s="198"/>
    </row>
    <row r="180" spans="2:35" ht="10.5" customHeight="1" x14ac:dyDescent="0.2">
      <c r="B180" s="199" t="s">
        <v>1102</v>
      </c>
      <c r="C180" s="200"/>
      <c r="D180" s="200"/>
      <c r="E180" s="200"/>
      <c r="F180" s="200"/>
      <c r="G180" s="200"/>
      <c r="H180" s="285">
        <v>2278793167.3199944</v>
      </c>
      <c r="I180" s="200"/>
      <c r="J180" s="200"/>
      <c r="K180" s="200"/>
      <c r="L180" s="200"/>
      <c r="M180" s="200"/>
      <c r="N180" s="200"/>
      <c r="O180" s="200"/>
      <c r="P180" s="200"/>
      <c r="Q180" s="200"/>
      <c r="R180" s="200"/>
      <c r="S180" s="283">
        <v>0.14934635454727069</v>
      </c>
      <c r="T180" s="200"/>
      <c r="U180" s="200"/>
      <c r="V180" s="200"/>
      <c r="W180" s="200"/>
      <c r="X180" s="200"/>
      <c r="Y180" s="200"/>
      <c r="Z180" s="204">
        <v>48220</v>
      </c>
      <c r="AA180" s="200"/>
      <c r="AB180" s="200"/>
      <c r="AC180" s="200"/>
      <c r="AD180" s="200"/>
      <c r="AE180" s="200"/>
      <c r="AF180" s="283">
        <v>0.44363482468972243</v>
      </c>
      <c r="AG180" s="200"/>
      <c r="AH180" s="200"/>
      <c r="AI180" s="200"/>
    </row>
    <row r="181" spans="2:35" ht="10.5" customHeight="1" x14ac:dyDescent="0.2">
      <c r="B181" s="199" t="s">
        <v>1103</v>
      </c>
      <c r="C181" s="200"/>
      <c r="D181" s="200"/>
      <c r="E181" s="200"/>
      <c r="F181" s="200"/>
      <c r="G181" s="200"/>
      <c r="H181" s="285">
        <v>5193238972.179987</v>
      </c>
      <c r="I181" s="200"/>
      <c r="J181" s="200"/>
      <c r="K181" s="200"/>
      <c r="L181" s="200"/>
      <c r="M181" s="200"/>
      <c r="N181" s="200"/>
      <c r="O181" s="200"/>
      <c r="P181" s="200"/>
      <c r="Q181" s="200"/>
      <c r="R181" s="200"/>
      <c r="S181" s="283">
        <v>0.3403517791393243</v>
      </c>
      <c r="T181" s="200"/>
      <c r="U181" s="200"/>
      <c r="V181" s="200"/>
      <c r="W181" s="200"/>
      <c r="X181" s="200"/>
      <c r="Y181" s="200"/>
      <c r="Z181" s="204">
        <v>35550</v>
      </c>
      <c r="AA181" s="200"/>
      <c r="AB181" s="200"/>
      <c r="AC181" s="200"/>
      <c r="AD181" s="200"/>
      <c r="AE181" s="200"/>
      <c r="AF181" s="283">
        <v>0.32706798045872321</v>
      </c>
      <c r="AG181" s="200"/>
      <c r="AH181" s="200"/>
      <c r="AI181" s="200"/>
    </row>
    <row r="182" spans="2:35" ht="10.5" customHeight="1" x14ac:dyDescent="0.2">
      <c r="B182" s="199" t="s">
        <v>1104</v>
      </c>
      <c r="C182" s="200"/>
      <c r="D182" s="200"/>
      <c r="E182" s="200"/>
      <c r="F182" s="200"/>
      <c r="G182" s="200"/>
      <c r="H182" s="285">
        <v>4025825447.9000039</v>
      </c>
      <c r="I182" s="200"/>
      <c r="J182" s="200"/>
      <c r="K182" s="200"/>
      <c r="L182" s="200"/>
      <c r="M182" s="200"/>
      <c r="N182" s="200"/>
      <c r="O182" s="200"/>
      <c r="P182" s="200"/>
      <c r="Q182" s="200"/>
      <c r="R182" s="200"/>
      <c r="S182" s="283">
        <v>0.26384244226719272</v>
      </c>
      <c r="T182" s="200"/>
      <c r="U182" s="200"/>
      <c r="V182" s="200"/>
      <c r="W182" s="200"/>
      <c r="X182" s="200"/>
      <c r="Y182" s="200"/>
      <c r="Z182" s="204">
        <v>16608</v>
      </c>
      <c r="AA182" s="200"/>
      <c r="AB182" s="200"/>
      <c r="AC182" s="200"/>
      <c r="AD182" s="200"/>
      <c r="AE182" s="200"/>
      <c r="AF182" s="283">
        <v>0.15279732825480941</v>
      </c>
      <c r="AG182" s="200"/>
      <c r="AH182" s="200"/>
      <c r="AI182" s="200"/>
    </row>
    <row r="183" spans="2:35" ht="10.5" customHeight="1" x14ac:dyDescent="0.2">
      <c r="B183" s="199" t="s">
        <v>1105</v>
      </c>
      <c r="C183" s="200"/>
      <c r="D183" s="200"/>
      <c r="E183" s="200"/>
      <c r="F183" s="200"/>
      <c r="G183" s="200"/>
      <c r="H183" s="285">
        <v>1723352079.4199996</v>
      </c>
      <c r="I183" s="200"/>
      <c r="J183" s="200"/>
      <c r="K183" s="200"/>
      <c r="L183" s="200"/>
      <c r="M183" s="200"/>
      <c r="N183" s="200"/>
      <c r="O183" s="200"/>
      <c r="P183" s="200"/>
      <c r="Q183" s="200"/>
      <c r="R183" s="200"/>
      <c r="S183" s="283">
        <v>0.11294414708357513</v>
      </c>
      <c r="T183" s="200"/>
      <c r="U183" s="200"/>
      <c r="V183" s="200"/>
      <c r="W183" s="200"/>
      <c r="X183" s="200"/>
      <c r="Y183" s="200"/>
      <c r="Z183" s="204">
        <v>5077</v>
      </c>
      <c r="AA183" s="200"/>
      <c r="AB183" s="200"/>
      <c r="AC183" s="200"/>
      <c r="AD183" s="200"/>
      <c r="AE183" s="200"/>
      <c r="AF183" s="283">
        <v>4.6709539712768991E-2</v>
      </c>
      <c r="AG183" s="200"/>
      <c r="AH183" s="200"/>
      <c r="AI183" s="200"/>
    </row>
    <row r="184" spans="2:35" ht="10.5" customHeight="1" x14ac:dyDescent="0.2">
      <c r="B184" s="199" t="s">
        <v>1106</v>
      </c>
      <c r="C184" s="200"/>
      <c r="D184" s="200"/>
      <c r="E184" s="200"/>
      <c r="F184" s="200"/>
      <c r="G184" s="200"/>
      <c r="H184" s="285">
        <v>2037235537.4700007</v>
      </c>
      <c r="I184" s="200"/>
      <c r="J184" s="200"/>
      <c r="K184" s="200"/>
      <c r="L184" s="200"/>
      <c r="M184" s="200"/>
      <c r="N184" s="200"/>
      <c r="O184" s="200"/>
      <c r="P184" s="200"/>
      <c r="Q184" s="200"/>
      <c r="R184" s="200"/>
      <c r="S184" s="283">
        <v>0.13351527696263721</v>
      </c>
      <c r="T184" s="200"/>
      <c r="U184" s="200"/>
      <c r="V184" s="200"/>
      <c r="W184" s="200"/>
      <c r="X184" s="200"/>
      <c r="Y184" s="200"/>
      <c r="Z184" s="204">
        <v>3238</v>
      </c>
      <c r="AA184" s="200"/>
      <c r="AB184" s="200"/>
      <c r="AC184" s="200"/>
      <c r="AD184" s="200"/>
      <c r="AE184" s="200"/>
      <c r="AF184" s="283">
        <v>2.9790326883975968E-2</v>
      </c>
      <c r="AG184" s="200"/>
      <c r="AH184" s="200"/>
      <c r="AI184" s="200"/>
    </row>
    <row r="185" spans="2:35" ht="12" customHeight="1" x14ac:dyDescent="0.2">
      <c r="B185" s="291"/>
      <c r="C185" s="287"/>
      <c r="D185" s="287"/>
      <c r="E185" s="287"/>
      <c r="F185" s="287"/>
      <c r="G185" s="287"/>
      <c r="H185" s="288">
        <v>15258445204.289986</v>
      </c>
      <c r="I185" s="287"/>
      <c r="J185" s="287"/>
      <c r="K185" s="287"/>
      <c r="L185" s="287"/>
      <c r="M185" s="287"/>
      <c r="N185" s="287"/>
      <c r="O185" s="287"/>
      <c r="P185" s="287"/>
      <c r="Q185" s="287"/>
      <c r="R185" s="287"/>
      <c r="S185" s="289">
        <v>1.0000000000000064</v>
      </c>
      <c r="T185" s="287"/>
      <c r="U185" s="287"/>
      <c r="V185" s="287"/>
      <c r="W185" s="287"/>
      <c r="X185" s="287"/>
      <c r="Y185" s="287"/>
      <c r="Z185" s="290">
        <v>108693</v>
      </c>
      <c r="AA185" s="287"/>
      <c r="AB185" s="287"/>
      <c r="AC185" s="287"/>
      <c r="AD185" s="287"/>
      <c r="AE185" s="287"/>
      <c r="AF185" s="289">
        <v>1</v>
      </c>
      <c r="AG185" s="287"/>
      <c r="AH185" s="287"/>
      <c r="AI185" s="287"/>
    </row>
    <row r="186" spans="2:35" ht="9" customHeigh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8.75" customHeight="1" x14ac:dyDescent="0.2">
      <c r="B187" s="213" t="s">
        <v>1043</v>
      </c>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c r="Y187" s="214"/>
      <c r="Z187" s="214"/>
      <c r="AA187" s="214"/>
      <c r="AB187" s="214"/>
      <c r="AC187" s="214"/>
      <c r="AD187" s="214"/>
      <c r="AE187" s="214"/>
      <c r="AF187" s="214"/>
      <c r="AG187" s="214"/>
      <c r="AH187" s="214"/>
      <c r="AI187" s="215"/>
    </row>
    <row r="188" spans="2:35" ht="8.25" customHeight="1"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1.25" customHeight="1" x14ac:dyDescent="0.2">
      <c r="B189" s="203"/>
      <c r="C189" s="198"/>
      <c r="D189" s="198"/>
      <c r="E189" s="198"/>
      <c r="F189" s="198"/>
      <c r="G189" s="203" t="s">
        <v>1052</v>
      </c>
      <c r="H189" s="198"/>
      <c r="I189" s="198"/>
      <c r="J189" s="198"/>
      <c r="K189" s="198"/>
      <c r="L189" s="198"/>
      <c r="M189" s="198"/>
      <c r="N189" s="198"/>
      <c r="O189" s="198"/>
      <c r="P189" s="198"/>
      <c r="Q189" s="198"/>
      <c r="R189" s="203" t="s">
        <v>1053</v>
      </c>
      <c r="S189" s="198"/>
      <c r="T189" s="198"/>
      <c r="U189" s="198"/>
      <c r="V189" s="198"/>
      <c r="W189" s="198"/>
      <c r="X189" s="198"/>
      <c r="Y189" s="203" t="s">
        <v>1054</v>
      </c>
      <c r="Z189" s="198"/>
      <c r="AA189" s="198"/>
      <c r="AB189" s="198"/>
      <c r="AC189" s="198"/>
      <c r="AD189" s="198"/>
      <c r="AE189" s="198"/>
      <c r="AF189" s="203" t="s">
        <v>1053</v>
      </c>
      <c r="AG189" s="198"/>
      <c r="AH189" s="198"/>
      <c r="AI189" s="1"/>
    </row>
    <row r="190" spans="2:35" ht="11.25" customHeight="1" x14ac:dyDescent="0.2">
      <c r="B190" s="199" t="s">
        <v>1107</v>
      </c>
      <c r="C190" s="200"/>
      <c r="D190" s="200"/>
      <c r="E190" s="200"/>
      <c r="F190" s="200"/>
      <c r="G190" s="285">
        <v>75130046.080000013</v>
      </c>
      <c r="H190" s="200"/>
      <c r="I190" s="200"/>
      <c r="J190" s="200"/>
      <c r="K190" s="200"/>
      <c r="L190" s="200"/>
      <c r="M190" s="200"/>
      <c r="N190" s="200"/>
      <c r="O190" s="200"/>
      <c r="P190" s="200"/>
      <c r="Q190" s="200"/>
      <c r="R190" s="283">
        <v>4.9238336589416658E-3</v>
      </c>
      <c r="S190" s="200"/>
      <c r="T190" s="200"/>
      <c r="U190" s="200"/>
      <c r="V190" s="200"/>
      <c r="W190" s="200"/>
      <c r="X190" s="200"/>
      <c r="Y190" s="204">
        <v>1835</v>
      </c>
      <c r="Z190" s="200"/>
      <c r="AA190" s="200"/>
      <c r="AB190" s="200"/>
      <c r="AC190" s="200"/>
      <c r="AD190" s="200"/>
      <c r="AE190" s="200"/>
      <c r="AF190" s="283">
        <v>8.1286047150337104E-3</v>
      </c>
      <c r="AG190" s="200"/>
      <c r="AH190" s="200"/>
      <c r="AI190" s="1"/>
    </row>
    <row r="191" spans="2:35" ht="11.25" customHeight="1" x14ac:dyDescent="0.2">
      <c r="B191" s="199" t="s">
        <v>1108</v>
      </c>
      <c r="C191" s="200"/>
      <c r="D191" s="200"/>
      <c r="E191" s="200"/>
      <c r="F191" s="200"/>
      <c r="G191" s="285">
        <v>610624935.72000027</v>
      </c>
      <c r="H191" s="200"/>
      <c r="I191" s="200"/>
      <c r="J191" s="200"/>
      <c r="K191" s="200"/>
      <c r="L191" s="200"/>
      <c r="M191" s="200"/>
      <c r="N191" s="200"/>
      <c r="O191" s="200"/>
      <c r="P191" s="200"/>
      <c r="Q191" s="200"/>
      <c r="R191" s="283">
        <v>4.0018817615068709E-2</v>
      </c>
      <c r="S191" s="200"/>
      <c r="T191" s="200"/>
      <c r="U191" s="200"/>
      <c r="V191" s="200"/>
      <c r="W191" s="200"/>
      <c r="X191" s="200"/>
      <c r="Y191" s="204">
        <v>10199</v>
      </c>
      <c r="Z191" s="200"/>
      <c r="AA191" s="200"/>
      <c r="AB191" s="200"/>
      <c r="AC191" s="200"/>
      <c r="AD191" s="200"/>
      <c r="AE191" s="200"/>
      <c r="AF191" s="283">
        <v>4.5179095089171013E-2</v>
      </c>
      <c r="AG191" s="200"/>
      <c r="AH191" s="200"/>
      <c r="AI191" s="1"/>
    </row>
    <row r="192" spans="2:35" ht="11.25" customHeight="1" x14ac:dyDescent="0.2">
      <c r="B192" s="199" t="s">
        <v>1109</v>
      </c>
      <c r="C192" s="200"/>
      <c r="D192" s="200"/>
      <c r="E192" s="200"/>
      <c r="F192" s="200"/>
      <c r="G192" s="285">
        <v>4422401027.6000214</v>
      </c>
      <c r="H192" s="200"/>
      <c r="I192" s="200"/>
      <c r="J192" s="200"/>
      <c r="K192" s="200"/>
      <c r="L192" s="200"/>
      <c r="M192" s="200"/>
      <c r="N192" s="200"/>
      <c r="O192" s="200"/>
      <c r="P192" s="200"/>
      <c r="Q192" s="200"/>
      <c r="R192" s="283">
        <v>0.2898330051581301</v>
      </c>
      <c r="S192" s="200"/>
      <c r="T192" s="200"/>
      <c r="U192" s="200"/>
      <c r="V192" s="200"/>
      <c r="W192" s="200"/>
      <c r="X192" s="200"/>
      <c r="Y192" s="204">
        <v>55274</v>
      </c>
      <c r="Z192" s="200"/>
      <c r="AA192" s="200"/>
      <c r="AB192" s="200"/>
      <c r="AC192" s="200"/>
      <c r="AD192" s="200"/>
      <c r="AE192" s="200"/>
      <c r="AF192" s="283">
        <v>0.24485040709469935</v>
      </c>
      <c r="AG192" s="200"/>
      <c r="AH192" s="200"/>
      <c r="AI192" s="1"/>
    </row>
    <row r="193" spans="2:35" ht="11.25" customHeight="1" x14ac:dyDescent="0.2">
      <c r="B193" s="199" t="s">
        <v>1110</v>
      </c>
      <c r="C193" s="200"/>
      <c r="D193" s="200"/>
      <c r="E193" s="200"/>
      <c r="F193" s="200"/>
      <c r="G193" s="285">
        <v>7933354940.8999519</v>
      </c>
      <c r="H193" s="200"/>
      <c r="I193" s="200"/>
      <c r="J193" s="200"/>
      <c r="K193" s="200"/>
      <c r="L193" s="200"/>
      <c r="M193" s="200"/>
      <c r="N193" s="200"/>
      <c r="O193" s="200"/>
      <c r="P193" s="200"/>
      <c r="Q193" s="200"/>
      <c r="R193" s="283">
        <v>0.51993206612358234</v>
      </c>
      <c r="S193" s="200"/>
      <c r="T193" s="200"/>
      <c r="U193" s="200"/>
      <c r="V193" s="200"/>
      <c r="W193" s="200"/>
      <c r="X193" s="200"/>
      <c r="Y193" s="204">
        <v>109023</v>
      </c>
      <c r="Z193" s="200"/>
      <c r="AA193" s="200"/>
      <c r="AB193" s="200"/>
      <c r="AC193" s="200"/>
      <c r="AD193" s="200"/>
      <c r="AE193" s="200"/>
      <c r="AF193" s="283">
        <v>0.48294543424911185</v>
      </c>
      <c r="AG193" s="200"/>
      <c r="AH193" s="200"/>
      <c r="AI193" s="1"/>
    </row>
    <row r="194" spans="2:35" ht="11.25" customHeight="1" x14ac:dyDescent="0.2">
      <c r="B194" s="199" t="s">
        <v>1111</v>
      </c>
      <c r="C194" s="200"/>
      <c r="D194" s="200"/>
      <c r="E194" s="200"/>
      <c r="F194" s="200"/>
      <c r="G194" s="285">
        <v>1367795278.6300011</v>
      </c>
      <c r="H194" s="200"/>
      <c r="I194" s="200"/>
      <c r="J194" s="200"/>
      <c r="K194" s="200"/>
      <c r="L194" s="200"/>
      <c r="M194" s="200"/>
      <c r="N194" s="200"/>
      <c r="O194" s="200"/>
      <c r="P194" s="200"/>
      <c r="Q194" s="200"/>
      <c r="R194" s="283">
        <v>8.9641851467634454E-2</v>
      </c>
      <c r="S194" s="200"/>
      <c r="T194" s="200"/>
      <c r="U194" s="200"/>
      <c r="V194" s="200"/>
      <c r="W194" s="200"/>
      <c r="X194" s="200"/>
      <c r="Y194" s="204">
        <v>25463</v>
      </c>
      <c r="Z194" s="200"/>
      <c r="AA194" s="200"/>
      <c r="AB194" s="200"/>
      <c r="AC194" s="200"/>
      <c r="AD194" s="200"/>
      <c r="AE194" s="200"/>
      <c r="AF194" s="283">
        <v>0.11279491109477023</v>
      </c>
      <c r="AG194" s="200"/>
      <c r="AH194" s="200"/>
      <c r="AI194" s="1"/>
    </row>
    <row r="195" spans="2:35" ht="11.25" customHeight="1" x14ac:dyDescent="0.2">
      <c r="B195" s="199" t="s">
        <v>1112</v>
      </c>
      <c r="C195" s="200"/>
      <c r="D195" s="200"/>
      <c r="E195" s="200"/>
      <c r="F195" s="200"/>
      <c r="G195" s="285">
        <v>612595501.45000005</v>
      </c>
      <c r="H195" s="200"/>
      <c r="I195" s="200"/>
      <c r="J195" s="200"/>
      <c r="K195" s="200"/>
      <c r="L195" s="200"/>
      <c r="M195" s="200"/>
      <c r="N195" s="200"/>
      <c r="O195" s="200"/>
      <c r="P195" s="200"/>
      <c r="Q195" s="200"/>
      <c r="R195" s="283">
        <v>4.0147963521064804E-2</v>
      </c>
      <c r="S195" s="200"/>
      <c r="T195" s="200"/>
      <c r="U195" s="200"/>
      <c r="V195" s="200"/>
      <c r="W195" s="200"/>
      <c r="X195" s="200"/>
      <c r="Y195" s="204">
        <v>14762</v>
      </c>
      <c r="Z195" s="200"/>
      <c r="AA195" s="200"/>
      <c r="AB195" s="200"/>
      <c r="AC195" s="200"/>
      <c r="AD195" s="200"/>
      <c r="AE195" s="200"/>
      <c r="AF195" s="283">
        <v>6.539207782197691E-2</v>
      </c>
      <c r="AG195" s="200"/>
      <c r="AH195" s="200"/>
      <c r="AI195" s="1"/>
    </row>
    <row r="196" spans="2:35" ht="11.25" customHeight="1" x14ac:dyDescent="0.2">
      <c r="B196" s="199" t="s">
        <v>1113</v>
      </c>
      <c r="C196" s="200"/>
      <c r="D196" s="200"/>
      <c r="E196" s="200"/>
      <c r="F196" s="200"/>
      <c r="G196" s="285">
        <v>142622014.12000006</v>
      </c>
      <c r="H196" s="200"/>
      <c r="I196" s="200"/>
      <c r="J196" s="200"/>
      <c r="K196" s="200"/>
      <c r="L196" s="200"/>
      <c r="M196" s="200"/>
      <c r="N196" s="200"/>
      <c r="O196" s="200"/>
      <c r="P196" s="200"/>
      <c r="Q196" s="200"/>
      <c r="R196" s="283">
        <v>9.3470869548295324E-3</v>
      </c>
      <c r="S196" s="200"/>
      <c r="T196" s="200"/>
      <c r="U196" s="200"/>
      <c r="V196" s="200"/>
      <c r="W196" s="200"/>
      <c r="X196" s="200"/>
      <c r="Y196" s="204">
        <v>4898</v>
      </c>
      <c r="Z196" s="200"/>
      <c r="AA196" s="200"/>
      <c r="AB196" s="200"/>
      <c r="AC196" s="200"/>
      <c r="AD196" s="200"/>
      <c r="AE196" s="200"/>
      <c r="AF196" s="283">
        <v>2.1696951441000062E-2</v>
      </c>
      <c r="AG196" s="200"/>
      <c r="AH196" s="200"/>
      <c r="AI196" s="1"/>
    </row>
    <row r="197" spans="2:35" ht="11.25" customHeight="1" x14ac:dyDescent="0.2">
      <c r="B197" s="199" t="s">
        <v>1114</v>
      </c>
      <c r="C197" s="200"/>
      <c r="D197" s="200"/>
      <c r="E197" s="200"/>
      <c r="F197" s="200"/>
      <c r="G197" s="285">
        <v>55662252.819999978</v>
      </c>
      <c r="H197" s="200"/>
      <c r="I197" s="200"/>
      <c r="J197" s="200"/>
      <c r="K197" s="200"/>
      <c r="L197" s="200"/>
      <c r="M197" s="200"/>
      <c r="N197" s="200"/>
      <c r="O197" s="200"/>
      <c r="P197" s="200"/>
      <c r="Q197" s="200"/>
      <c r="R197" s="283">
        <v>3.6479636080057692E-3</v>
      </c>
      <c r="S197" s="200"/>
      <c r="T197" s="200"/>
      <c r="U197" s="200"/>
      <c r="V197" s="200"/>
      <c r="W197" s="200"/>
      <c r="X197" s="200"/>
      <c r="Y197" s="204">
        <v>2208</v>
      </c>
      <c r="Z197" s="200"/>
      <c r="AA197" s="200"/>
      <c r="AB197" s="200"/>
      <c r="AC197" s="200"/>
      <c r="AD197" s="200"/>
      <c r="AE197" s="200"/>
      <c r="AF197" s="283">
        <v>9.7809042020678104E-3</v>
      </c>
      <c r="AG197" s="200"/>
      <c r="AH197" s="200"/>
      <c r="AI197" s="1"/>
    </row>
    <row r="198" spans="2:35" ht="11.25" customHeight="1" x14ac:dyDescent="0.2">
      <c r="B198" s="199" t="s">
        <v>1115</v>
      </c>
      <c r="C198" s="200"/>
      <c r="D198" s="200"/>
      <c r="E198" s="200"/>
      <c r="F198" s="200"/>
      <c r="G198" s="285">
        <v>22896727.709999986</v>
      </c>
      <c r="H198" s="200"/>
      <c r="I198" s="200"/>
      <c r="J198" s="200"/>
      <c r="K198" s="200"/>
      <c r="L198" s="200"/>
      <c r="M198" s="200"/>
      <c r="N198" s="200"/>
      <c r="O198" s="200"/>
      <c r="P198" s="200"/>
      <c r="Q198" s="200"/>
      <c r="R198" s="283">
        <v>1.5005937632205462E-3</v>
      </c>
      <c r="S198" s="200"/>
      <c r="T198" s="200"/>
      <c r="U198" s="200"/>
      <c r="V198" s="200"/>
      <c r="W198" s="200"/>
      <c r="X198" s="200"/>
      <c r="Y198" s="204">
        <v>1105</v>
      </c>
      <c r="Z198" s="200"/>
      <c r="AA198" s="200"/>
      <c r="AB198" s="200"/>
      <c r="AC198" s="200"/>
      <c r="AD198" s="200"/>
      <c r="AE198" s="200"/>
      <c r="AF198" s="283">
        <v>4.8948818583717984E-3</v>
      </c>
      <c r="AG198" s="200"/>
      <c r="AH198" s="200"/>
      <c r="AI198" s="1"/>
    </row>
    <row r="199" spans="2:35" ht="11.25" customHeight="1" x14ac:dyDescent="0.2">
      <c r="B199" s="199" t="s">
        <v>1116</v>
      </c>
      <c r="C199" s="200"/>
      <c r="D199" s="200"/>
      <c r="E199" s="200"/>
      <c r="F199" s="200"/>
      <c r="G199" s="285">
        <v>9356341.5299999993</v>
      </c>
      <c r="H199" s="200"/>
      <c r="I199" s="200"/>
      <c r="J199" s="200"/>
      <c r="K199" s="200"/>
      <c r="L199" s="200"/>
      <c r="M199" s="200"/>
      <c r="N199" s="200"/>
      <c r="O199" s="200"/>
      <c r="P199" s="200"/>
      <c r="Q199" s="200"/>
      <c r="R199" s="283">
        <v>6.1319101682584445E-4</v>
      </c>
      <c r="S199" s="200"/>
      <c r="T199" s="200"/>
      <c r="U199" s="200"/>
      <c r="V199" s="200"/>
      <c r="W199" s="200"/>
      <c r="X199" s="200"/>
      <c r="Y199" s="204">
        <v>587</v>
      </c>
      <c r="Z199" s="200"/>
      <c r="AA199" s="200"/>
      <c r="AB199" s="200"/>
      <c r="AC199" s="200"/>
      <c r="AD199" s="200"/>
      <c r="AE199" s="200"/>
      <c r="AF199" s="283">
        <v>2.6002675573432088E-3</v>
      </c>
      <c r="AG199" s="200"/>
      <c r="AH199" s="200"/>
      <c r="AI199" s="1"/>
    </row>
    <row r="200" spans="2:35" ht="11.25" customHeight="1" x14ac:dyDescent="0.2">
      <c r="B200" s="199" t="s">
        <v>1117</v>
      </c>
      <c r="C200" s="200"/>
      <c r="D200" s="200"/>
      <c r="E200" s="200"/>
      <c r="F200" s="200"/>
      <c r="G200" s="285">
        <v>4719415.419999999</v>
      </c>
      <c r="H200" s="200"/>
      <c r="I200" s="200"/>
      <c r="J200" s="200"/>
      <c r="K200" s="200"/>
      <c r="L200" s="200"/>
      <c r="M200" s="200"/>
      <c r="N200" s="200"/>
      <c r="O200" s="200"/>
      <c r="P200" s="200"/>
      <c r="Q200" s="200"/>
      <c r="R200" s="283">
        <v>3.0929857903694643E-4</v>
      </c>
      <c r="S200" s="200"/>
      <c r="T200" s="200"/>
      <c r="U200" s="200"/>
      <c r="V200" s="200"/>
      <c r="W200" s="200"/>
      <c r="X200" s="200"/>
      <c r="Y200" s="204">
        <v>258</v>
      </c>
      <c r="Z200" s="200"/>
      <c r="AA200" s="200"/>
      <c r="AB200" s="200"/>
      <c r="AC200" s="200"/>
      <c r="AD200" s="200"/>
      <c r="AE200" s="200"/>
      <c r="AF200" s="283">
        <v>1.1428773931764019E-3</v>
      </c>
      <c r="AG200" s="200"/>
      <c r="AH200" s="200"/>
      <c r="AI200" s="1"/>
    </row>
    <row r="201" spans="2:35" ht="11.25" customHeight="1" x14ac:dyDescent="0.2">
      <c r="B201" s="199" t="s">
        <v>1118</v>
      </c>
      <c r="C201" s="200"/>
      <c r="D201" s="200"/>
      <c r="E201" s="200"/>
      <c r="F201" s="200"/>
      <c r="G201" s="285">
        <v>985403.2300000001</v>
      </c>
      <c r="H201" s="200"/>
      <c r="I201" s="200"/>
      <c r="J201" s="200"/>
      <c r="K201" s="200"/>
      <c r="L201" s="200"/>
      <c r="M201" s="200"/>
      <c r="N201" s="200"/>
      <c r="O201" s="200"/>
      <c r="P201" s="200"/>
      <c r="Q201" s="200"/>
      <c r="R201" s="283">
        <v>6.4580841416460305E-5</v>
      </c>
      <c r="S201" s="200"/>
      <c r="T201" s="200"/>
      <c r="U201" s="200"/>
      <c r="V201" s="200"/>
      <c r="W201" s="200"/>
      <c r="X201" s="200"/>
      <c r="Y201" s="204">
        <v>89</v>
      </c>
      <c r="Z201" s="200"/>
      <c r="AA201" s="200"/>
      <c r="AB201" s="200"/>
      <c r="AC201" s="200"/>
      <c r="AD201" s="200"/>
      <c r="AE201" s="200"/>
      <c r="AF201" s="283">
        <v>3.9424840307247967E-4</v>
      </c>
      <c r="AG201" s="200"/>
      <c r="AH201" s="200"/>
      <c r="AI201" s="1"/>
    </row>
    <row r="202" spans="2:35" ht="11.25" customHeight="1" x14ac:dyDescent="0.2">
      <c r="B202" s="199" t="s">
        <v>1119</v>
      </c>
      <c r="C202" s="200"/>
      <c r="D202" s="200"/>
      <c r="E202" s="200"/>
      <c r="F202" s="200"/>
      <c r="G202" s="285">
        <v>173618.44000000006</v>
      </c>
      <c r="H202" s="200"/>
      <c r="I202" s="200"/>
      <c r="J202" s="200"/>
      <c r="K202" s="200"/>
      <c r="L202" s="200"/>
      <c r="M202" s="200"/>
      <c r="N202" s="200"/>
      <c r="O202" s="200"/>
      <c r="P202" s="200"/>
      <c r="Q202" s="200"/>
      <c r="R202" s="283">
        <v>1.1378514499707121E-5</v>
      </c>
      <c r="S202" s="200"/>
      <c r="T202" s="200"/>
      <c r="U202" s="200"/>
      <c r="V202" s="200"/>
      <c r="W202" s="200"/>
      <c r="X202" s="200"/>
      <c r="Y202" s="204">
        <v>29</v>
      </c>
      <c r="Z202" s="200"/>
      <c r="AA202" s="200"/>
      <c r="AB202" s="200"/>
      <c r="AC202" s="200"/>
      <c r="AD202" s="200"/>
      <c r="AE202" s="200"/>
      <c r="AF202" s="283">
        <v>1.2846296279889788E-4</v>
      </c>
      <c r="AG202" s="200"/>
      <c r="AH202" s="200"/>
      <c r="AI202" s="1"/>
    </row>
    <row r="203" spans="2:35" ht="11.25" customHeight="1" x14ac:dyDescent="0.2">
      <c r="B203" s="199" t="s">
        <v>1120</v>
      </c>
      <c r="C203" s="200"/>
      <c r="D203" s="200"/>
      <c r="E203" s="200"/>
      <c r="F203" s="200"/>
      <c r="G203" s="285">
        <v>39029.440000000002</v>
      </c>
      <c r="H203" s="200"/>
      <c r="I203" s="200"/>
      <c r="J203" s="200"/>
      <c r="K203" s="200"/>
      <c r="L203" s="200"/>
      <c r="M203" s="200"/>
      <c r="N203" s="200"/>
      <c r="O203" s="200"/>
      <c r="P203" s="200"/>
      <c r="Q203" s="200"/>
      <c r="R203" s="283">
        <v>2.5578910221486208E-6</v>
      </c>
      <c r="S203" s="200"/>
      <c r="T203" s="200"/>
      <c r="U203" s="200"/>
      <c r="V203" s="200"/>
      <c r="W203" s="200"/>
      <c r="X203" s="200"/>
      <c r="Y203" s="204">
        <v>10</v>
      </c>
      <c r="Z203" s="200"/>
      <c r="AA203" s="200"/>
      <c r="AB203" s="200"/>
      <c r="AC203" s="200"/>
      <c r="AD203" s="200"/>
      <c r="AE203" s="200"/>
      <c r="AF203" s="283">
        <v>4.4297573378930299E-5</v>
      </c>
      <c r="AG203" s="200"/>
      <c r="AH203" s="200"/>
      <c r="AI203" s="1"/>
    </row>
    <row r="204" spans="2:35" ht="11.25" customHeight="1" x14ac:dyDescent="0.2">
      <c r="B204" s="199" t="s">
        <v>1121</v>
      </c>
      <c r="C204" s="200"/>
      <c r="D204" s="200"/>
      <c r="E204" s="200"/>
      <c r="F204" s="200"/>
      <c r="G204" s="285">
        <v>18096.23</v>
      </c>
      <c r="H204" s="200"/>
      <c r="I204" s="200"/>
      <c r="J204" s="200"/>
      <c r="K204" s="200"/>
      <c r="L204" s="200"/>
      <c r="M204" s="200"/>
      <c r="N204" s="200"/>
      <c r="O204" s="200"/>
      <c r="P204" s="200"/>
      <c r="Q204" s="200"/>
      <c r="R204" s="283">
        <v>1.18598125547629E-6</v>
      </c>
      <c r="S204" s="200"/>
      <c r="T204" s="200"/>
      <c r="U204" s="200"/>
      <c r="V204" s="200"/>
      <c r="W204" s="200"/>
      <c r="X204" s="200"/>
      <c r="Y204" s="204">
        <v>1</v>
      </c>
      <c r="Z204" s="200"/>
      <c r="AA204" s="200"/>
      <c r="AB204" s="200"/>
      <c r="AC204" s="200"/>
      <c r="AD204" s="200"/>
      <c r="AE204" s="200"/>
      <c r="AF204" s="283">
        <v>4.4297573378930303E-6</v>
      </c>
      <c r="AG204" s="200"/>
      <c r="AH204" s="200"/>
      <c r="AI204" s="1"/>
    </row>
    <row r="205" spans="2:35" ht="11.25" customHeight="1" x14ac:dyDescent="0.2">
      <c r="B205" s="199" t="s">
        <v>1122</v>
      </c>
      <c r="C205" s="200"/>
      <c r="D205" s="200"/>
      <c r="E205" s="200"/>
      <c r="F205" s="200"/>
      <c r="G205" s="285">
        <v>42042.740000000005</v>
      </c>
      <c r="H205" s="200"/>
      <c r="I205" s="200"/>
      <c r="J205" s="200"/>
      <c r="K205" s="200"/>
      <c r="L205" s="200"/>
      <c r="M205" s="200"/>
      <c r="N205" s="200"/>
      <c r="O205" s="200"/>
      <c r="P205" s="200"/>
      <c r="Q205" s="200"/>
      <c r="R205" s="283">
        <v>2.7553751012704438E-6</v>
      </c>
      <c r="S205" s="200"/>
      <c r="T205" s="200"/>
      <c r="U205" s="200"/>
      <c r="V205" s="200"/>
      <c r="W205" s="200"/>
      <c r="X205" s="200"/>
      <c r="Y205" s="204">
        <v>2</v>
      </c>
      <c r="Z205" s="200"/>
      <c r="AA205" s="200"/>
      <c r="AB205" s="200"/>
      <c r="AC205" s="200"/>
      <c r="AD205" s="200"/>
      <c r="AE205" s="200"/>
      <c r="AF205" s="283">
        <v>8.8595146757860606E-6</v>
      </c>
      <c r="AG205" s="200"/>
      <c r="AH205" s="200"/>
      <c r="AI205" s="1"/>
    </row>
    <row r="206" spans="2:35" ht="11.25" customHeight="1" x14ac:dyDescent="0.2">
      <c r="B206" s="199" t="s">
        <v>1123</v>
      </c>
      <c r="C206" s="200"/>
      <c r="D206" s="200"/>
      <c r="E206" s="200"/>
      <c r="F206" s="200"/>
      <c r="G206" s="285">
        <v>25086.82</v>
      </c>
      <c r="H206" s="200"/>
      <c r="I206" s="200"/>
      <c r="J206" s="200"/>
      <c r="K206" s="200"/>
      <c r="L206" s="200"/>
      <c r="M206" s="200"/>
      <c r="N206" s="200"/>
      <c r="O206" s="200"/>
      <c r="P206" s="200"/>
      <c r="Q206" s="200"/>
      <c r="R206" s="283">
        <v>1.6441268860700655E-6</v>
      </c>
      <c r="S206" s="200"/>
      <c r="T206" s="200"/>
      <c r="U206" s="200"/>
      <c r="V206" s="200"/>
      <c r="W206" s="200"/>
      <c r="X206" s="200"/>
      <c r="Y206" s="204">
        <v>1</v>
      </c>
      <c r="Z206" s="200"/>
      <c r="AA206" s="200"/>
      <c r="AB206" s="200"/>
      <c r="AC206" s="200"/>
      <c r="AD206" s="200"/>
      <c r="AE206" s="200"/>
      <c r="AF206" s="283">
        <v>4.4297573378930303E-6</v>
      </c>
      <c r="AG206" s="200"/>
      <c r="AH206" s="200"/>
      <c r="AI206" s="1"/>
    </row>
    <row r="207" spans="2:35" ht="11.25" customHeight="1" x14ac:dyDescent="0.2">
      <c r="B207" s="199" t="s">
        <v>1124</v>
      </c>
      <c r="C207" s="200"/>
      <c r="D207" s="200"/>
      <c r="E207" s="200"/>
      <c r="F207" s="200"/>
      <c r="G207" s="285">
        <v>3445.41</v>
      </c>
      <c r="H207" s="200"/>
      <c r="I207" s="200"/>
      <c r="J207" s="200"/>
      <c r="K207" s="200"/>
      <c r="L207" s="200"/>
      <c r="M207" s="200"/>
      <c r="N207" s="200"/>
      <c r="O207" s="200"/>
      <c r="P207" s="200"/>
      <c r="Q207" s="200"/>
      <c r="R207" s="283">
        <v>2.2580347826207802E-7</v>
      </c>
      <c r="S207" s="200"/>
      <c r="T207" s="200"/>
      <c r="U207" s="200"/>
      <c r="V207" s="200"/>
      <c r="W207" s="200"/>
      <c r="X207" s="200"/>
      <c r="Y207" s="204">
        <v>2</v>
      </c>
      <c r="Z207" s="200"/>
      <c r="AA207" s="200"/>
      <c r="AB207" s="200"/>
      <c r="AC207" s="200"/>
      <c r="AD207" s="200"/>
      <c r="AE207" s="200"/>
      <c r="AF207" s="283">
        <v>8.8595146757860606E-6</v>
      </c>
      <c r="AG207" s="200"/>
      <c r="AH207" s="200"/>
      <c r="AI207" s="1"/>
    </row>
    <row r="208" spans="2:35" ht="11.25" customHeight="1" x14ac:dyDescent="0.2">
      <c r="B208" s="291"/>
      <c r="C208" s="287"/>
      <c r="D208" s="287"/>
      <c r="E208" s="287"/>
      <c r="F208" s="287"/>
      <c r="G208" s="288">
        <v>15258445204.289974</v>
      </c>
      <c r="H208" s="287"/>
      <c r="I208" s="287"/>
      <c r="J208" s="287"/>
      <c r="K208" s="287"/>
      <c r="L208" s="287"/>
      <c r="M208" s="287"/>
      <c r="N208" s="287"/>
      <c r="O208" s="287"/>
      <c r="P208" s="287"/>
      <c r="Q208" s="287"/>
      <c r="R208" s="289">
        <v>1.0000000000000102</v>
      </c>
      <c r="S208" s="287"/>
      <c r="T208" s="287"/>
      <c r="U208" s="287"/>
      <c r="V208" s="287"/>
      <c r="W208" s="287"/>
      <c r="X208" s="287"/>
      <c r="Y208" s="290">
        <v>225746</v>
      </c>
      <c r="Z208" s="287"/>
      <c r="AA208" s="287"/>
      <c r="AB208" s="287"/>
      <c r="AC208" s="287"/>
      <c r="AD208" s="287"/>
      <c r="AE208" s="287"/>
      <c r="AF208" s="289">
        <v>1</v>
      </c>
      <c r="AG208" s="287"/>
      <c r="AH208" s="287"/>
      <c r="AI208" s="1"/>
    </row>
    <row r="209" spans="2:35" ht="9" customHeigh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8.75" customHeight="1" x14ac:dyDescent="0.2">
      <c r="B210" s="213" t="s">
        <v>1044</v>
      </c>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c r="AG210" s="214"/>
      <c r="AH210" s="214"/>
      <c r="AI210" s="215"/>
    </row>
    <row r="211" spans="2:35" ht="8.25" customHeigh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2.75" customHeight="1" x14ac:dyDescent="0.2">
      <c r="B212" s="203"/>
      <c r="C212" s="198"/>
      <c r="D212" s="198"/>
      <c r="E212" s="198"/>
      <c r="F212" s="203" t="s">
        <v>1052</v>
      </c>
      <c r="G212" s="198"/>
      <c r="H212" s="198"/>
      <c r="I212" s="198"/>
      <c r="J212" s="198"/>
      <c r="K212" s="198"/>
      <c r="L212" s="198"/>
      <c r="M212" s="198"/>
      <c r="N212" s="198"/>
      <c r="O212" s="198"/>
      <c r="P212" s="198"/>
      <c r="Q212" s="203" t="s">
        <v>1053</v>
      </c>
      <c r="R212" s="198"/>
      <c r="S212" s="198"/>
      <c r="T212" s="198"/>
      <c r="U212" s="198"/>
      <c r="V212" s="198"/>
      <c r="W212" s="198"/>
      <c r="X212" s="203" t="s">
        <v>1054</v>
      </c>
      <c r="Y212" s="198"/>
      <c r="Z212" s="198"/>
      <c r="AA212" s="198"/>
      <c r="AB212" s="198"/>
      <c r="AC212" s="198"/>
      <c r="AD212" s="198"/>
      <c r="AE212" s="198"/>
      <c r="AF212" s="203" t="s">
        <v>1053</v>
      </c>
      <c r="AG212" s="198"/>
      <c r="AH212" s="198"/>
      <c r="AI212" s="198"/>
    </row>
    <row r="213" spans="2:35" ht="11.25" customHeight="1" x14ac:dyDescent="0.2">
      <c r="B213" s="199" t="s">
        <v>862</v>
      </c>
      <c r="C213" s="200"/>
      <c r="D213" s="200"/>
      <c r="E213" s="200"/>
      <c r="F213" s="285">
        <v>12603671673.180073</v>
      </c>
      <c r="G213" s="200"/>
      <c r="H213" s="200"/>
      <c r="I213" s="200"/>
      <c r="J213" s="200"/>
      <c r="K213" s="200"/>
      <c r="L213" s="200"/>
      <c r="M213" s="200"/>
      <c r="N213" s="200"/>
      <c r="O213" s="200"/>
      <c r="P213" s="200"/>
      <c r="Q213" s="283">
        <v>0.82601284104860395</v>
      </c>
      <c r="R213" s="200"/>
      <c r="S213" s="200"/>
      <c r="T213" s="200"/>
      <c r="U213" s="200"/>
      <c r="V213" s="200"/>
      <c r="W213" s="200"/>
      <c r="X213" s="204">
        <v>184695</v>
      </c>
      <c r="Y213" s="200"/>
      <c r="Z213" s="200"/>
      <c r="AA213" s="200"/>
      <c r="AB213" s="200"/>
      <c r="AC213" s="200"/>
      <c r="AD213" s="200"/>
      <c r="AE213" s="200"/>
      <c r="AF213" s="283">
        <v>0.81815403152215327</v>
      </c>
      <c r="AG213" s="200"/>
      <c r="AH213" s="200"/>
      <c r="AI213" s="200"/>
    </row>
    <row r="214" spans="2:35" ht="11.25" customHeight="1" x14ac:dyDescent="0.2">
      <c r="B214" s="199" t="s">
        <v>1125</v>
      </c>
      <c r="C214" s="200"/>
      <c r="D214" s="200"/>
      <c r="E214" s="200"/>
      <c r="F214" s="285">
        <v>29371570.519999988</v>
      </c>
      <c r="G214" s="200"/>
      <c r="H214" s="200"/>
      <c r="I214" s="200"/>
      <c r="J214" s="200"/>
      <c r="K214" s="200"/>
      <c r="L214" s="200"/>
      <c r="M214" s="200"/>
      <c r="N214" s="200"/>
      <c r="O214" s="200"/>
      <c r="P214" s="200"/>
      <c r="Q214" s="283">
        <v>1.9249386242670321E-3</v>
      </c>
      <c r="R214" s="200"/>
      <c r="S214" s="200"/>
      <c r="T214" s="200"/>
      <c r="U214" s="200"/>
      <c r="V214" s="200"/>
      <c r="W214" s="200"/>
      <c r="X214" s="204">
        <v>1488</v>
      </c>
      <c r="Y214" s="200"/>
      <c r="Z214" s="200"/>
      <c r="AA214" s="200"/>
      <c r="AB214" s="200"/>
      <c r="AC214" s="200"/>
      <c r="AD214" s="200"/>
      <c r="AE214" s="200"/>
      <c r="AF214" s="283">
        <v>6.591478918784829E-3</v>
      </c>
      <c r="AG214" s="200"/>
      <c r="AH214" s="200"/>
      <c r="AI214" s="200"/>
    </row>
    <row r="215" spans="2:35" ht="11.25" customHeight="1" x14ac:dyDescent="0.2">
      <c r="B215" s="199" t="s">
        <v>1126</v>
      </c>
      <c r="C215" s="200"/>
      <c r="D215" s="200"/>
      <c r="E215" s="200"/>
      <c r="F215" s="285">
        <v>2625401960.5899796</v>
      </c>
      <c r="G215" s="200"/>
      <c r="H215" s="200"/>
      <c r="I215" s="200"/>
      <c r="J215" s="200"/>
      <c r="K215" s="200"/>
      <c r="L215" s="200"/>
      <c r="M215" s="200"/>
      <c r="N215" s="200"/>
      <c r="O215" s="200"/>
      <c r="P215" s="200"/>
      <c r="Q215" s="283">
        <v>0.17206222032712898</v>
      </c>
      <c r="R215" s="200"/>
      <c r="S215" s="200"/>
      <c r="T215" s="200"/>
      <c r="U215" s="200"/>
      <c r="V215" s="200"/>
      <c r="W215" s="200"/>
      <c r="X215" s="204">
        <v>39563</v>
      </c>
      <c r="Y215" s="200"/>
      <c r="Z215" s="200"/>
      <c r="AA215" s="200"/>
      <c r="AB215" s="200"/>
      <c r="AC215" s="200"/>
      <c r="AD215" s="200"/>
      <c r="AE215" s="200"/>
      <c r="AF215" s="283">
        <v>0.17525448955906195</v>
      </c>
      <c r="AG215" s="200"/>
      <c r="AH215" s="200"/>
      <c r="AI215" s="200"/>
    </row>
    <row r="216" spans="2:35" ht="12.75" customHeight="1" x14ac:dyDescent="0.2">
      <c r="B216" s="291"/>
      <c r="C216" s="287"/>
      <c r="D216" s="287"/>
      <c r="E216" s="287"/>
      <c r="F216" s="288">
        <v>15258445204.290052</v>
      </c>
      <c r="G216" s="287"/>
      <c r="H216" s="287"/>
      <c r="I216" s="287"/>
      <c r="J216" s="287"/>
      <c r="K216" s="287"/>
      <c r="L216" s="287"/>
      <c r="M216" s="287"/>
      <c r="N216" s="287"/>
      <c r="O216" s="287"/>
      <c r="P216" s="287"/>
      <c r="Q216" s="289">
        <v>1.0000000000000051</v>
      </c>
      <c r="R216" s="287"/>
      <c r="S216" s="287"/>
      <c r="T216" s="287"/>
      <c r="U216" s="287"/>
      <c r="V216" s="287"/>
      <c r="W216" s="287"/>
      <c r="X216" s="290">
        <v>225746</v>
      </c>
      <c r="Y216" s="287"/>
      <c r="Z216" s="287"/>
      <c r="AA216" s="287"/>
      <c r="AB216" s="287"/>
      <c r="AC216" s="287"/>
      <c r="AD216" s="287"/>
      <c r="AE216" s="287"/>
      <c r="AF216" s="289">
        <v>1</v>
      </c>
      <c r="AG216" s="287"/>
      <c r="AH216" s="287"/>
      <c r="AI216" s="287"/>
    </row>
    <row r="217" spans="2:35" ht="9" customHeigh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8.75" customHeight="1" x14ac:dyDescent="0.2">
      <c r="B218" s="213" t="s">
        <v>1045</v>
      </c>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4"/>
      <c r="AB218" s="214"/>
      <c r="AC218" s="214"/>
      <c r="AD218" s="214"/>
      <c r="AE218" s="214"/>
      <c r="AF218" s="214"/>
      <c r="AG218" s="214"/>
      <c r="AH218" s="214"/>
      <c r="AI218" s="215"/>
    </row>
    <row r="219" spans="2:35" ht="8.25" customHeigh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2.75" customHeight="1" x14ac:dyDescent="0.2">
      <c r="B220" s="203"/>
      <c r="C220" s="198"/>
      <c r="D220" s="198"/>
      <c r="E220" s="198"/>
      <c r="F220" s="203" t="s">
        <v>1052</v>
      </c>
      <c r="G220" s="198"/>
      <c r="H220" s="198"/>
      <c r="I220" s="198"/>
      <c r="J220" s="198"/>
      <c r="K220" s="198"/>
      <c r="L220" s="198"/>
      <c r="M220" s="198"/>
      <c r="N220" s="198"/>
      <c r="O220" s="198"/>
      <c r="P220" s="198"/>
      <c r="Q220" s="203" t="s">
        <v>1053</v>
      </c>
      <c r="R220" s="198"/>
      <c r="S220" s="198"/>
      <c r="T220" s="198"/>
      <c r="U220" s="198"/>
      <c r="V220" s="198"/>
      <c r="W220" s="198"/>
      <c r="X220" s="203" t="s">
        <v>1054</v>
      </c>
      <c r="Y220" s="198"/>
      <c r="Z220" s="198"/>
      <c r="AA220" s="198"/>
      <c r="AB220" s="198"/>
      <c r="AC220" s="198"/>
      <c r="AD220" s="198"/>
      <c r="AE220" s="198"/>
      <c r="AF220" s="203" t="s">
        <v>1053</v>
      </c>
      <c r="AG220" s="198"/>
      <c r="AH220" s="198"/>
      <c r="AI220" s="198"/>
    </row>
    <row r="221" spans="2:35" ht="12" customHeight="1" x14ac:dyDescent="0.2">
      <c r="B221" s="199" t="s">
        <v>1127</v>
      </c>
      <c r="C221" s="200"/>
      <c r="D221" s="200"/>
      <c r="E221" s="200"/>
      <c r="F221" s="285">
        <v>271436610.4800002</v>
      </c>
      <c r="G221" s="200"/>
      <c r="H221" s="200"/>
      <c r="I221" s="200"/>
      <c r="J221" s="200"/>
      <c r="K221" s="200"/>
      <c r="L221" s="200"/>
      <c r="M221" s="200"/>
      <c r="N221" s="200"/>
      <c r="O221" s="200"/>
      <c r="P221" s="200"/>
      <c r="Q221" s="283">
        <v>1.7789270587260278E-2</v>
      </c>
      <c r="R221" s="200"/>
      <c r="S221" s="200"/>
      <c r="T221" s="200"/>
      <c r="U221" s="200"/>
      <c r="V221" s="200"/>
      <c r="W221" s="200"/>
      <c r="X221" s="204">
        <v>5482</v>
      </c>
      <c r="Y221" s="200"/>
      <c r="Z221" s="200"/>
      <c r="AA221" s="200"/>
      <c r="AB221" s="200"/>
      <c r="AC221" s="200"/>
      <c r="AD221" s="200"/>
      <c r="AE221" s="200"/>
      <c r="AF221" s="283">
        <v>2.4283929726329593E-2</v>
      </c>
      <c r="AG221" s="200"/>
      <c r="AH221" s="200"/>
      <c r="AI221" s="200"/>
    </row>
    <row r="222" spans="2:35" ht="12" customHeight="1" x14ac:dyDescent="0.2">
      <c r="B222" s="199" t="s">
        <v>1128</v>
      </c>
      <c r="C222" s="200"/>
      <c r="D222" s="200"/>
      <c r="E222" s="200"/>
      <c r="F222" s="285">
        <v>809494374.91999912</v>
      </c>
      <c r="G222" s="200"/>
      <c r="H222" s="200"/>
      <c r="I222" s="200"/>
      <c r="J222" s="200"/>
      <c r="K222" s="200"/>
      <c r="L222" s="200"/>
      <c r="M222" s="200"/>
      <c r="N222" s="200"/>
      <c r="O222" s="200"/>
      <c r="P222" s="200"/>
      <c r="Q222" s="283">
        <v>5.3052218891371759E-2</v>
      </c>
      <c r="R222" s="200"/>
      <c r="S222" s="200"/>
      <c r="T222" s="200"/>
      <c r="U222" s="200"/>
      <c r="V222" s="200"/>
      <c r="W222" s="200"/>
      <c r="X222" s="204">
        <v>16524</v>
      </c>
      <c r="Y222" s="200"/>
      <c r="Z222" s="200"/>
      <c r="AA222" s="200"/>
      <c r="AB222" s="200"/>
      <c r="AC222" s="200"/>
      <c r="AD222" s="200"/>
      <c r="AE222" s="200"/>
      <c r="AF222" s="283">
        <v>7.3197310251344433E-2</v>
      </c>
      <c r="AG222" s="200"/>
      <c r="AH222" s="200"/>
      <c r="AI222" s="200"/>
    </row>
    <row r="223" spans="2:35" ht="12" customHeight="1" x14ac:dyDescent="0.2">
      <c r="B223" s="199" t="s">
        <v>1129</v>
      </c>
      <c r="C223" s="200"/>
      <c r="D223" s="200"/>
      <c r="E223" s="200"/>
      <c r="F223" s="285">
        <v>339368897.79000002</v>
      </c>
      <c r="G223" s="200"/>
      <c r="H223" s="200"/>
      <c r="I223" s="200"/>
      <c r="J223" s="200"/>
      <c r="K223" s="200"/>
      <c r="L223" s="200"/>
      <c r="M223" s="200"/>
      <c r="N223" s="200"/>
      <c r="O223" s="200"/>
      <c r="P223" s="200"/>
      <c r="Q223" s="283">
        <v>2.2241381297131286E-2</v>
      </c>
      <c r="R223" s="200"/>
      <c r="S223" s="200"/>
      <c r="T223" s="200"/>
      <c r="U223" s="200"/>
      <c r="V223" s="200"/>
      <c r="W223" s="200"/>
      <c r="X223" s="204">
        <v>3774</v>
      </c>
      <c r="Y223" s="200"/>
      <c r="Z223" s="200"/>
      <c r="AA223" s="200"/>
      <c r="AB223" s="200"/>
      <c r="AC223" s="200"/>
      <c r="AD223" s="200"/>
      <c r="AE223" s="200"/>
      <c r="AF223" s="283">
        <v>1.6717904193208295E-2</v>
      </c>
      <c r="AG223" s="200"/>
      <c r="AH223" s="200"/>
      <c r="AI223" s="200"/>
    </row>
    <row r="224" spans="2:35" ht="12" customHeight="1" x14ac:dyDescent="0.2">
      <c r="B224" s="199" t="s">
        <v>1130</v>
      </c>
      <c r="C224" s="200"/>
      <c r="D224" s="200"/>
      <c r="E224" s="200"/>
      <c r="F224" s="285">
        <v>267621941.3599999</v>
      </c>
      <c r="G224" s="200"/>
      <c r="H224" s="200"/>
      <c r="I224" s="200"/>
      <c r="J224" s="200"/>
      <c r="K224" s="200"/>
      <c r="L224" s="200"/>
      <c r="M224" s="200"/>
      <c r="N224" s="200"/>
      <c r="O224" s="200"/>
      <c r="P224" s="200"/>
      <c r="Q224" s="283">
        <v>1.7539266797953635E-2</v>
      </c>
      <c r="R224" s="200"/>
      <c r="S224" s="200"/>
      <c r="T224" s="200"/>
      <c r="U224" s="200"/>
      <c r="V224" s="200"/>
      <c r="W224" s="200"/>
      <c r="X224" s="204">
        <v>2986</v>
      </c>
      <c r="Y224" s="200"/>
      <c r="Z224" s="200"/>
      <c r="AA224" s="200"/>
      <c r="AB224" s="200"/>
      <c r="AC224" s="200"/>
      <c r="AD224" s="200"/>
      <c r="AE224" s="200"/>
      <c r="AF224" s="283">
        <v>1.3227255410948588E-2</v>
      </c>
      <c r="AG224" s="200"/>
      <c r="AH224" s="200"/>
      <c r="AI224" s="200"/>
    </row>
    <row r="225" spans="2:35" ht="12" customHeight="1" x14ac:dyDescent="0.2">
      <c r="B225" s="199" t="s">
        <v>1131</v>
      </c>
      <c r="C225" s="200"/>
      <c r="D225" s="200"/>
      <c r="E225" s="200"/>
      <c r="F225" s="285">
        <v>126375062.57999979</v>
      </c>
      <c r="G225" s="200"/>
      <c r="H225" s="200"/>
      <c r="I225" s="200"/>
      <c r="J225" s="200"/>
      <c r="K225" s="200"/>
      <c r="L225" s="200"/>
      <c r="M225" s="200"/>
      <c r="N225" s="200"/>
      <c r="O225" s="200"/>
      <c r="P225" s="200"/>
      <c r="Q225" s="283">
        <v>8.2823027436942278E-3</v>
      </c>
      <c r="R225" s="200"/>
      <c r="S225" s="200"/>
      <c r="T225" s="200"/>
      <c r="U225" s="200"/>
      <c r="V225" s="200"/>
      <c r="W225" s="200"/>
      <c r="X225" s="204">
        <v>1698</v>
      </c>
      <c r="Y225" s="200"/>
      <c r="Z225" s="200"/>
      <c r="AA225" s="200"/>
      <c r="AB225" s="200"/>
      <c r="AC225" s="200"/>
      <c r="AD225" s="200"/>
      <c r="AE225" s="200"/>
      <c r="AF225" s="283">
        <v>7.5217279597423652E-3</v>
      </c>
      <c r="AG225" s="200"/>
      <c r="AH225" s="200"/>
      <c r="AI225" s="200"/>
    </row>
    <row r="226" spans="2:35" ht="12" customHeight="1" x14ac:dyDescent="0.2">
      <c r="B226" s="199" t="s">
        <v>1132</v>
      </c>
      <c r="C226" s="200"/>
      <c r="D226" s="200"/>
      <c r="E226" s="200"/>
      <c r="F226" s="285">
        <v>163211781.7299996</v>
      </c>
      <c r="G226" s="200"/>
      <c r="H226" s="200"/>
      <c r="I226" s="200"/>
      <c r="J226" s="200"/>
      <c r="K226" s="200"/>
      <c r="L226" s="200"/>
      <c r="M226" s="200"/>
      <c r="N226" s="200"/>
      <c r="O226" s="200"/>
      <c r="P226" s="200"/>
      <c r="Q226" s="283">
        <v>1.0696488373803039E-2</v>
      </c>
      <c r="R226" s="200"/>
      <c r="S226" s="200"/>
      <c r="T226" s="200"/>
      <c r="U226" s="200"/>
      <c r="V226" s="200"/>
      <c r="W226" s="200"/>
      <c r="X226" s="204">
        <v>1947</v>
      </c>
      <c r="Y226" s="200"/>
      <c r="Z226" s="200"/>
      <c r="AA226" s="200"/>
      <c r="AB226" s="200"/>
      <c r="AC226" s="200"/>
      <c r="AD226" s="200"/>
      <c r="AE226" s="200"/>
      <c r="AF226" s="283">
        <v>8.6247375368777301E-3</v>
      </c>
      <c r="AG226" s="200"/>
      <c r="AH226" s="200"/>
      <c r="AI226" s="200"/>
    </row>
    <row r="227" spans="2:35" ht="12" customHeight="1" x14ac:dyDescent="0.2">
      <c r="B227" s="199" t="s">
        <v>1133</v>
      </c>
      <c r="C227" s="200"/>
      <c r="D227" s="200"/>
      <c r="E227" s="200"/>
      <c r="F227" s="285">
        <v>82351809.479999974</v>
      </c>
      <c r="G227" s="200"/>
      <c r="H227" s="200"/>
      <c r="I227" s="200"/>
      <c r="J227" s="200"/>
      <c r="K227" s="200"/>
      <c r="L227" s="200"/>
      <c r="M227" s="200"/>
      <c r="N227" s="200"/>
      <c r="O227" s="200"/>
      <c r="P227" s="200"/>
      <c r="Q227" s="283">
        <v>5.3971298108961875E-3</v>
      </c>
      <c r="R227" s="200"/>
      <c r="S227" s="200"/>
      <c r="T227" s="200"/>
      <c r="U227" s="200"/>
      <c r="V227" s="200"/>
      <c r="W227" s="200"/>
      <c r="X227" s="204">
        <v>912</v>
      </c>
      <c r="Y227" s="200"/>
      <c r="Z227" s="200"/>
      <c r="AA227" s="200"/>
      <c r="AB227" s="200"/>
      <c r="AC227" s="200"/>
      <c r="AD227" s="200"/>
      <c r="AE227" s="200"/>
      <c r="AF227" s="283">
        <v>4.0399386921584433E-3</v>
      </c>
      <c r="AG227" s="200"/>
      <c r="AH227" s="200"/>
      <c r="AI227" s="200"/>
    </row>
    <row r="228" spans="2:35" ht="12" customHeight="1" x14ac:dyDescent="0.2">
      <c r="B228" s="199" t="s">
        <v>1134</v>
      </c>
      <c r="C228" s="200"/>
      <c r="D228" s="200"/>
      <c r="E228" s="200"/>
      <c r="F228" s="285">
        <v>47496581.810000032</v>
      </c>
      <c r="G228" s="200"/>
      <c r="H228" s="200"/>
      <c r="I228" s="200"/>
      <c r="J228" s="200"/>
      <c r="K228" s="200"/>
      <c r="L228" s="200"/>
      <c r="M228" s="200"/>
      <c r="N228" s="200"/>
      <c r="O228" s="200"/>
      <c r="P228" s="200"/>
      <c r="Q228" s="283">
        <v>3.11280613287164E-3</v>
      </c>
      <c r="R228" s="200"/>
      <c r="S228" s="200"/>
      <c r="T228" s="200"/>
      <c r="U228" s="200"/>
      <c r="V228" s="200"/>
      <c r="W228" s="200"/>
      <c r="X228" s="204">
        <v>551</v>
      </c>
      <c r="Y228" s="200"/>
      <c r="Z228" s="200"/>
      <c r="AA228" s="200"/>
      <c r="AB228" s="200"/>
      <c r="AC228" s="200"/>
      <c r="AD228" s="200"/>
      <c r="AE228" s="200"/>
      <c r="AF228" s="283">
        <v>2.4407962931790594E-3</v>
      </c>
      <c r="AG228" s="200"/>
      <c r="AH228" s="200"/>
      <c r="AI228" s="200"/>
    </row>
    <row r="229" spans="2:35" ht="12" customHeight="1" x14ac:dyDescent="0.2">
      <c r="B229" s="199" t="s">
        <v>1135</v>
      </c>
      <c r="C229" s="200"/>
      <c r="D229" s="200"/>
      <c r="E229" s="200"/>
      <c r="F229" s="285">
        <v>94283230.739999846</v>
      </c>
      <c r="G229" s="200"/>
      <c r="H229" s="200"/>
      <c r="I229" s="200"/>
      <c r="J229" s="200"/>
      <c r="K229" s="200"/>
      <c r="L229" s="200"/>
      <c r="M229" s="200"/>
      <c r="N229" s="200"/>
      <c r="O229" s="200"/>
      <c r="P229" s="200"/>
      <c r="Q229" s="283">
        <v>6.1790850560246502E-3</v>
      </c>
      <c r="R229" s="200"/>
      <c r="S229" s="200"/>
      <c r="T229" s="200"/>
      <c r="U229" s="200"/>
      <c r="V229" s="200"/>
      <c r="W229" s="200"/>
      <c r="X229" s="204">
        <v>874</v>
      </c>
      <c r="Y229" s="200"/>
      <c r="Z229" s="200"/>
      <c r="AA229" s="200"/>
      <c r="AB229" s="200"/>
      <c r="AC229" s="200"/>
      <c r="AD229" s="200"/>
      <c r="AE229" s="200"/>
      <c r="AF229" s="283">
        <v>3.8716079133185085E-3</v>
      </c>
      <c r="AG229" s="200"/>
      <c r="AH229" s="200"/>
      <c r="AI229" s="200"/>
    </row>
    <row r="230" spans="2:35" ht="12" customHeight="1" x14ac:dyDescent="0.2">
      <c r="B230" s="199" t="s">
        <v>1136</v>
      </c>
      <c r="C230" s="200"/>
      <c r="D230" s="200"/>
      <c r="E230" s="200"/>
      <c r="F230" s="285">
        <v>10549099.68</v>
      </c>
      <c r="G230" s="200"/>
      <c r="H230" s="200"/>
      <c r="I230" s="200"/>
      <c r="J230" s="200"/>
      <c r="K230" s="200"/>
      <c r="L230" s="200"/>
      <c r="M230" s="200"/>
      <c r="N230" s="200"/>
      <c r="O230" s="200"/>
      <c r="P230" s="200"/>
      <c r="Q230" s="283">
        <v>6.9136137652045981E-4</v>
      </c>
      <c r="R230" s="200"/>
      <c r="S230" s="200"/>
      <c r="T230" s="200"/>
      <c r="U230" s="200"/>
      <c r="V230" s="200"/>
      <c r="W230" s="200"/>
      <c r="X230" s="204">
        <v>109</v>
      </c>
      <c r="Y230" s="200"/>
      <c r="Z230" s="200"/>
      <c r="AA230" s="200"/>
      <c r="AB230" s="200"/>
      <c r="AC230" s="200"/>
      <c r="AD230" s="200"/>
      <c r="AE230" s="200"/>
      <c r="AF230" s="283">
        <v>4.8284354983034027E-4</v>
      </c>
      <c r="AG230" s="200"/>
      <c r="AH230" s="200"/>
      <c r="AI230" s="200"/>
    </row>
    <row r="231" spans="2:35" ht="12" customHeight="1" x14ac:dyDescent="0.2">
      <c r="B231" s="199" t="s">
        <v>1137</v>
      </c>
      <c r="C231" s="200"/>
      <c r="D231" s="200"/>
      <c r="E231" s="200"/>
      <c r="F231" s="285">
        <v>2289001.8200000008</v>
      </c>
      <c r="G231" s="200"/>
      <c r="H231" s="200"/>
      <c r="I231" s="200"/>
      <c r="J231" s="200"/>
      <c r="K231" s="200"/>
      <c r="L231" s="200"/>
      <c r="M231" s="200"/>
      <c r="N231" s="200"/>
      <c r="O231" s="200"/>
      <c r="P231" s="200"/>
      <c r="Q231" s="283">
        <v>1.5001540388639482E-4</v>
      </c>
      <c r="R231" s="200"/>
      <c r="S231" s="200"/>
      <c r="T231" s="200"/>
      <c r="U231" s="200"/>
      <c r="V231" s="200"/>
      <c r="W231" s="200"/>
      <c r="X231" s="204">
        <v>16</v>
      </c>
      <c r="Y231" s="200"/>
      <c r="Z231" s="200"/>
      <c r="AA231" s="200"/>
      <c r="AB231" s="200"/>
      <c r="AC231" s="200"/>
      <c r="AD231" s="200"/>
      <c r="AE231" s="200"/>
      <c r="AF231" s="283">
        <v>7.0876117406288485E-5</v>
      </c>
      <c r="AG231" s="200"/>
      <c r="AH231" s="200"/>
      <c r="AI231" s="200"/>
    </row>
    <row r="232" spans="2:35" ht="12" customHeight="1" x14ac:dyDescent="0.2">
      <c r="B232" s="199" t="s">
        <v>1138</v>
      </c>
      <c r="C232" s="200"/>
      <c r="D232" s="200"/>
      <c r="E232" s="200"/>
      <c r="F232" s="285">
        <v>86436396.729999945</v>
      </c>
      <c r="G232" s="200"/>
      <c r="H232" s="200"/>
      <c r="I232" s="200"/>
      <c r="J232" s="200"/>
      <c r="K232" s="200"/>
      <c r="L232" s="200"/>
      <c r="M232" s="200"/>
      <c r="N232" s="200"/>
      <c r="O232" s="200"/>
      <c r="P232" s="200"/>
      <c r="Q232" s="283">
        <v>5.6648233534106985E-3</v>
      </c>
      <c r="R232" s="200"/>
      <c r="S232" s="200"/>
      <c r="T232" s="200"/>
      <c r="U232" s="200"/>
      <c r="V232" s="200"/>
      <c r="W232" s="200"/>
      <c r="X232" s="204">
        <v>1100</v>
      </c>
      <c r="Y232" s="200"/>
      <c r="Z232" s="200"/>
      <c r="AA232" s="200"/>
      <c r="AB232" s="200"/>
      <c r="AC232" s="200"/>
      <c r="AD232" s="200"/>
      <c r="AE232" s="200"/>
      <c r="AF232" s="283">
        <v>4.8727330716823334E-3</v>
      </c>
      <c r="AG232" s="200"/>
      <c r="AH232" s="200"/>
      <c r="AI232" s="200"/>
    </row>
    <row r="233" spans="2:35" ht="12" customHeight="1" x14ac:dyDescent="0.2">
      <c r="B233" s="199" t="s">
        <v>1139</v>
      </c>
      <c r="C233" s="200"/>
      <c r="D233" s="200"/>
      <c r="E233" s="200"/>
      <c r="F233" s="285">
        <v>266750825.27999985</v>
      </c>
      <c r="G233" s="200"/>
      <c r="H233" s="200"/>
      <c r="I233" s="200"/>
      <c r="J233" s="200"/>
      <c r="K233" s="200"/>
      <c r="L233" s="200"/>
      <c r="M233" s="200"/>
      <c r="N233" s="200"/>
      <c r="O233" s="200"/>
      <c r="P233" s="200"/>
      <c r="Q233" s="283">
        <v>1.7482176047989469E-2</v>
      </c>
      <c r="R233" s="200"/>
      <c r="S233" s="200"/>
      <c r="T233" s="200"/>
      <c r="U233" s="200"/>
      <c r="V233" s="200"/>
      <c r="W233" s="200"/>
      <c r="X233" s="204">
        <v>2759</v>
      </c>
      <c r="Y233" s="200"/>
      <c r="Z233" s="200"/>
      <c r="AA233" s="200"/>
      <c r="AB233" s="200"/>
      <c r="AC233" s="200"/>
      <c r="AD233" s="200"/>
      <c r="AE233" s="200"/>
      <c r="AF233" s="283">
        <v>1.222170049524687E-2</v>
      </c>
      <c r="AG233" s="200"/>
      <c r="AH233" s="200"/>
      <c r="AI233" s="200"/>
    </row>
    <row r="234" spans="2:35" ht="12" customHeight="1" x14ac:dyDescent="0.2">
      <c r="B234" s="199" t="s">
        <v>1140</v>
      </c>
      <c r="C234" s="200"/>
      <c r="D234" s="200"/>
      <c r="E234" s="200"/>
      <c r="F234" s="285">
        <v>20733086.57</v>
      </c>
      <c r="G234" s="200"/>
      <c r="H234" s="200"/>
      <c r="I234" s="200"/>
      <c r="J234" s="200"/>
      <c r="K234" s="200"/>
      <c r="L234" s="200"/>
      <c r="M234" s="200"/>
      <c r="N234" s="200"/>
      <c r="O234" s="200"/>
      <c r="P234" s="200"/>
      <c r="Q234" s="283">
        <v>1.3587941820029383E-3</v>
      </c>
      <c r="R234" s="200"/>
      <c r="S234" s="200"/>
      <c r="T234" s="200"/>
      <c r="U234" s="200"/>
      <c r="V234" s="200"/>
      <c r="W234" s="200"/>
      <c r="X234" s="204">
        <v>184</v>
      </c>
      <c r="Y234" s="200"/>
      <c r="Z234" s="200"/>
      <c r="AA234" s="200"/>
      <c r="AB234" s="200"/>
      <c r="AC234" s="200"/>
      <c r="AD234" s="200"/>
      <c r="AE234" s="200"/>
      <c r="AF234" s="283">
        <v>8.1507535017231753E-4</v>
      </c>
      <c r="AG234" s="200"/>
      <c r="AH234" s="200"/>
      <c r="AI234" s="200"/>
    </row>
    <row r="235" spans="2:35" ht="12" customHeight="1" x14ac:dyDescent="0.2">
      <c r="B235" s="199" t="s">
        <v>1141</v>
      </c>
      <c r="C235" s="200"/>
      <c r="D235" s="200"/>
      <c r="E235" s="200"/>
      <c r="F235" s="285">
        <v>3620318.53</v>
      </c>
      <c r="G235" s="200"/>
      <c r="H235" s="200"/>
      <c r="I235" s="200"/>
      <c r="J235" s="200"/>
      <c r="K235" s="200"/>
      <c r="L235" s="200"/>
      <c r="M235" s="200"/>
      <c r="N235" s="200"/>
      <c r="O235" s="200"/>
      <c r="P235" s="200"/>
      <c r="Q235" s="283">
        <v>2.3726654200534843E-4</v>
      </c>
      <c r="R235" s="200"/>
      <c r="S235" s="200"/>
      <c r="T235" s="200"/>
      <c r="U235" s="200"/>
      <c r="V235" s="200"/>
      <c r="W235" s="200"/>
      <c r="X235" s="204">
        <v>22</v>
      </c>
      <c r="Y235" s="200"/>
      <c r="Z235" s="200"/>
      <c r="AA235" s="200"/>
      <c r="AB235" s="200"/>
      <c r="AC235" s="200"/>
      <c r="AD235" s="200"/>
      <c r="AE235" s="200"/>
      <c r="AF235" s="283">
        <v>9.745466143364667E-5</v>
      </c>
      <c r="AG235" s="200"/>
      <c r="AH235" s="200"/>
      <c r="AI235" s="200"/>
    </row>
    <row r="236" spans="2:35" ht="12" customHeight="1" x14ac:dyDescent="0.2">
      <c r="B236" s="199" t="s">
        <v>1142</v>
      </c>
      <c r="C236" s="200"/>
      <c r="D236" s="200"/>
      <c r="E236" s="200"/>
      <c r="F236" s="285">
        <v>12666426184.790085</v>
      </c>
      <c r="G236" s="200"/>
      <c r="H236" s="200"/>
      <c r="I236" s="200"/>
      <c r="J236" s="200"/>
      <c r="K236" s="200"/>
      <c r="L236" s="200"/>
      <c r="M236" s="200"/>
      <c r="N236" s="200"/>
      <c r="O236" s="200"/>
      <c r="P236" s="200"/>
      <c r="Q236" s="283">
        <v>0.83012561340317803</v>
      </c>
      <c r="R236" s="200"/>
      <c r="S236" s="200"/>
      <c r="T236" s="200"/>
      <c r="U236" s="200"/>
      <c r="V236" s="200"/>
      <c r="W236" s="200"/>
      <c r="X236" s="204">
        <v>186808</v>
      </c>
      <c r="Y236" s="200"/>
      <c r="Z236" s="200"/>
      <c r="AA236" s="200"/>
      <c r="AB236" s="200"/>
      <c r="AC236" s="200"/>
      <c r="AD236" s="200"/>
      <c r="AE236" s="200"/>
      <c r="AF236" s="283">
        <v>0.82751410877712117</v>
      </c>
      <c r="AG236" s="200"/>
      <c r="AH236" s="200"/>
      <c r="AI236" s="200"/>
    </row>
    <row r="237" spans="2:35" ht="12.75" customHeight="1" x14ac:dyDescent="0.2">
      <c r="B237" s="291"/>
      <c r="C237" s="287"/>
      <c r="D237" s="287"/>
      <c r="E237" s="287"/>
      <c r="F237" s="288">
        <v>15258445204.290083</v>
      </c>
      <c r="G237" s="287"/>
      <c r="H237" s="287"/>
      <c r="I237" s="287"/>
      <c r="J237" s="287"/>
      <c r="K237" s="287"/>
      <c r="L237" s="287"/>
      <c r="M237" s="287"/>
      <c r="N237" s="287"/>
      <c r="O237" s="287"/>
      <c r="P237" s="287"/>
      <c r="Q237" s="289">
        <v>1.0000000000000031</v>
      </c>
      <c r="R237" s="287"/>
      <c r="S237" s="287"/>
      <c r="T237" s="287"/>
      <c r="U237" s="287"/>
      <c r="V237" s="287"/>
      <c r="W237" s="287"/>
      <c r="X237" s="290">
        <v>225746</v>
      </c>
      <c r="Y237" s="287"/>
      <c r="Z237" s="287"/>
      <c r="AA237" s="287"/>
      <c r="AB237" s="287"/>
      <c r="AC237" s="287"/>
      <c r="AD237" s="287"/>
      <c r="AE237" s="287"/>
      <c r="AF237" s="289">
        <v>1</v>
      </c>
      <c r="AG237" s="287"/>
      <c r="AH237" s="287"/>
      <c r="AI237" s="287"/>
    </row>
    <row r="238" spans="2:35" ht="9" customHeigh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x14ac:dyDescent="0.2">
      <c r="B239" s="213" t="s">
        <v>1046</v>
      </c>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14"/>
      <c r="Z239" s="214"/>
      <c r="AA239" s="214"/>
      <c r="AB239" s="214"/>
      <c r="AC239" s="214"/>
      <c r="AD239" s="214"/>
      <c r="AE239" s="214"/>
      <c r="AF239" s="214"/>
      <c r="AG239" s="214"/>
      <c r="AH239" s="214"/>
      <c r="AI239" s="215"/>
    </row>
    <row r="240" spans="2:35" ht="8.25" customHeight="1"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x14ac:dyDescent="0.2">
      <c r="B241" s="203"/>
      <c r="C241" s="198"/>
      <c r="D241" s="198"/>
      <c r="E241" s="203" t="s">
        <v>1052</v>
      </c>
      <c r="F241" s="198"/>
      <c r="G241" s="198"/>
      <c r="H241" s="198"/>
      <c r="I241" s="198"/>
      <c r="J241" s="198"/>
      <c r="K241" s="198"/>
      <c r="L241" s="198"/>
      <c r="M241" s="198"/>
      <c r="N241" s="198"/>
      <c r="O241" s="198"/>
      <c r="P241" s="203" t="s">
        <v>1053</v>
      </c>
      <c r="Q241" s="198"/>
      <c r="R241" s="198"/>
      <c r="S241" s="198"/>
      <c r="T241" s="198"/>
      <c r="U241" s="198"/>
      <c r="V241" s="198"/>
      <c r="W241" s="203" t="s">
        <v>1054</v>
      </c>
      <c r="X241" s="198"/>
      <c r="Y241" s="198"/>
      <c r="Z241" s="198"/>
      <c r="AA241" s="198"/>
      <c r="AB241" s="198"/>
      <c r="AC241" s="198"/>
      <c r="AD241" s="198"/>
      <c r="AE241" s="203" t="s">
        <v>1053</v>
      </c>
      <c r="AF241" s="198"/>
      <c r="AG241" s="198"/>
      <c r="AH241" s="198"/>
      <c r="AI241" s="1"/>
    </row>
    <row r="242" spans="2:35" ht="12" customHeight="1" x14ac:dyDescent="0.2">
      <c r="B242" s="199" t="s">
        <v>1143</v>
      </c>
      <c r="C242" s="200"/>
      <c r="D242" s="200"/>
      <c r="E242" s="285">
        <v>15258310896.420135</v>
      </c>
      <c r="F242" s="200"/>
      <c r="G242" s="200"/>
      <c r="H242" s="200"/>
      <c r="I242" s="200"/>
      <c r="J242" s="200"/>
      <c r="K242" s="200"/>
      <c r="L242" s="200"/>
      <c r="M242" s="200"/>
      <c r="N242" s="200"/>
      <c r="O242" s="200"/>
      <c r="P242" s="283">
        <v>0.99999119780107326</v>
      </c>
      <c r="Q242" s="200"/>
      <c r="R242" s="200"/>
      <c r="S242" s="200"/>
      <c r="T242" s="200"/>
      <c r="U242" s="200"/>
      <c r="V242" s="200"/>
      <c r="W242" s="204">
        <v>225734</v>
      </c>
      <c r="X242" s="200"/>
      <c r="Y242" s="200"/>
      <c r="Z242" s="200"/>
      <c r="AA242" s="200"/>
      <c r="AB242" s="200"/>
      <c r="AC242" s="200"/>
      <c r="AD242" s="200"/>
      <c r="AE242" s="283">
        <v>0.99994684291194524</v>
      </c>
      <c r="AF242" s="200"/>
      <c r="AG242" s="200"/>
      <c r="AH242" s="200"/>
      <c r="AI242" s="1"/>
    </row>
    <row r="243" spans="2:35" ht="12" customHeight="1" x14ac:dyDescent="0.2">
      <c r="B243" s="199" t="s">
        <v>1144</v>
      </c>
      <c r="C243" s="200"/>
      <c r="D243" s="200"/>
      <c r="E243" s="285">
        <v>134307.87</v>
      </c>
      <c r="F243" s="200"/>
      <c r="G243" s="200"/>
      <c r="H243" s="200"/>
      <c r="I243" s="200"/>
      <c r="J243" s="200"/>
      <c r="K243" s="200"/>
      <c r="L243" s="200"/>
      <c r="M243" s="200"/>
      <c r="N243" s="200"/>
      <c r="O243" s="200"/>
      <c r="P243" s="283">
        <v>8.8021989266794601E-6</v>
      </c>
      <c r="Q243" s="200"/>
      <c r="R243" s="200"/>
      <c r="S243" s="200"/>
      <c r="T243" s="200"/>
      <c r="U243" s="200"/>
      <c r="V243" s="200"/>
      <c r="W243" s="204">
        <v>12</v>
      </c>
      <c r="X243" s="200"/>
      <c r="Y243" s="200"/>
      <c r="Z243" s="200"/>
      <c r="AA243" s="200"/>
      <c r="AB243" s="200"/>
      <c r="AC243" s="200"/>
      <c r="AD243" s="200"/>
      <c r="AE243" s="283">
        <v>5.3157088054716363E-5</v>
      </c>
      <c r="AF243" s="200"/>
      <c r="AG243" s="200"/>
      <c r="AH243" s="200"/>
      <c r="AI243" s="1"/>
    </row>
    <row r="244" spans="2:35" ht="12" customHeight="1" x14ac:dyDescent="0.2">
      <c r="B244" s="291"/>
      <c r="C244" s="287"/>
      <c r="D244" s="287"/>
      <c r="E244" s="288">
        <v>15258445204.290136</v>
      </c>
      <c r="F244" s="287"/>
      <c r="G244" s="287"/>
      <c r="H244" s="287"/>
      <c r="I244" s="287"/>
      <c r="J244" s="287"/>
      <c r="K244" s="287"/>
      <c r="L244" s="287"/>
      <c r="M244" s="287"/>
      <c r="N244" s="287"/>
      <c r="O244" s="287"/>
      <c r="P244" s="289">
        <v>0.99999999999999944</v>
      </c>
      <c r="Q244" s="287"/>
      <c r="R244" s="287"/>
      <c r="S244" s="287"/>
      <c r="T244" s="287"/>
      <c r="U244" s="287"/>
      <c r="V244" s="287"/>
      <c r="W244" s="290">
        <v>225746</v>
      </c>
      <c r="X244" s="287"/>
      <c r="Y244" s="287"/>
      <c r="Z244" s="287"/>
      <c r="AA244" s="287"/>
      <c r="AB244" s="287"/>
      <c r="AC244" s="287"/>
      <c r="AD244" s="287"/>
      <c r="AE244" s="289">
        <v>1</v>
      </c>
      <c r="AF244" s="287"/>
      <c r="AG244" s="287"/>
      <c r="AH244" s="287"/>
      <c r="AI244" s="1"/>
    </row>
    <row r="245" spans="2:35" ht="17.100000000000001" customHeigh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x14ac:dyDescent="0.2">
      <c r="B246" s="213" t="s">
        <v>1047</v>
      </c>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214"/>
      <c r="Y246" s="214"/>
      <c r="Z246" s="214"/>
      <c r="AA246" s="214"/>
      <c r="AB246" s="214"/>
      <c r="AC246" s="214"/>
      <c r="AD246" s="214"/>
      <c r="AE246" s="214"/>
      <c r="AF246" s="214"/>
      <c r="AG246" s="214"/>
      <c r="AH246" s="214"/>
      <c r="AI246" s="215"/>
    </row>
    <row r="247" spans="2:35" ht="6.75" customHeight="1"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x14ac:dyDescent="0.2">
      <c r="B248" s="203"/>
      <c r="C248" s="198"/>
      <c r="D248" s="203" t="s">
        <v>1052</v>
      </c>
      <c r="E248" s="198"/>
      <c r="F248" s="198"/>
      <c r="G248" s="198"/>
      <c r="H248" s="198"/>
      <c r="I248" s="198"/>
      <c r="J248" s="198"/>
      <c r="K248" s="198"/>
      <c r="L248" s="198"/>
      <c r="M248" s="198"/>
      <c r="N248" s="198"/>
      <c r="O248" s="203" t="s">
        <v>1053</v>
      </c>
      <c r="P248" s="198"/>
      <c r="Q248" s="198"/>
      <c r="R248" s="198"/>
      <c r="S248" s="198"/>
      <c r="T248" s="198"/>
      <c r="U248" s="198"/>
      <c r="V248" s="203" t="s">
        <v>1054</v>
      </c>
      <c r="W248" s="198"/>
      <c r="X248" s="198"/>
      <c r="Y248" s="198"/>
      <c r="Z248" s="198"/>
      <c r="AA248" s="198"/>
      <c r="AB248" s="198"/>
      <c r="AC248" s="198"/>
      <c r="AD248" s="203" t="s">
        <v>1053</v>
      </c>
      <c r="AE248" s="198"/>
      <c r="AF248" s="198"/>
      <c r="AG248" s="198"/>
      <c r="AH248" s="198"/>
      <c r="AI248" s="1"/>
    </row>
    <row r="249" spans="2:35" ht="12" customHeight="1" x14ac:dyDescent="0.2">
      <c r="B249" s="199" t="s">
        <v>1145</v>
      </c>
      <c r="C249" s="200"/>
      <c r="D249" s="285">
        <v>14391241599.540091</v>
      </c>
      <c r="E249" s="200"/>
      <c r="F249" s="200"/>
      <c r="G249" s="200"/>
      <c r="H249" s="200"/>
      <c r="I249" s="200"/>
      <c r="J249" s="200"/>
      <c r="K249" s="200"/>
      <c r="L249" s="200"/>
      <c r="M249" s="200"/>
      <c r="N249" s="200"/>
      <c r="O249" s="283">
        <v>0.94316566379212907</v>
      </c>
      <c r="P249" s="200"/>
      <c r="Q249" s="200"/>
      <c r="R249" s="200"/>
      <c r="S249" s="200"/>
      <c r="T249" s="200"/>
      <c r="U249" s="200"/>
      <c r="V249" s="204">
        <v>217291</v>
      </c>
      <c r="W249" s="200"/>
      <c r="X249" s="200"/>
      <c r="Y249" s="200"/>
      <c r="Z249" s="200"/>
      <c r="AA249" s="200"/>
      <c r="AB249" s="200"/>
      <c r="AC249" s="200"/>
      <c r="AD249" s="283">
        <v>0.96254640170811445</v>
      </c>
      <c r="AE249" s="200"/>
      <c r="AF249" s="200"/>
      <c r="AG249" s="200"/>
      <c r="AH249" s="200"/>
      <c r="AI249" s="1"/>
    </row>
    <row r="250" spans="2:35" ht="12" customHeight="1" x14ac:dyDescent="0.2">
      <c r="B250" s="199" t="s">
        <v>1146</v>
      </c>
      <c r="C250" s="200"/>
      <c r="D250" s="285">
        <v>714895817.5199995</v>
      </c>
      <c r="E250" s="200"/>
      <c r="F250" s="200"/>
      <c r="G250" s="200"/>
      <c r="H250" s="200"/>
      <c r="I250" s="200"/>
      <c r="J250" s="200"/>
      <c r="K250" s="200"/>
      <c r="L250" s="200"/>
      <c r="M250" s="200"/>
      <c r="N250" s="200"/>
      <c r="O250" s="283">
        <v>4.6852468121653591E-2</v>
      </c>
      <c r="P250" s="200"/>
      <c r="Q250" s="200"/>
      <c r="R250" s="200"/>
      <c r="S250" s="200"/>
      <c r="T250" s="200"/>
      <c r="U250" s="200"/>
      <c r="V250" s="204">
        <v>4740</v>
      </c>
      <c r="W250" s="200"/>
      <c r="X250" s="200"/>
      <c r="Y250" s="200"/>
      <c r="Z250" s="200"/>
      <c r="AA250" s="200"/>
      <c r="AB250" s="200"/>
      <c r="AC250" s="200"/>
      <c r="AD250" s="283">
        <v>2.0997049781612962E-2</v>
      </c>
      <c r="AE250" s="200"/>
      <c r="AF250" s="200"/>
      <c r="AG250" s="200"/>
      <c r="AH250" s="200"/>
      <c r="AI250" s="1"/>
    </row>
    <row r="251" spans="2:35" ht="12" customHeight="1" x14ac:dyDescent="0.2">
      <c r="B251" s="199" t="s">
        <v>1147</v>
      </c>
      <c r="C251" s="200"/>
      <c r="D251" s="285">
        <v>152307787.2300002</v>
      </c>
      <c r="E251" s="200"/>
      <c r="F251" s="200"/>
      <c r="G251" s="200"/>
      <c r="H251" s="200"/>
      <c r="I251" s="200"/>
      <c r="J251" s="200"/>
      <c r="K251" s="200"/>
      <c r="L251" s="200"/>
      <c r="M251" s="200"/>
      <c r="N251" s="200"/>
      <c r="O251" s="283">
        <v>9.9818680862174009E-3</v>
      </c>
      <c r="P251" s="200"/>
      <c r="Q251" s="200"/>
      <c r="R251" s="200"/>
      <c r="S251" s="200"/>
      <c r="T251" s="200"/>
      <c r="U251" s="200"/>
      <c r="V251" s="204">
        <v>3715</v>
      </c>
      <c r="W251" s="200"/>
      <c r="X251" s="200"/>
      <c r="Y251" s="200"/>
      <c r="Z251" s="200"/>
      <c r="AA251" s="200"/>
      <c r="AB251" s="200"/>
      <c r="AC251" s="200"/>
      <c r="AD251" s="283">
        <v>1.6456548510272607E-2</v>
      </c>
      <c r="AE251" s="200"/>
      <c r="AF251" s="200"/>
      <c r="AG251" s="200"/>
      <c r="AH251" s="200"/>
      <c r="AI251" s="1"/>
    </row>
    <row r="252" spans="2:35" ht="12" customHeight="1" x14ac:dyDescent="0.2">
      <c r="B252" s="291"/>
      <c r="C252" s="287"/>
      <c r="D252" s="288">
        <v>15258445204.290089</v>
      </c>
      <c r="E252" s="287"/>
      <c r="F252" s="287"/>
      <c r="G252" s="287"/>
      <c r="H252" s="287"/>
      <c r="I252" s="287"/>
      <c r="J252" s="287"/>
      <c r="K252" s="287"/>
      <c r="L252" s="287"/>
      <c r="M252" s="287"/>
      <c r="N252" s="287"/>
      <c r="O252" s="289">
        <v>1.0000000000000027</v>
      </c>
      <c r="P252" s="287"/>
      <c r="Q252" s="287"/>
      <c r="R252" s="287"/>
      <c r="S252" s="287"/>
      <c r="T252" s="287"/>
      <c r="U252" s="287"/>
      <c r="V252" s="290">
        <v>225746</v>
      </c>
      <c r="W252" s="287"/>
      <c r="X252" s="287"/>
      <c r="Y252" s="287"/>
      <c r="Z252" s="287"/>
      <c r="AA252" s="287"/>
      <c r="AB252" s="287"/>
      <c r="AC252" s="287"/>
      <c r="AD252" s="289">
        <v>1</v>
      </c>
      <c r="AE252" s="287"/>
      <c r="AF252" s="287"/>
      <c r="AG252" s="287"/>
      <c r="AH252" s="287"/>
      <c r="AI252" s="1"/>
    </row>
    <row r="253" spans="2:35" ht="9" customHeigh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x14ac:dyDescent="0.2">
      <c r="B254" s="213" t="s">
        <v>1048</v>
      </c>
      <c r="C254" s="214"/>
      <c r="D254" s="214"/>
      <c r="E254" s="214"/>
      <c r="F254" s="214"/>
      <c r="G254" s="214"/>
      <c r="H254" s="214"/>
      <c r="I254" s="214"/>
      <c r="J254" s="214"/>
      <c r="K254" s="214"/>
      <c r="L254" s="214"/>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5"/>
    </row>
    <row r="255" spans="2:35" ht="8.25" customHeigh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x14ac:dyDescent="0.2">
      <c r="B256" s="12"/>
      <c r="C256" s="203" t="s">
        <v>1052</v>
      </c>
      <c r="D256" s="198"/>
      <c r="E256" s="198"/>
      <c r="F256" s="198"/>
      <c r="G256" s="198"/>
      <c r="H256" s="198"/>
      <c r="I256" s="198"/>
      <c r="J256" s="198"/>
      <c r="K256" s="198"/>
      <c r="L256" s="198"/>
      <c r="M256" s="198"/>
      <c r="N256" s="203" t="s">
        <v>1053</v>
      </c>
      <c r="O256" s="198"/>
      <c r="P256" s="198"/>
      <c r="Q256" s="198"/>
      <c r="R256" s="198"/>
      <c r="S256" s="198"/>
      <c r="T256" s="198"/>
      <c r="U256" s="203" t="s">
        <v>1054</v>
      </c>
      <c r="V256" s="198"/>
      <c r="W256" s="198"/>
      <c r="X256" s="198"/>
      <c r="Y256" s="198"/>
      <c r="Z256" s="198"/>
      <c r="AA256" s="198"/>
      <c r="AB256" s="198"/>
      <c r="AC256" s="203" t="s">
        <v>1053</v>
      </c>
      <c r="AD256" s="198"/>
      <c r="AE256" s="198"/>
      <c r="AF256" s="198"/>
      <c r="AG256" s="198"/>
      <c r="AH256" s="198"/>
      <c r="AI256" s="1"/>
    </row>
    <row r="257" spans="2:35" ht="12" customHeight="1" x14ac:dyDescent="0.2">
      <c r="B257" s="5" t="s">
        <v>86</v>
      </c>
      <c r="C257" s="285">
        <v>19571050.600000013</v>
      </c>
      <c r="D257" s="200"/>
      <c r="E257" s="200"/>
      <c r="F257" s="200"/>
      <c r="G257" s="200"/>
      <c r="H257" s="200"/>
      <c r="I257" s="200"/>
      <c r="J257" s="200"/>
      <c r="K257" s="200"/>
      <c r="L257" s="200"/>
      <c r="M257" s="200"/>
      <c r="N257" s="283">
        <v>1.2826372764701806E-3</v>
      </c>
      <c r="O257" s="200"/>
      <c r="P257" s="200"/>
      <c r="Q257" s="200"/>
      <c r="R257" s="200"/>
      <c r="S257" s="200"/>
      <c r="T257" s="200"/>
      <c r="U257" s="204">
        <v>1369</v>
      </c>
      <c r="V257" s="200"/>
      <c r="W257" s="200"/>
      <c r="X257" s="200"/>
      <c r="Y257" s="200"/>
      <c r="Z257" s="200"/>
      <c r="AA257" s="200"/>
      <c r="AB257" s="200"/>
      <c r="AC257" s="283">
        <v>6.0643377955755581E-3</v>
      </c>
      <c r="AD257" s="200"/>
      <c r="AE257" s="200"/>
      <c r="AF257" s="200"/>
      <c r="AG257" s="200"/>
      <c r="AH257" s="200"/>
      <c r="AI257" s="1"/>
    </row>
    <row r="258" spans="2:35" ht="12" customHeight="1" x14ac:dyDescent="0.2">
      <c r="B258" s="5" t="s">
        <v>1148</v>
      </c>
      <c r="C258" s="285">
        <v>952959569.11999953</v>
      </c>
      <c r="D258" s="200"/>
      <c r="E258" s="200"/>
      <c r="F258" s="200"/>
      <c r="G258" s="200"/>
      <c r="H258" s="200"/>
      <c r="I258" s="200"/>
      <c r="J258" s="200"/>
      <c r="K258" s="200"/>
      <c r="L258" s="200"/>
      <c r="M258" s="200"/>
      <c r="N258" s="283">
        <v>6.245456574121127E-2</v>
      </c>
      <c r="O258" s="200"/>
      <c r="P258" s="200"/>
      <c r="Q258" s="200"/>
      <c r="R258" s="200"/>
      <c r="S258" s="200"/>
      <c r="T258" s="200"/>
      <c r="U258" s="204">
        <v>23144</v>
      </c>
      <c r="V258" s="200"/>
      <c r="W258" s="200"/>
      <c r="X258" s="200"/>
      <c r="Y258" s="200"/>
      <c r="Z258" s="200"/>
      <c r="AA258" s="200"/>
      <c r="AB258" s="200"/>
      <c r="AC258" s="283">
        <v>0.10252230382819628</v>
      </c>
      <c r="AD258" s="200"/>
      <c r="AE258" s="200"/>
      <c r="AF258" s="200"/>
      <c r="AG258" s="200"/>
      <c r="AH258" s="200"/>
      <c r="AI258" s="1"/>
    </row>
    <row r="259" spans="2:35" ht="12" customHeight="1" x14ac:dyDescent="0.2">
      <c r="B259" s="5" t="s">
        <v>1149</v>
      </c>
      <c r="C259" s="285">
        <v>970669780.17999792</v>
      </c>
      <c r="D259" s="200"/>
      <c r="E259" s="200"/>
      <c r="F259" s="200"/>
      <c r="G259" s="200"/>
      <c r="H259" s="200"/>
      <c r="I259" s="200"/>
      <c r="J259" s="200"/>
      <c r="K259" s="200"/>
      <c r="L259" s="200"/>
      <c r="M259" s="200"/>
      <c r="N259" s="283">
        <v>6.3615248289326923E-2</v>
      </c>
      <c r="O259" s="200"/>
      <c r="P259" s="200"/>
      <c r="Q259" s="200"/>
      <c r="R259" s="200"/>
      <c r="S259" s="200"/>
      <c r="T259" s="200"/>
      <c r="U259" s="204">
        <v>23691</v>
      </c>
      <c r="V259" s="200"/>
      <c r="W259" s="200"/>
      <c r="X259" s="200"/>
      <c r="Y259" s="200"/>
      <c r="Z259" s="200"/>
      <c r="AA259" s="200"/>
      <c r="AB259" s="200"/>
      <c r="AC259" s="283">
        <v>0.10494538109202378</v>
      </c>
      <c r="AD259" s="200"/>
      <c r="AE259" s="200"/>
      <c r="AF259" s="200"/>
      <c r="AG259" s="200"/>
      <c r="AH259" s="200"/>
      <c r="AI259" s="1"/>
    </row>
    <row r="260" spans="2:35" ht="12" customHeight="1" x14ac:dyDescent="0.2">
      <c r="B260" s="5" t="s">
        <v>1150</v>
      </c>
      <c r="C260" s="285">
        <v>1235694144.5099995</v>
      </c>
      <c r="D260" s="200"/>
      <c r="E260" s="200"/>
      <c r="F260" s="200"/>
      <c r="G260" s="200"/>
      <c r="H260" s="200"/>
      <c r="I260" s="200"/>
      <c r="J260" s="200"/>
      <c r="K260" s="200"/>
      <c r="L260" s="200"/>
      <c r="M260" s="200"/>
      <c r="N260" s="283">
        <v>8.0984276442699218E-2</v>
      </c>
      <c r="O260" s="200"/>
      <c r="P260" s="200"/>
      <c r="Q260" s="200"/>
      <c r="R260" s="200"/>
      <c r="S260" s="200"/>
      <c r="T260" s="200"/>
      <c r="U260" s="204">
        <v>25482</v>
      </c>
      <c r="V260" s="200"/>
      <c r="W260" s="200"/>
      <c r="X260" s="200"/>
      <c r="Y260" s="200"/>
      <c r="Z260" s="200"/>
      <c r="AA260" s="200"/>
      <c r="AB260" s="200"/>
      <c r="AC260" s="283">
        <v>0.1128790764841902</v>
      </c>
      <c r="AD260" s="200"/>
      <c r="AE260" s="200"/>
      <c r="AF260" s="200"/>
      <c r="AG260" s="200"/>
      <c r="AH260" s="200"/>
      <c r="AI260" s="1"/>
    </row>
    <row r="261" spans="2:35" ht="12" customHeight="1" x14ac:dyDescent="0.2">
      <c r="B261" s="5" t="s">
        <v>1151</v>
      </c>
      <c r="C261" s="285">
        <v>1464896373.4599879</v>
      </c>
      <c r="D261" s="200"/>
      <c r="E261" s="200"/>
      <c r="F261" s="200"/>
      <c r="G261" s="200"/>
      <c r="H261" s="200"/>
      <c r="I261" s="200"/>
      <c r="J261" s="200"/>
      <c r="K261" s="200"/>
      <c r="L261" s="200"/>
      <c r="M261" s="200"/>
      <c r="N261" s="283">
        <v>9.6005612226344267E-2</v>
      </c>
      <c r="O261" s="200"/>
      <c r="P261" s="200"/>
      <c r="Q261" s="200"/>
      <c r="R261" s="200"/>
      <c r="S261" s="200"/>
      <c r="T261" s="200"/>
      <c r="U261" s="204">
        <v>25850</v>
      </c>
      <c r="V261" s="200"/>
      <c r="W261" s="200"/>
      <c r="X261" s="200"/>
      <c r="Y261" s="200"/>
      <c r="Z261" s="200"/>
      <c r="AA261" s="200"/>
      <c r="AB261" s="200"/>
      <c r="AC261" s="283">
        <v>0.11450922718453484</v>
      </c>
      <c r="AD261" s="200"/>
      <c r="AE261" s="200"/>
      <c r="AF261" s="200"/>
      <c r="AG261" s="200"/>
      <c r="AH261" s="200"/>
      <c r="AI261" s="1"/>
    </row>
    <row r="262" spans="2:35" ht="12" customHeight="1" x14ac:dyDescent="0.2">
      <c r="B262" s="5" t="s">
        <v>1152</v>
      </c>
      <c r="C262" s="285">
        <v>1566369088.5700088</v>
      </c>
      <c r="D262" s="200"/>
      <c r="E262" s="200"/>
      <c r="F262" s="200"/>
      <c r="G262" s="200"/>
      <c r="H262" s="200"/>
      <c r="I262" s="200"/>
      <c r="J262" s="200"/>
      <c r="K262" s="200"/>
      <c r="L262" s="200"/>
      <c r="M262" s="200"/>
      <c r="N262" s="283">
        <v>0.10265587794814213</v>
      </c>
      <c r="O262" s="200"/>
      <c r="P262" s="200"/>
      <c r="Q262" s="200"/>
      <c r="R262" s="200"/>
      <c r="S262" s="200"/>
      <c r="T262" s="200"/>
      <c r="U262" s="204">
        <v>24748</v>
      </c>
      <c r="V262" s="200"/>
      <c r="W262" s="200"/>
      <c r="X262" s="200"/>
      <c r="Y262" s="200"/>
      <c r="Z262" s="200"/>
      <c r="AA262" s="200"/>
      <c r="AB262" s="200"/>
      <c r="AC262" s="283">
        <v>0.10962763459817672</v>
      </c>
      <c r="AD262" s="200"/>
      <c r="AE262" s="200"/>
      <c r="AF262" s="200"/>
      <c r="AG262" s="200"/>
      <c r="AH262" s="200"/>
      <c r="AI262" s="1"/>
    </row>
    <row r="263" spans="2:35" ht="12" customHeight="1" x14ac:dyDescent="0.2">
      <c r="B263" s="5" t="s">
        <v>1153</v>
      </c>
      <c r="C263" s="285">
        <v>1691982357.150001</v>
      </c>
      <c r="D263" s="200"/>
      <c r="E263" s="200"/>
      <c r="F263" s="200"/>
      <c r="G263" s="200"/>
      <c r="H263" s="200"/>
      <c r="I263" s="200"/>
      <c r="J263" s="200"/>
      <c r="K263" s="200"/>
      <c r="L263" s="200"/>
      <c r="M263" s="200"/>
      <c r="N263" s="283">
        <v>0.11088825463516365</v>
      </c>
      <c r="O263" s="200"/>
      <c r="P263" s="200"/>
      <c r="Q263" s="200"/>
      <c r="R263" s="200"/>
      <c r="S263" s="200"/>
      <c r="T263" s="200"/>
      <c r="U263" s="204">
        <v>23970</v>
      </c>
      <c r="V263" s="200"/>
      <c r="W263" s="200"/>
      <c r="X263" s="200"/>
      <c r="Y263" s="200"/>
      <c r="Z263" s="200"/>
      <c r="AA263" s="200"/>
      <c r="AB263" s="200"/>
      <c r="AC263" s="283">
        <v>0.10618128338929593</v>
      </c>
      <c r="AD263" s="200"/>
      <c r="AE263" s="200"/>
      <c r="AF263" s="200"/>
      <c r="AG263" s="200"/>
      <c r="AH263" s="200"/>
      <c r="AI263" s="1"/>
    </row>
    <row r="264" spans="2:35" ht="12" customHeight="1" x14ac:dyDescent="0.2">
      <c r="B264" s="5" t="s">
        <v>1154</v>
      </c>
      <c r="C264" s="285">
        <v>1857960998.819994</v>
      </c>
      <c r="D264" s="200"/>
      <c r="E264" s="200"/>
      <c r="F264" s="200"/>
      <c r="G264" s="200"/>
      <c r="H264" s="200"/>
      <c r="I264" s="200"/>
      <c r="J264" s="200"/>
      <c r="K264" s="200"/>
      <c r="L264" s="200"/>
      <c r="M264" s="200"/>
      <c r="N264" s="283">
        <v>0.12176607602835036</v>
      </c>
      <c r="O264" s="200"/>
      <c r="P264" s="200"/>
      <c r="Q264" s="200"/>
      <c r="R264" s="200"/>
      <c r="S264" s="200"/>
      <c r="T264" s="200"/>
      <c r="U264" s="204">
        <v>23174</v>
      </c>
      <c r="V264" s="200"/>
      <c r="W264" s="200"/>
      <c r="X264" s="200"/>
      <c r="Y264" s="200"/>
      <c r="Z264" s="200"/>
      <c r="AA264" s="200"/>
      <c r="AB264" s="200"/>
      <c r="AC264" s="283">
        <v>0.10265519654833308</v>
      </c>
      <c r="AD264" s="200"/>
      <c r="AE264" s="200"/>
      <c r="AF264" s="200"/>
      <c r="AG264" s="200"/>
      <c r="AH264" s="200"/>
      <c r="AI264" s="1"/>
    </row>
    <row r="265" spans="2:35" ht="12" customHeight="1" x14ac:dyDescent="0.2">
      <c r="B265" s="5" t="s">
        <v>1155</v>
      </c>
      <c r="C265" s="285">
        <v>2012153494.00001</v>
      </c>
      <c r="D265" s="200"/>
      <c r="E265" s="200"/>
      <c r="F265" s="200"/>
      <c r="G265" s="200"/>
      <c r="H265" s="200"/>
      <c r="I265" s="200"/>
      <c r="J265" s="200"/>
      <c r="K265" s="200"/>
      <c r="L265" s="200"/>
      <c r="M265" s="200"/>
      <c r="N265" s="283">
        <v>0.13187146311829212</v>
      </c>
      <c r="O265" s="200"/>
      <c r="P265" s="200"/>
      <c r="Q265" s="200"/>
      <c r="R265" s="200"/>
      <c r="S265" s="200"/>
      <c r="T265" s="200"/>
      <c r="U265" s="204">
        <v>22501</v>
      </c>
      <c r="V265" s="200"/>
      <c r="W265" s="200"/>
      <c r="X265" s="200"/>
      <c r="Y265" s="200"/>
      <c r="Z265" s="200"/>
      <c r="AA265" s="200"/>
      <c r="AB265" s="200"/>
      <c r="AC265" s="283">
        <v>9.9673969859931072E-2</v>
      </c>
      <c r="AD265" s="200"/>
      <c r="AE265" s="200"/>
      <c r="AF265" s="200"/>
      <c r="AG265" s="200"/>
      <c r="AH265" s="200"/>
      <c r="AI265" s="1"/>
    </row>
    <row r="266" spans="2:35" ht="12" customHeight="1" x14ac:dyDescent="0.2">
      <c r="B266" s="5" t="s">
        <v>1156</v>
      </c>
      <c r="C266" s="285">
        <v>1954507079.8200023</v>
      </c>
      <c r="D266" s="200"/>
      <c r="E266" s="200"/>
      <c r="F266" s="200"/>
      <c r="G266" s="200"/>
      <c r="H266" s="200"/>
      <c r="I266" s="200"/>
      <c r="J266" s="200"/>
      <c r="K266" s="200"/>
      <c r="L266" s="200"/>
      <c r="M266" s="200"/>
      <c r="N266" s="283">
        <v>0.12809346258100279</v>
      </c>
      <c r="O266" s="200"/>
      <c r="P266" s="200"/>
      <c r="Q266" s="200"/>
      <c r="R266" s="200"/>
      <c r="S266" s="200"/>
      <c r="T266" s="200"/>
      <c r="U266" s="204">
        <v>18983</v>
      </c>
      <c r="V266" s="200"/>
      <c r="W266" s="200"/>
      <c r="X266" s="200"/>
      <c r="Y266" s="200"/>
      <c r="Z266" s="200"/>
      <c r="AA266" s="200"/>
      <c r="AB266" s="200"/>
      <c r="AC266" s="283">
        <v>8.409008354522339E-2</v>
      </c>
      <c r="AD266" s="200"/>
      <c r="AE266" s="200"/>
      <c r="AF266" s="200"/>
      <c r="AG266" s="200"/>
      <c r="AH266" s="200"/>
      <c r="AI266" s="1"/>
    </row>
    <row r="267" spans="2:35" ht="12" customHeight="1" x14ac:dyDescent="0.2">
      <c r="B267" s="5" t="s">
        <v>1157</v>
      </c>
      <c r="C267" s="285">
        <v>1139672449.8199999</v>
      </c>
      <c r="D267" s="200"/>
      <c r="E267" s="200"/>
      <c r="F267" s="200"/>
      <c r="G267" s="200"/>
      <c r="H267" s="200"/>
      <c r="I267" s="200"/>
      <c r="J267" s="200"/>
      <c r="K267" s="200"/>
      <c r="L267" s="200"/>
      <c r="M267" s="200"/>
      <c r="N267" s="283">
        <v>7.4691256845722032E-2</v>
      </c>
      <c r="O267" s="200"/>
      <c r="P267" s="200"/>
      <c r="Q267" s="200"/>
      <c r="R267" s="200"/>
      <c r="S267" s="200"/>
      <c r="T267" s="200"/>
      <c r="U267" s="204">
        <v>9071</v>
      </c>
      <c r="V267" s="200"/>
      <c r="W267" s="200"/>
      <c r="X267" s="200"/>
      <c r="Y267" s="200"/>
      <c r="Z267" s="200"/>
      <c r="AA267" s="200"/>
      <c r="AB267" s="200"/>
      <c r="AC267" s="283">
        <v>4.0182328812027678E-2</v>
      </c>
      <c r="AD267" s="200"/>
      <c r="AE267" s="200"/>
      <c r="AF267" s="200"/>
      <c r="AG267" s="200"/>
      <c r="AH267" s="200"/>
      <c r="AI267" s="1"/>
    </row>
    <row r="268" spans="2:35" ht="12" customHeight="1" x14ac:dyDescent="0.2">
      <c r="B268" s="5" t="s">
        <v>1158</v>
      </c>
      <c r="C268" s="285">
        <v>80663370.329999954</v>
      </c>
      <c r="D268" s="200"/>
      <c r="E268" s="200"/>
      <c r="F268" s="200"/>
      <c r="G268" s="200"/>
      <c r="H268" s="200"/>
      <c r="I268" s="200"/>
      <c r="J268" s="200"/>
      <c r="K268" s="200"/>
      <c r="L268" s="200"/>
      <c r="M268" s="200"/>
      <c r="N268" s="283">
        <v>5.2864737691177728E-3</v>
      </c>
      <c r="O268" s="200"/>
      <c r="P268" s="200"/>
      <c r="Q268" s="200"/>
      <c r="R268" s="200"/>
      <c r="S268" s="200"/>
      <c r="T268" s="200"/>
      <c r="U268" s="204">
        <v>866</v>
      </c>
      <c r="V268" s="200"/>
      <c r="W268" s="200"/>
      <c r="X268" s="200"/>
      <c r="Y268" s="200"/>
      <c r="Z268" s="200"/>
      <c r="AA268" s="200"/>
      <c r="AB268" s="200"/>
      <c r="AC268" s="283">
        <v>3.8361698546153641E-3</v>
      </c>
      <c r="AD268" s="200"/>
      <c r="AE268" s="200"/>
      <c r="AF268" s="200"/>
      <c r="AG268" s="200"/>
      <c r="AH268" s="200"/>
      <c r="AI268" s="1"/>
    </row>
    <row r="269" spans="2:35" ht="12" customHeight="1" x14ac:dyDescent="0.2">
      <c r="B269" s="5" t="s">
        <v>1159</v>
      </c>
      <c r="C269" s="285">
        <v>43362089.299999982</v>
      </c>
      <c r="D269" s="200"/>
      <c r="E269" s="200"/>
      <c r="F269" s="200"/>
      <c r="G269" s="200"/>
      <c r="H269" s="200"/>
      <c r="I269" s="200"/>
      <c r="J269" s="200"/>
      <c r="K269" s="200"/>
      <c r="L269" s="200"/>
      <c r="M269" s="200"/>
      <c r="N269" s="283">
        <v>2.8418419255330472E-3</v>
      </c>
      <c r="O269" s="200"/>
      <c r="P269" s="200"/>
      <c r="Q269" s="200"/>
      <c r="R269" s="200"/>
      <c r="S269" s="200"/>
      <c r="T269" s="200"/>
      <c r="U269" s="204">
        <v>477</v>
      </c>
      <c r="V269" s="200"/>
      <c r="W269" s="200"/>
      <c r="X269" s="200"/>
      <c r="Y269" s="200"/>
      <c r="Z269" s="200"/>
      <c r="AA269" s="200"/>
      <c r="AB269" s="200"/>
      <c r="AC269" s="283">
        <v>2.1129942501749753E-3</v>
      </c>
      <c r="AD269" s="200"/>
      <c r="AE269" s="200"/>
      <c r="AF269" s="200"/>
      <c r="AG269" s="200"/>
      <c r="AH269" s="200"/>
      <c r="AI269" s="1"/>
    </row>
    <row r="270" spans="2:35" ht="12" customHeight="1" x14ac:dyDescent="0.2">
      <c r="B270" s="5" t="s">
        <v>1160</v>
      </c>
      <c r="C270" s="285">
        <v>267983358.6100004</v>
      </c>
      <c r="D270" s="200"/>
      <c r="E270" s="200"/>
      <c r="F270" s="200"/>
      <c r="G270" s="200"/>
      <c r="H270" s="200"/>
      <c r="I270" s="200"/>
      <c r="J270" s="200"/>
      <c r="K270" s="200"/>
      <c r="L270" s="200"/>
      <c r="M270" s="200"/>
      <c r="N270" s="283">
        <v>1.7562953172624386E-2</v>
      </c>
      <c r="O270" s="200"/>
      <c r="P270" s="200"/>
      <c r="Q270" s="200"/>
      <c r="R270" s="200"/>
      <c r="S270" s="200"/>
      <c r="T270" s="200"/>
      <c r="U270" s="204">
        <v>2420</v>
      </c>
      <c r="V270" s="200"/>
      <c r="W270" s="200"/>
      <c r="X270" s="200"/>
      <c r="Y270" s="200"/>
      <c r="Z270" s="200"/>
      <c r="AA270" s="200"/>
      <c r="AB270" s="200"/>
      <c r="AC270" s="283">
        <v>1.0720012757701134E-2</v>
      </c>
      <c r="AD270" s="200"/>
      <c r="AE270" s="200"/>
      <c r="AF270" s="200"/>
      <c r="AG270" s="200"/>
      <c r="AH270" s="200"/>
      <c r="AI270" s="1"/>
    </row>
    <row r="271" spans="2:35" ht="12.75" customHeight="1" x14ac:dyDescent="0.2">
      <c r="B271" s="25"/>
      <c r="C271" s="288">
        <v>15258445204.289999</v>
      </c>
      <c r="D271" s="287"/>
      <c r="E271" s="287"/>
      <c r="F271" s="287"/>
      <c r="G271" s="287"/>
      <c r="H271" s="287"/>
      <c r="I271" s="287"/>
      <c r="J271" s="287"/>
      <c r="K271" s="287"/>
      <c r="L271" s="287"/>
      <c r="M271" s="287"/>
      <c r="N271" s="289">
        <v>1.0000000000000084</v>
      </c>
      <c r="O271" s="287"/>
      <c r="P271" s="287"/>
      <c r="Q271" s="287"/>
      <c r="R271" s="287"/>
      <c r="S271" s="287"/>
      <c r="T271" s="287"/>
      <c r="U271" s="290">
        <v>225746</v>
      </c>
      <c r="V271" s="287"/>
      <c r="W271" s="287"/>
      <c r="X271" s="287"/>
      <c r="Y271" s="287"/>
      <c r="Z271" s="287"/>
      <c r="AA271" s="287"/>
      <c r="AB271" s="287"/>
      <c r="AC271" s="289">
        <v>1</v>
      </c>
      <c r="AD271" s="287"/>
      <c r="AE271" s="287"/>
      <c r="AF271" s="287"/>
      <c r="AG271" s="287"/>
      <c r="AH271" s="287"/>
      <c r="AI271" s="1"/>
    </row>
    <row r="272" spans="2:35" ht="9" customHeigh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x14ac:dyDescent="0.2">
      <c r="B273" s="213" t="s">
        <v>1049</v>
      </c>
      <c r="C273" s="214"/>
      <c r="D273" s="214"/>
      <c r="E273" s="214"/>
      <c r="F273" s="214"/>
      <c r="G273" s="214"/>
      <c r="H273" s="214"/>
      <c r="I273" s="214"/>
      <c r="J273" s="214"/>
      <c r="K273" s="214"/>
      <c r="L273" s="214"/>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5"/>
    </row>
    <row r="274" spans="2:35" ht="8.25" customHeight="1"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x14ac:dyDescent="0.2">
      <c r="B275" s="203"/>
      <c r="C275" s="198"/>
      <c r="D275" s="203" t="s">
        <v>1052</v>
      </c>
      <c r="E275" s="198"/>
      <c r="F275" s="198"/>
      <c r="G275" s="198"/>
      <c r="H275" s="198"/>
      <c r="I275" s="198"/>
      <c r="J275" s="198"/>
      <c r="K275" s="198"/>
      <c r="L275" s="198"/>
      <c r="M275" s="198"/>
      <c r="N275" s="198"/>
      <c r="O275" s="203" t="s">
        <v>1053</v>
      </c>
      <c r="P275" s="198"/>
      <c r="Q275" s="198"/>
      <c r="R275" s="198"/>
      <c r="S275" s="198"/>
      <c r="T275" s="198"/>
      <c r="U275" s="198"/>
      <c r="V275" s="203" t="s">
        <v>1054</v>
      </c>
      <c r="W275" s="198"/>
      <c r="X275" s="198"/>
      <c r="Y275" s="198"/>
      <c r="Z275" s="198"/>
      <c r="AA275" s="198"/>
      <c r="AB275" s="198"/>
      <c r="AC275" s="198"/>
      <c r="AD275" s="203" t="s">
        <v>1053</v>
      </c>
      <c r="AE275" s="198"/>
      <c r="AF275" s="198"/>
      <c r="AG275" s="198"/>
      <c r="AH275" s="198"/>
      <c r="AI275" s="1"/>
    </row>
    <row r="276" spans="2:35" ht="11.25" customHeight="1" x14ac:dyDescent="0.2">
      <c r="B276" s="199" t="s">
        <v>1161</v>
      </c>
      <c r="C276" s="200"/>
      <c r="D276" s="285">
        <v>242621873.47999987</v>
      </c>
      <c r="E276" s="200"/>
      <c r="F276" s="200"/>
      <c r="G276" s="200"/>
      <c r="H276" s="200"/>
      <c r="I276" s="200"/>
      <c r="J276" s="200"/>
      <c r="K276" s="200"/>
      <c r="L276" s="200"/>
      <c r="M276" s="200"/>
      <c r="N276" s="200"/>
      <c r="O276" s="283">
        <v>1.5900825426943592E-2</v>
      </c>
      <c r="P276" s="200"/>
      <c r="Q276" s="200"/>
      <c r="R276" s="200"/>
      <c r="S276" s="200"/>
      <c r="T276" s="200"/>
      <c r="U276" s="200"/>
      <c r="V276" s="204">
        <v>14572</v>
      </c>
      <c r="W276" s="200"/>
      <c r="X276" s="200"/>
      <c r="Y276" s="200"/>
      <c r="Z276" s="200"/>
      <c r="AA276" s="200"/>
      <c r="AB276" s="200"/>
      <c r="AC276" s="200"/>
      <c r="AD276" s="283">
        <v>6.455042392777724E-2</v>
      </c>
      <c r="AE276" s="200"/>
      <c r="AF276" s="200"/>
      <c r="AG276" s="200"/>
      <c r="AH276" s="200"/>
      <c r="AI276" s="1"/>
    </row>
    <row r="277" spans="2:35" ht="11.25" customHeight="1" x14ac:dyDescent="0.2">
      <c r="B277" s="199" t="s">
        <v>1162</v>
      </c>
      <c r="C277" s="200"/>
      <c r="D277" s="285">
        <v>338965132.79999971</v>
      </c>
      <c r="E277" s="200"/>
      <c r="F277" s="200"/>
      <c r="G277" s="200"/>
      <c r="H277" s="200"/>
      <c r="I277" s="200"/>
      <c r="J277" s="200"/>
      <c r="K277" s="200"/>
      <c r="L277" s="200"/>
      <c r="M277" s="200"/>
      <c r="N277" s="200"/>
      <c r="O277" s="283">
        <v>2.2214919558429046E-2</v>
      </c>
      <c r="P277" s="200"/>
      <c r="Q277" s="200"/>
      <c r="R277" s="200"/>
      <c r="S277" s="200"/>
      <c r="T277" s="200"/>
      <c r="U277" s="200"/>
      <c r="V277" s="204">
        <v>13537</v>
      </c>
      <c r="W277" s="200"/>
      <c r="X277" s="200"/>
      <c r="Y277" s="200"/>
      <c r="Z277" s="200"/>
      <c r="AA277" s="200"/>
      <c r="AB277" s="200"/>
      <c r="AC277" s="200"/>
      <c r="AD277" s="283">
        <v>5.9965625083057951E-2</v>
      </c>
      <c r="AE277" s="200"/>
      <c r="AF277" s="200"/>
      <c r="AG277" s="200"/>
      <c r="AH277" s="200"/>
      <c r="AI277" s="1"/>
    </row>
    <row r="278" spans="2:35" ht="11.25" customHeight="1" x14ac:dyDescent="0.2">
      <c r="B278" s="199" t="s">
        <v>1163</v>
      </c>
      <c r="C278" s="200"/>
      <c r="D278" s="285">
        <v>716269687.719998</v>
      </c>
      <c r="E278" s="200"/>
      <c r="F278" s="200"/>
      <c r="G278" s="200"/>
      <c r="H278" s="200"/>
      <c r="I278" s="200"/>
      <c r="J278" s="200"/>
      <c r="K278" s="200"/>
      <c r="L278" s="200"/>
      <c r="M278" s="200"/>
      <c r="N278" s="200"/>
      <c r="O278" s="283">
        <v>4.6942508108140324E-2</v>
      </c>
      <c r="P278" s="200"/>
      <c r="Q278" s="200"/>
      <c r="R278" s="200"/>
      <c r="S278" s="200"/>
      <c r="T278" s="200"/>
      <c r="U278" s="200"/>
      <c r="V278" s="204">
        <v>18246</v>
      </c>
      <c r="W278" s="200"/>
      <c r="X278" s="200"/>
      <c r="Y278" s="200"/>
      <c r="Z278" s="200"/>
      <c r="AA278" s="200"/>
      <c r="AB278" s="200"/>
      <c r="AC278" s="200"/>
      <c r="AD278" s="283">
        <v>8.0825352387196223E-2</v>
      </c>
      <c r="AE278" s="200"/>
      <c r="AF278" s="200"/>
      <c r="AG278" s="200"/>
      <c r="AH278" s="200"/>
      <c r="AI278" s="1"/>
    </row>
    <row r="279" spans="2:35" ht="11.25" customHeight="1" x14ac:dyDescent="0.2">
      <c r="B279" s="199" t="s">
        <v>1164</v>
      </c>
      <c r="C279" s="200"/>
      <c r="D279" s="285">
        <v>1526831844.4600012</v>
      </c>
      <c r="E279" s="200"/>
      <c r="F279" s="200"/>
      <c r="G279" s="200"/>
      <c r="H279" s="200"/>
      <c r="I279" s="200"/>
      <c r="J279" s="200"/>
      <c r="K279" s="200"/>
      <c r="L279" s="200"/>
      <c r="M279" s="200"/>
      <c r="N279" s="200"/>
      <c r="O279" s="283">
        <v>0.10006470672586772</v>
      </c>
      <c r="P279" s="200"/>
      <c r="Q279" s="200"/>
      <c r="R279" s="200"/>
      <c r="S279" s="200"/>
      <c r="T279" s="200"/>
      <c r="U279" s="200"/>
      <c r="V279" s="204">
        <v>26432</v>
      </c>
      <c r="W279" s="200"/>
      <c r="X279" s="200"/>
      <c r="Y279" s="200"/>
      <c r="Z279" s="200"/>
      <c r="AA279" s="200"/>
      <c r="AB279" s="200"/>
      <c r="AC279" s="200"/>
      <c r="AD279" s="283">
        <v>0.11708734595518858</v>
      </c>
      <c r="AE279" s="200"/>
      <c r="AF279" s="200"/>
      <c r="AG279" s="200"/>
      <c r="AH279" s="200"/>
      <c r="AI279" s="1"/>
    </row>
    <row r="280" spans="2:35" ht="11.25" customHeight="1" x14ac:dyDescent="0.2">
      <c r="B280" s="199" t="s">
        <v>1165</v>
      </c>
      <c r="C280" s="200"/>
      <c r="D280" s="285">
        <v>2923002636.9400167</v>
      </c>
      <c r="E280" s="200"/>
      <c r="F280" s="200"/>
      <c r="G280" s="200"/>
      <c r="H280" s="200"/>
      <c r="I280" s="200"/>
      <c r="J280" s="200"/>
      <c r="K280" s="200"/>
      <c r="L280" s="200"/>
      <c r="M280" s="200"/>
      <c r="N280" s="200"/>
      <c r="O280" s="283">
        <v>0.19156621777677574</v>
      </c>
      <c r="P280" s="200"/>
      <c r="Q280" s="200"/>
      <c r="R280" s="200"/>
      <c r="S280" s="200"/>
      <c r="T280" s="200"/>
      <c r="U280" s="200"/>
      <c r="V280" s="204">
        <v>35833</v>
      </c>
      <c r="W280" s="200"/>
      <c r="X280" s="200"/>
      <c r="Y280" s="200"/>
      <c r="Z280" s="200"/>
      <c r="AA280" s="200"/>
      <c r="AB280" s="200"/>
      <c r="AC280" s="200"/>
      <c r="AD280" s="283">
        <v>0.15873149468872094</v>
      </c>
      <c r="AE280" s="200"/>
      <c r="AF280" s="200"/>
      <c r="AG280" s="200"/>
      <c r="AH280" s="200"/>
      <c r="AI280" s="1"/>
    </row>
    <row r="281" spans="2:35" ht="11.25" customHeight="1" x14ac:dyDescent="0.2">
      <c r="B281" s="199" t="s">
        <v>1166</v>
      </c>
      <c r="C281" s="200"/>
      <c r="D281" s="285">
        <v>753890909.06999838</v>
      </c>
      <c r="E281" s="200"/>
      <c r="F281" s="200"/>
      <c r="G281" s="200"/>
      <c r="H281" s="200"/>
      <c r="I281" s="200"/>
      <c r="J281" s="200"/>
      <c r="K281" s="200"/>
      <c r="L281" s="200"/>
      <c r="M281" s="200"/>
      <c r="N281" s="200"/>
      <c r="O281" s="283">
        <v>4.9408108033054232E-2</v>
      </c>
      <c r="P281" s="200"/>
      <c r="Q281" s="200"/>
      <c r="R281" s="200"/>
      <c r="S281" s="200"/>
      <c r="T281" s="200"/>
      <c r="U281" s="200"/>
      <c r="V281" s="204">
        <v>15176</v>
      </c>
      <c r="W281" s="200"/>
      <c r="X281" s="200"/>
      <c r="Y281" s="200"/>
      <c r="Z281" s="200"/>
      <c r="AA281" s="200"/>
      <c r="AB281" s="200"/>
      <c r="AC281" s="200"/>
      <c r="AD281" s="283">
        <v>6.722599735986462E-2</v>
      </c>
      <c r="AE281" s="200"/>
      <c r="AF281" s="200"/>
      <c r="AG281" s="200"/>
      <c r="AH281" s="200"/>
      <c r="AI281" s="1"/>
    </row>
    <row r="282" spans="2:35" ht="11.25" customHeight="1" x14ac:dyDescent="0.2">
      <c r="B282" s="199" t="s">
        <v>1167</v>
      </c>
      <c r="C282" s="200"/>
      <c r="D282" s="285">
        <v>764754439.68999898</v>
      </c>
      <c r="E282" s="200"/>
      <c r="F282" s="200"/>
      <c r="G282" s="200"/>
      <c r="H282" s="200"/>
      <c r="I282" s="200"/>
      <c r="J282" s="200"/>
      <c r="K282" s="200"/>
      <c r="L282" s="200"/>
      <c r="M282" s="200"/>
      <c r="N282" s="200"/>
      <c r="O282" s="283">
        <v>5.012007642003944E-2</v>
      </c>
      <c r="P282" s="200"/>
      <c r="Q282" s="200"/>
      <c r="R282" s="200"/>
      <c r="S282" s="200"/>
      <c r="T282" s="200"/>
      <c r="U282" s="200"/>
      <c r="V282" s="204">
        <v>13046</v>
      </c>
      <c r="W282" s="200"/>
      <c r="X282" s="200"/>
      <c r="Y282" s="200"/>
      <c r="Z282" s="200"/>
      <c r="AA282" s="200"/>
      <c r="AB282" s="200"/>
      <c r="AC282" s="200"/>
      <c r="AD282" s="283">
        <v>5.7790614230152471E-2</v>
      </c>
      <c r="AE282" s="200"/>
      <c r="AF282" s="200"/>
      <c r="AG282" s="200"/>
      <c r="AH282" s="200"/>
      <c r="AI282" s="1"/>
    </row>
    <row r="283" spans="2:35" ht="11.25" customHeight="1" x14ac:dyDescent="0.2">
      <c r="B283" s="199" t="s">
        <v>1168</v>
      </c>
      <c r="C283" s="200"/>
      <c r="D283" s="285">
        <v>782454917.51999986</v>
      </c>
      <c r="E283" s="200"/>
      <c r="F283" s="200"/>
      <c r="G283" s="200"/>
      <c r="H283" s="200"/>
      <c r="I283" s="200"/>
      <c r="J283" s="200"/>
      <c r="K283" s="200"/>
      <c r="L283" s="200"/>
      <c r="M283" s="200"/>
      <c r="N283" s="200"/>
      <c r="O283" s="283">
        <v>5.1280121076819035E-2</v>
      </c>
      <c r="P283" s="200"/>
      <c r="Q283" s="200"/>
      <c r="R283" s="200"/>
      <c r="S283" s="200"/>
      <c r="T283" s="200"/>
      <c r="U283" s="200"/>
      <c r="V283" s="204">
        <v>12505</v>
      </c>
      <c r="W283" s="200"/>
      <c r="X283" s="200"/>
      <c r="Y283" s="200"/>
      <c r="Z283" s="200"/>
      <c r="AA283" s="200"/>
      <c r="AB283" s="200"/>
      <c r="AC283" s="200"/>
      <c r="AD283" s="283">
        <v>5.5394115510352344E-2</v>
      </c>
      <c r="AE283" s="200"/>
      <c r="AF283" s="200"/>
      <c r="AG283" s="200"/>
      <c r="AH283" s="200"/>
      <c r="AI283" s="1"/>
    </row>
    <row r="284" spans="2:35" ht="11.25" customHeight="1" x14ac:dyDescent="0.2">
      <c r="B284" s="199" t="s">
        <v>1169</v>
      </c>
      <c r="C284" s="200"/>
      <c r="D284" s="285">
        <v>873374649.03999758</v>
      </c>
      <c r="E284" s="200"/>
      <c r="F284" s="200"/>
      <c r="G284" s="200"/>
      <c r="H284" s="200"/>
      <c r="I284" s="200"/>
      <c r="J284" s="200"/>
      <c r="K284" s="200"/>
      <c r="L284" s="200"/>
      <c r="M284" s="200"/>
      <c r="N284" s="200"/>
      <c r="O284" s="283">
        <v>5.7238770880433047E-2</v>
      </c>
      <c r="P284" s="200"/>
      <c r="Q284" s="200"/>
      <c r="R284" s="200"/>
      <c r="S284" s="200"/>
      <c r="T284" s="200"/>
      <c r="U284" s="200"/>
      <c r="V284" s="204">
        <v>12399</v>
      </c>
      <c r="W284" s="200"/>
      <c r="X284" s="200"/>
      <c r="Y284" s="200"/>
      <c r="Z284" s="200"/>
      <c r="AA284" s="200"/>
      <c r="AB284" s="200"/>
      <c r="AC284" s="200"/>
      <c r="AD284" s="283">
        <v>5.4924561232535682E-2</v>
      </c>
      <c r="AE284" s="200"/>
      <c r="AF284" s="200"/>
      <c r="AG284" s="200"/>
      <c r="AH284" s="200"/>
      <c r="AI284" s="1"/>
    </row>
    <row r="285" spans="2:35" ht="11.25" customHeight="1" x14ac:dyDescent="0.2">
      <c r="B285" s="199" t="s">
        <v>1170</v>
      </c>
      <c r="C285" s="200"/>
      <c r="D285" s="285">
        <v>925548536.07000077</v>
      </c>
      <c r="E285" s="200"/>
      <c r="F285" s="200"/>
      <c r="G285" s="200"/>
      <c r="H285" s="200"/>
      <c r="I285" s="200"/>
      <c r="J285" s="200"/>
      <c r="K285" s="200"/>
      <c r="L285" s="200"/>
      <c r="M285" s="200"/>
      <c r="N285" s="200"/>
      <c r="O285" s="283">
        <v>6.06581157960824E-2</v>
      </c>
      <c r="P285" s="200"/>
      <c r="Q285" s="200"/>
      <c r="R285" s="200"/>
      <c r="S285" s="200"/>
      <c r="T285" s="200"/>
      <c r="U285" s="200"/>
      <c r="V285" s="204">
        <v>11184</v>
      </c>
      <c r="W285" s="200"/>
      <c r="X285" s="200"/>
      <c r="Y285" s="200"/>
      <c r="Z285" s="200"/>
      <c r="AA285" s="200"/>
      <c r="AB285" s="200"/>
      <c r="AC285" s="200"/>
      <c r="AD285" s="283">
        <v>4.9542406066995649E-2</v>
      </c>
      <c r="AE285" s="200"/>
      <c r="AF285" s="200"/>
      <c r="AG285" s="200"/>
      <c r="AH285" s="200"/>
      <c r="AI285" s="1"/>
    </row>
    <row r="286" spans="2:35" ht="11.25" customHeight="1" x14ac:dyDescent="0.2">
      <c r="B286" s="199" t="s">
        <v>1171</v>
      </c>
      <c r="C286" s="200"/>
      <c r="D286" s="285">
        <v>2600286857.0499868</v>
      </c>
      <c r="E286" s="200"/>
      <c r="F286" s="200"/>
      <c r="G286" s="200"/>
      <c r="H286" s="200"/>
      <c r="I286" s="200"/>
      <c r="J286" s="200"/>
      <c r="K286" s="200"/>
      <c r="L286" s="200"/>
      <c r="M286" s="200"/>
      <c r="N286" s="200"/>
      <c r="O286" s="283">
        <v>0.17041623980921081</v>
      </c>
      <c r="P286" s="200"/>
      <c r="Q286" s="200"/>
      <c r="R286" s="200"/>
      <c r="S286" s="200"/>
      <c r="T286" s="200"/>
      <c r="U286" s="200"/>
      <c r="V286" s="204">
        <v>29699</v>
      </c>
      <c r="W286" s="200"/>
      <c r="X286" s="200"/>
      <c r="Y286" s="200"/>
      <c r="Z286" s="200"/>
      <c r="AA286" s="200"/>
      <c r="AB286" s="200"/>
      <c r="AC286" s="200"/>
      <c r="AD286" s="283">
        <v>0.13155936317808511</v>
      </c>
      <c r="AE286" s="200"/>
      <c r="AF286" s="200"/>
      <c r="AG286" s="200"/>
      <c r="AH286" s="200"/>
      <c r="AI286" s="1"/>
    </row>
    <row r="287" spans="2:35" ht="11.25" customHeight="1" x14ac:dyDescent="0.2">
      <c r="B287" s="199" t="s">
        <v>1172</v>
      </c>
      <c r="C287" s="200"/>
      <c r="D287" s="285">
        <v>1131805936.6599996</v>
      </c>
      <c r="E287" s="200"/>
      <c r="F287" s="200"/>
      <c r="G287" s="200"/>
      <c r="H287" s="200"/>
      <c r="I287" s="200"/>
      <c r="J287" s="200"/>
      <c r="K287" s="200"/>
      <c r="L287" s="200"/>
      <c r="M287" s="200"/>
      <c r="N287" s="200"/>
      <c r="O287" s="283">
        <v>7.4175705421269666E-2</v>
      </c>
      <c r="P287" s="200"/>
      <c r="Q287" s="200"/>
      <c r="R287" s="200"/>
      <c r="S287" s="200"/>
      <c r="T287" s="200"/>
      <c r="U287" s="200"/>
      <c r="V287" s="204">
        <v>10778</v>
      </c>
      <c r="W287" s="200"/>
      <c r="X287" s="200"/>
      <c r="Y287" s="200"/>
      <c r="Z287" s="200"/>
      <c r="AA287" s="200"/>
      <c r="AB287" s="200"/>
      <c r="AC287" s="200"/>
      <c r="AD287" s="283">
        <v>4.7743924587811078E-2</v>
      </c>
      <c r="AE287" s="200"/>
      <c r="AF287" s="200"/>
      <c r="AG287" s="200"/>
      <c r="AH287" s="200"/>
      <c r="AI287" s="1"/>
    </row>
    <row r="288" spans="2:35" ht="11.25" customHeight="1" x14ac:dyDescent="0.2">
      <c r="B288" s="199" t="s">
        <v>1173</v>
      </c>
      <c r="C288" s="200"/>
      <c r="D288" s="285">
        <v>462030331.37000018</v>
      </c>
      <c r="E288" s="200"/>
      <c r="F288" s="200"/>
      <c r="G288" s="200"/>
      <c r="H288" s="200"/>
      <c r="I288" s="200"/>
      <c r="J288" s="200"/>
      <c r="K288" s="200"/>
      <c r="L288" s="200"/>
      <c r="M288" s="200"/>
      <c r="N288" s="200"/>
      <c r="O288" s="283">
        <v>3.0280302166048857E-2</v>
      </c>
      <c r="P288" s="200"/>
      <c r="Q288" s="200"/>
      <c r="R288" s="200"/>
      <c r="S288" s="200"/>
      <c r="T288" s="200"/>
      <c r="U288" s="200"/>
      <c r="V288" s="204">
        <v>4151</v>
      </c>
      <c r="W288" s="200"/>
      <c r="X288" s="200"/>
      <c r="Y288" s="200"/>
      <c r="Z288" s="200"/>
      <c r="AA288" s="200"/>
      <c r="AB288" s="200"/>
      <c r="AC288" s="200"/>
      <c r="AD288" s="283">
        <v>1.8387922709593968E-2</v>
      </c>
      <c r="AE288" s="200"/>
      <c r="AF288" s="200"/>
      <c r="AG288" s="200"/>
      <c r="AH288" s="200"/>
      <c r="AI288" s="1"/>
    </row>
    <row r="289" spans="2:35" ht="11.25" customHeight="1" x14ac:dyDescent="0.2">
      <c r="B289" s="199" t="s">
        <v>1174</v>
      </c>
      <c r="C289" s="200"/>
      <c r="D289" s="285">
        <v>1216607452.4199955</v>
      </c>
      <c r="E289" s="200"/>
      <c r="F289" s="200"/>
      <c r="G289" s="200"/>
      <c r="H289" s="200"/>
      <c r="I289" s="200"/>
      <c r="J289" s="200"/>
      <c r="K289" s="200"/>
      <c r="L289" s="200"/>
      <c r="M289" s="200"/>
      <c r="N289" s="200"/>
      <c r="O289" s="283">
        <v>7.9733382800885877E-2</v>
      </c>
      <c r="P289" s="200"/>
      <c r="Q289" s="200"/>
      <c r="R289" s="200"/>
      <c r="S289" s="200"/>
      <c r="T289" s="200"/>
      <c r="U289" s="200"/>
      <c r="V289" s="204">
        <v>8188</v>
      </c>
      <c r="W289" s="200"/>
      <c r="X289" s="200"/>
      <c r="Y289" s="200"/>
      <c r="Z289" s="200"/>
      <c r="AA289" s="200"/>
      <c r="AB289" s="200"/>
      <c r="AC289" s="200"/>
      <c r="AD289" s="283">
        <v>3.6270853082668128E-2</v>
      </c>
      <c r="AE289" s="200"/>
      <c r="AF289" s="200"/>
      <c r="AG289" s="200"/>
      <c r="AH289" s="200"/>
      <c r="AI289" s="1"/>
    </row>
    <row r="290" spans="2:35" ht="11.25" customHeight="1" x14ac:dyDescent="0.2">
      <c r="B290" s="291"/>
      <c r="C290" s="287"/>
      <c r="D290" s="288">
        <v>15258445204.289997</v>
      </c>
      <c r="E290" s="287"/>
      <c r="F290" s="287"/>
      <c r="G290" s="287"/>
      <c r="H290" s="287"/>
      <c r="I290" s="287"/>
      <c r="J290" s="287"/>
      <c r="K290" s="287"/>
      <c r="L290" s="287"/>
      <c r="M290" s="287"/>
      <c r="N290" s="287"/>
      <c r="O290" s="289">
        <v>1.0000000000000056</v>
      </c>
      <c r="P290" s="287"/>
      <c r="Q290" s="287"/>
      <c r="R290" s="287"/>
      <c r="S290" s="287"/>
      <c r="T290" s="287"/>
      <c r="U290" s="287"/>
      <c r="V290" s="290">
        <v>225746</v>
      </c>
      <c r="W290" s="287"/>
      <c r="X290" s="287"/>
      <c r="Y290" s="287"/>
      <c r="Z290" s="287"/>
      <c r="AA290" s="287"/>
      <c r="AB290" s="287"/>
      <c r="AC290" s="287"/>
      <c r="AD290" s="289">
        <v>1</v>
      </c>
      <c r="AE290" s="287"/>
      <c r="AF290" s="287"/>
      <c r="AG290" s="287"/>
      <c r="AH290" s="287"/>
      <c r="AI290" s="1"/>
    </row>
    <row r="291" spans="2:35" ht="9" customHeigh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x14ac:dyDescent="0.2">
      <c r="B292" s="213" t="s">
        <v>1050</v>
      </c>
      <c r="C292" s="214"/>
      <c r="D292" s="214"/>
      <c r="E292" s="214"/>
      <c r="F292" s="214"/>
      <c r="G292" s="214"/>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5"/>
    </row>
    <row r="293" spans="2:35" ht="8.25" customHeight="1"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x14ac:dyDescent="0.2">
      <c r="B294" s="203" t="s">
        <v>1055</v>
      </c>
      <c r="C294" s="198"/>
      <c r="D294" s="203" t="s">
        <v>1052</v>
      </c>
      <c r="E294" s="198"/>
      <c r="F294" s="198"/>
      <c r="G294" s="198"/>
      <c r="H294" s="198"/>
      <c r="I294" s="198"/>
      <c r="J294" s="198"/>
      <c r="K294" s="198"/>
      <c r="L294" s="198"/>
      <c r="M294" s="198"/>
      <c r="N294" s="198"/>
      <c r="O294" s="203" t="s">
        <v>1053</v>
      </c>
      <c r="P294" s="198"/>
      <c r="Q294" s="198"/>
      <c r="R294" s="198"/>
      <c r="S294" s="198"/>
      <c r="T294" s="198"/>
      <c r="U294" s="198"/>
      <c r="V294" s="203" t="s">
        <v>1054</v>
      </c>
      <c r="W294" s="198"/>
      <c r="X294" s="198"/>
      <c r="Y294" s="198"/>
      <c r="Z294" s="198"/>
      <c r="AA294" s="198"/>
      <c r="AB294" s="198"/>
      <c r="AC294" s="198"/>
      <c r="AD294" s="203" t="s">
        <v>1053</v>
      </c>
      <c r="AE294" s="198"/>
      <c r="AF294" s="198"/>
      <c r="AG294" s="198"/>
      <c r="AH294" s="198"/>
      <c r="AI294" s="1"/>
    </row>
    <row r="295" spans="2:35" ht="10.5" customHeight="1" x14ac:dyDescent="0.2">
      <c r="B295" s="199" t="s">
        <v>1175</v>
      </c>
      <c r="C295" s="200"/>
      <c r="D295" s="285">
        <v>330144297.89000016</v>
      </c>
      <c r="E295" s="200"/>
      <c r="F295" s="200"/>
      <c r="G295" s="200"/>
      <c r="H295" s="200"/>
      <c r="I295" s="200"/>
      <c r="J295" s="200"/>
      <c r="K295" s="200"/>
      <c r="L295" s="200"/>
      <c r="M295" s="200"/>
      <c r="N295" s="200"/>
      <c r="O295" s="283">
        <v>2.1636824294337557E-2</v>
      </c>
      <c r="P295" s="200"/>
      <c r="Q295" s="200"/>
      <c r="R295" s="200"/>
      <c r="S295" s="200"/>
      <c r="T295" s="200"/>
      <c r="U295" s="200"/>
      <c r="V295" s="204">
        <v>14435</v>
      </c>
      <c r="W295" s="200"/>
      <c r="X295" s="200"/>
      <c r="Y295" s="200"/>
      <c r="Z295" s="200"/>
      <c r="AA295" s="200"/>
      <c r="AB295" s="200"/>
      <c r="AC295" s="200"/>
      <c r="AD295" s="283">
        <v>6.394354717248589E-2</v>
      </c>
      <c r="AE295" s="200"/>
      <c r="AF295" s="200"/>
      <c r="AG295" s="200"/>
      <c r="AH295" s="200"/>
      <c r="AI295" s="1"/>
    </row>
    <row r="296" spans="2:35" ht="10.5" customHeight="1" x14ac:dyDescent="0.2">
      <c r="B296" s="199" t="s">
        <v>1057</v>
      </c>
      <c r="C296" s="200"/>
      <c r="D296" s="285">
        <v>444031700.76999927</v>
      </c>
      <c r="E296" s="200"/>
      <c r="F296" s="200"/>
      <c r="G296" s="200"/>
      <c r="H296" s="200"/>
      <c r="I296" s="200"/>
      <c r="J296" s="200"/>
      <c r="K296" s="200"/>
      <c r="L296" s="200"/>
      <c r="M296" s="200"/>
      <c r="N296" s="200"/>
      <c r="O296" s="283">
        <v>2.9100717328994788E-2</v>
      </c>
      <c r="P296" s="200"/>
      <c r="Q296" s="200"/>
      <c r="R296" s="200"/>
      <c r="S296" s="200"/>
      <c r="T296" s="200"/>
      <c r="U296" s="200"/>
      <c r="V296" s="204">
        <v>13499</v>
      </c>
      <c r="W296" s="200"/>
      <c r="X296" s="200"/>
      <c r="Y296" s="200"/>
      <c r="Z296" s="200"/>
      <c r="AA296" s="200"/>
      <c r="AB296" s="200"/>
      <c r="AC296" s="200"/>
      <c r="AD296" s="283">
        <v>5.9797294304218013E-2</v>
      </c>
      <c r="AE296" s="200"/>
      <c r="AF296" s="200"/>
      <c r="AG296" s="200"/>
      <c r="AH296" s="200"/>
      <c r="AI296" s="1"/>
    </row>
    <row r="297" spans="2:35" ht="10.5" customHeight="1" x14ac:dyDescent="0.2">
      <c r="B297" s="199" t="s">
        <v>1058</v>
      </c>
      <c r="C297" s="200"/>
      <c r="D297" s="285">
        <v>622645389.09999776</v>
      </c>
      <c r="E297" s="200"/>
      <c r="F297" s="200"/>
      <c r="G297" s="200"/>
      <c r="H297" s="200"/>
      <c r="I297" s="200"/>
      <c r="J297" s="200"/>
      <c r="K297" s="200"/>
      <c r="L297" s="200"/>
      <c r="M297" s="200"/>
      <c r="N297" s="200"/>
      <c r="O297" s="283">
        <v>4.0806607800704206E-2</v>
      </c>
      <c r="P297" s="200"/>
      <c r="Q297" s="200"/>
      <c r="R297" s="200"/>
      <c r="S297" s="200"/>
      <c r="T297" s="200"/>
      <c r="U297" s="200"/>
      <c r="V297" s="204">
        <v>18703</v>
      </c>
      <c r="W297" s="200"/>
      <c r="X297" s="200"/>
      <c r="Y297" s="200"/>
      <c r="Z297" s="200"/>
      <c r="AA297" s="200"/>
      <c r="AB297" s="200"/>
      <c r="AC297" s="200"/>
      <c r="AD297" s="283">
        <v>8.2849751490613341E-2</v>
      </c>
      <c r="AE297" s="200"/>
      <c r="AF297" s="200"/>
      <c r="AG297" s="200"/>
      <c r="AH297" s="200"/>
      <c r="AI297" s="1"/>
    </row>
    <row r="298" spans="2:35" ht="10.5" customHeight="1" x14ac:dyDescent="0.2">
      <c r="B298" s="199" t="s">
        <v>1059</v>
      </c>
      <c r="C298" s="200"/>
      <c r="D298" s="285">
        <v>930539188.08000171</v>
      </c>
      <c r="E298" s="200"/>
      <c r="F298" s="200"/>
      <c r="G298" s="200"/>
      <c r="H298" s="200"/>
      <c r="I298" s="200"/>
      <c r="J298" s="200"/>
      <c r="K298" s="200"/>
      <c r="L298" s="200"/>
      <c r="M298" s="200"/>
      <c r="N298" s="200"/>
      <c r="O298" s="283">
        <v>6.0985190536869086E-2</v>
      </c>
      <c r="P298" s="200"/>
      <c r="Q298" s="200"/>
      <c r="R298" s="200"/>
      <c r="S298" s="200"/>
      <c r="T298" s="200"/>
      <c r="U298" s="200"/>
      <c r="V298" s="204">
        <v>21751</v>
      </c>
      <c r="W298" s="200"/>
      <c r="X298" s="200"/>
      <c r="Y298" s="200"/>
      <c r="Z298" s="200"/>
      <c r="AA298" s="200"/>
      <c r="AB298" s="200"/>
      <c r="AC298" s="200"/>
      <c r="AD298" s="283">
        <v>9.6351651856511303E-2</v>
      </c>
      <c r="AE298" s="200"/>
      <c r="AF298" s="200"/>
      <c r="AG298" s="200"/>
      <c r="AH298" s="200"/>
      <c r="AI298" s="1"/>
    </row>
    <row r="299" spans="2:35" ht="10.5" customHeight="1" x14ac:dyDescent="0.2">
      <c r="B299" s="199" t="s">
        <v>1060</v>
      </c>
      <c r="C299" s="200"/>
      <c r="D299" s="285">
        <v>1101613790.8299913</v>
      </c>
      <c r="E299" s="200"/>
      <c r="F299" s="200"/>
      <c r="G299" s="200"/>
      <c r="H299" s="200"/>
      <c r="I299" s="200"/>
      <c r="J299" s="200"/>
      <c r="K299" s="200"/>
      <c r="L299" s="200"/>
      <c r="M299" s="200"/>
      <c r="N299" s="200"/>
      <c r="O299" s="283">
        <v>7.2196988361583961E-2</v>
      </c>
      <c r="P299" s="200"/>
      <c r="Q299" s="200"/>
      <c r="R299" s="200"/>
      <c r="S299" s="200"/>
      <c r="T299" s="200"/>
      <c r="U299" s="200"/>
      <c r="V299" s="204">
        <v>22024</v>
      </c>
      <c r="W299" s="200"/>
      <c r="X299" s="200"/>
      <c r="Y299" s="200"/>
      <c r="Z299" s="200"/>
      <c r="AA299" s="200"/>
      <c r="AB299" s="200"/>
      <c r="AC299" s="200"/>
      <c r="AD299" s="283">
        <v>9.7560975609756101E-2</v>
      </c>
      <c r="AE299" s="200"/>
      <c r="AF299" s="200"/>
      <c r="AG299" s="200"/>
      <c r="AH299" s="200"/>
      <c r="AI299" s="1"/>
    </row>
    <row r="300" spans="2:35" ht="10.5" customHeight="1" x14ac:dyDescent="0.2">
      <c r="B300" s="199" t="s">
        <v>1061</v>
      </c>
      <c r="C300" s="200"/>
      <c r="D300" s="285">
        <v>1133896491.6099913</v>
      </c>
      <c r="E300" s="200"/>
      <c r="F300" s="200"/>
      <c r="G300" s="200"/>
      <c r="H300" s="200"/>
      <c r="I300" s="200"/>
      <c r="J300" s="200"/>
      <c r="K300" s="200"/>
      <c r="L300" s="200"/>
      <c r="M300" s="200"/>
      <c r="N300" s="200"/>
      <c r="O300" s="283">
        <v>7.4312715117998404E-2</v>
      </c>
      <c r="P300" s="200"/>
      <c r="Q300" s="200"/>
      <c r="R300" s="200"/>
      <c r="S300" s="200"/>
      <c r="T300" s="200"/>
      <c r="U300" s="200"/>
      <c r="V300" s="204">
        <v>18583</v>
      </c>
      <c r="W300" s="200"/>
      <c r="X300" s="200"/>
      <c r="Y300" s="200"/>
      <c r="Z300" s="200"/>
      <c r="AA300" s="200"/>
      <c r="AB300" s="200"/>
      <c r="AC300" s="200"/>
      <c r="AD300" s="283">
        <v>8.2318180610066183E-2</v>
      </c>
      <c r="AE300" s="200"/>
      <c r="AF300" s="200"/>
      <c r="AG300" s="200"/>
      <c r="AH300" s="200"/>
      <c r="AI300" s="1"/>
    </row>
    <row r="301" spans="2:35" ht="10.5" customHeight="1" x14ac:dyDescent="0.2">
      <c r="B301" s="199" t="s">
        <v>1062</v>
      </c>
      <c r="C301" s="200"/>
      <c r="D301" s="285">
        <v>1551780136.0399971</v>
      </c>
      <c r="E301" s="200"/>
      <c r="F301" s="200"/>
      <c r="G301" s="200"/>
      <c r="H301" s="200"/>
      <c r="I301" s="200"/>
      <c r="J301" s="200"/>
      <c r="K301" s="200"/>
      <c r="L301" s="200"/>
      <c r="M301" s="200"/>
      <c r="N301" s="200"/>
      <c r="O301" s="283">
        <v>0.10169975480881274</v>
      </c>
      <c r="P301" s="200"/>
      <c r="Q301" s="200"/>
      <c r="R301" s="200"/>
      <c r="S301" s="200"/>
      <c r="T301" s="200"/>
      <c r="U301" s="200"/>
      <c r="V301" s="204">
        <v>21653</v>
      </c>
      <c r="W301" s="200"/>
      <c r="X301" s="200"/>
      <c r="Y301" s="200"/>
      <c r="Z301" s="200"/>
      <c r="AA301" s="200"/>
      <c r="AB301" s="200"/>
      <c r="AC301" s="200"/>
      <c r="AD301" s="283">
        <v>9.5917535637397786E-2</v>
      </c>
      <c r="AE301" s="200"/>
      <c r="AF301" s="200"/>
      <c r="AG301" s="200"/>
      <c r="AH301" s="200"/>
      <c r="AI301" s="1"/>
    </row>
    <row r="302" spans="2:35" ht="10.5" customHeight="1" x14ac:dyDescent="0.2">
      <c r="B302" s="199" t="s">
        <v>1063</v>
      </c>
      <c r="C302" s="200"/>
      <c r="D302" s="285">
        <v>1284694215.2999961</v>
      </c>
      <c r="E302" s="200"/>
      <c r="F302" s="200"/>
      <c r="G302" s="200"/>
      <c r="H302" s="200"/>
      <c r="I302" s="200"/>
      <c r="J302" s="200"/>
      <c r="K302" s="200"/>
      <c r="L302" s="200"/>
      <c r="M302" s="200"/>
      <c r="N302" s="200"/>
      <c r="O302" s="283">
        <v>8.4195617449856375E-2</v>
      </c>
      <c r="P302" s="200"/>
      <c r="Q302" s="200"/>
      <c r="R302" s="200"/>
      <c r="S302" s="200"/>
      <c r="T302" s="200"/>
      <c r="U302" s="200"/>
      <c r="V302" s="204">
        <v>16475</v>
      </c>
      <c r="W302" s="200"/>
      <c r="X302" s="200"/>
      <c r="Y302" s="200"/>
      <c r="Z302" s="200"/>
      <c r="AA302" s="200"/>
      <c r="AB302" s="200"/>
      <c r="AC302" s="200"/>
      <c r="AD302" s="283">
        <v>7.2980252141787674E-2</v>
      </c>
      <c r="AE302" s="200"/>
      <c r="AF302" s="200"/>
      <c r="AG302" s="200"/>
      <c r="AH302" s="200"/>
      <c r="AI302" s="1"/>
    </row>
    <row r="303" spans="2:35" ht="10.5" customHeight="1" x14ac:dyDescent="0.2">
      <c r="B303" s="199" t="s">
        <v>1064</v>
      </c>
      <c r="C303" s="200"/>
      <c r="D303" s="285">
        <v>1497293205.2400072</v>
      </c>
      <c r="E303" s="200"/>
      <c r="F303" s="200"/>
      <c r="G303" s="200"/>
      <c r="H303" s="200"/>
      <c r="I303" s="200"/>
      <c r="J303" s="200"/>
      <c r="K303" s="200"/>
      <c r="L303" s="200"/>
      <c r="M303" s="200"/>
      <c r="N303" s="200"/>
      <c r="O303" s="283">
        <v>9.8128818840535273E-2</v>
      </c>
      <c r="P303" s="200"/>
      <c r="Q303" s="200"/>
      <c r="R303" s="200"/>
      <c r="S303" s="200"/>
      <c r="T303" s="200"/>
      <c r="U303" s="200"/>
      <c r="V303" s="204">
        <v>17437</v>
      </c>
      <c r="W303" s="200"/>
      <c r="X303" s="200"/>
      <c r="Y303" s="200"/>
      <c r="Z303" s="200"/>
      <c r="AA303" s="200"/>
      <c r="AB303" s="200"/>
      <c r="AC303" s="200"/>
      <c r="AD303" s="283">
        <v>7.7241678700840768E-2</v>
      </c>
      <c r="AE303" s="200"/>
      <c r="AF303" s="200"/>
      <c r="AG303" s="200"/>
      <c r="AH303" s="200"/>
      <c r="AI303" s="1"/>
    </row>
    <row r="304" spans="2:35" ht="10.5" customHeight="1" x14ac:dyDescent="0.2">
      <c r="B304" s="199" t="s">
        <v>1065</v>
      </c>
      <c r="C304" s="200"/>
      <c r="D304" s="285">
        <v>2327583816.54001</v>
      </c>
      <c r="E304" s="200"/>
      <c r="F304" s="200"/>
      <c r="G304" s="200"/>
      <c r="H304" s="200"/>
      <c r="I304" s="200"/>
      <c r="J304" s="200"/>
      <c r="K304" s="200"/>
      <c r="L304" s="200"/>
      <c r="M304" s="200"/>
      <c r="N304" s="200"/>
      <c r="O304" s="283">
        <v>0.15254397059312419</v>
      </c>
      <c r="P304" s="200"/>
      <c r="Q304" s="200"/>
      <c r="R304" s="200"/>
      <c r="S304" s="200"/>
      <c r="T304" s="200"/>
      <c r="U304" s="200"/>
      <c r="V304" s="204">
        <v>24852</v>
      </c>
      <c r="W304" s="200"/>
      <c r="X304" s="200"/>
      <c r="Y304" s="200"/>
      <c r="Z304" s="200"/>
      <c r="AA304" s="200"/>
      <c r="AB304" s="200"/>
      <c r="AC304" s="200"/>
      <c r="AD304" s="283">
        <v>0.11008832936131759</v>
      </c>
      <c r="AE304" s="200"/>
      <c r="AF304" s="200"/>
      <c r="AG304" s="200"/>
      <c r="AH304" s="200"/>
      <c r="AI304" s="1"/>
    </row>
    <row r="305" spans="2:35" ht="10.5" customHeight="1" x14ac:dyDescent="0.2">
      <c r="B305" s="199" t="s">
        <v>1066</v>
      </c>
      <c r="C305" s="200"/>
      <c r="D305" s="285">
        <v>975170214.29000223</v>
      </c>
      <c r="E305" s="200"/>
      <c r="F305" s="200"/>
      <c r="G305" s="200"/>
      <c r="H305" s="200"/>
      <c r="I305" s="200"/>
      <c r="J305" s="200"/>
      <c r="K305" s="200"/>
      <c r="L305" s="200"/>
      <c r="M305" s="200"/>
      <c r="N305" s="200"/>
      <c r="O305" s="283">
        <v>6.3910195385820032E-2</v>
      </c>
      <c r="P305" s="200"/>
      <c r="Q305" s="200"/>
      <c r="R305" s="200"/>
      <c r="S305" s="200"/>
      <c r="T305" s="200"/>
      <c r="U305" s="200"/>
      <c r="V305" s="204">
        <v>10466</v>
      </c>
      <c r="W305" s="200"/>
      <c r="X305" s="200"/>
      <c r="Y305" s="200"/>
      <c r="Z305" s="200"/>
      <c r="AA305" s="200"/>
      <c r="AB305" s="200"/>
      <c r="AC305" s="200"/>
      <c r="AD305" s="283">
        <v>4.6361840298388454E-2</v>
      </c>
      <c r="AE305" s="200"/>
      <c r="AF305" s="200"/>
      <c r="AG305" s="200"/>
      <c r="AH305" s="200"/>
      <c r="AI305" s="1"/>
    </row>
    <row r="306" spans="2:35" ht="10.5" customHeight="1" x14ac:dyDescent="0.2">
      <c r="B306" s="199" t="s">
        <v>1067</v>
      </c>
      <c r="C306" s="200"/>
      <c r="D306" s="285">
        <v>1067586856.7200031</v>
      </c>
      <c r="E306" s="200"/>
      <c r="F306" s="200"/>
      <c r="G306" s="200"/>
      <c r="H306" s="200"/>
      <c r="I306" s="200"/>
      <c r="J306" s="200"/>
      <c r="K306" s="200"/>
      <c r="L306" s="200"/>
      <c r="M306" s="200"/>
      <c r="N306" s="200"/>
      <c r="O306" s="283">
        <v>6.9966948953609331E-2</v>
      </c>
      <c r="P306" s="200"/>
      <c r="Q306" s="200"/>
      <c r="R306" s="200"/>
      <c r="S306" s="200"/>
      <c r="T306" s="200"/>
      <c r="U306" s="200"/>
      <c r="V306" s="204">
        <v>10264</v>
      </c>
      <c r="W306" s="200"/>
      <c r="X306" s="200"/>
      <c r="Y306" s="200"/>
      <c r="Z306" s="200"/>
      <c r="AA306" s="200"/>
      <c r="AB306" s="200"/>
      <c r="AC306" s="200"/>
      <c r="AD306" s="283">
        <v>4.5467029316134062E-2</v>
      </c>
      <c r="AE306" s="200"/>
      <c r="AF306" s="200"/>
      <c r="AG306" s="200"/>
      <c r="AH306" s="200"/>
      <c r="AI306" s="1"/>
    </row>
    <row r="307" spans="2:35" ht="10.5" customHeight="1" x14ac:dyDescent="0.2">
      <c r="B307" s="199" t="s">
        <v>1068</v>
      </c>
      <c r="C307" s="200"/>
      <c r="D307" s="285">
        <v>1940601147.1699979</v>
      </c>
      <c r="E307" s="200"/>
      <c r="F307" s="200"/>
      <c r="G307" s="200"/>
      <c r="H307" s="200"/>
      <c r="I307" s="200"/>
      <c r="J307" s="200"/>
      <c r="K307" s="200"/>
      <c r="L307" s="200"/>
      <c r="M307" s="200"/>
      <c r="N307" s="200"/>
      <c r="O307" s="283">
        <v>0.12718210284127687</v>
      </c>
      <c r="P307" s="200"/>
      <c r="Q307" s="200"/>
      <c r="R307" s="200"/>
      <c r="S307" s="200"/>
      <c r="T307" s="200"/>
      <c r="U307" s="200"/>
      <c r="V307" s="204">
        <v>15139</v>
      </c>
      <c r="W307" s="200"/>
      <c r="X307" s="200"/>
      <c r="Y307" s="200"/>
      <c r="Z307" s="200"/>
      <c r="AA307" s="200"/>
      <c r="AB307" s="200"/>
      <c r="AC307" s="200"/>
      <c r="AD307" s="283">
        <v>6.706209633836259E-2</v>
      </c>
      <c r="AE307" s="200"/>
      <c r="AF307" s="200"/>
      <c r="AG307" s="200"/>
      <c r="AH307" s="200"/>
      <c r="AI307" s="1"/>
    </row>
    <row r="308" spans="2:35" ht="10.5" customHeight="1" x14ac:dyDescent="0.2">
      <c r="B308" s="199" t="s">
        <v>1069</v>
      </c>
      <c r="C308" s="200"/>
      <c r="D308" s="285">
        <v>29480038.910000015</v>
      </c>
      <c r="E308" s="200"/>
      <c r="F308" s="200"/>
      <c r="G308" s="200"/>
      <c r="H308" s="200"/>
      <c r="I308" s="200"/>
      <c r="J308" s="200"/>
      <c r="K308" s="200"/>
      <c r="L308" s="200"/>
      <c r="M308" s="200"/>
      <c r="N308" s="200"/>
      <c r="O308" s="283">
        <v>1.9320473688702923E-3</v>
      </c>
      <c r="P308" s="200"/>
      <c r="Q308" s="200"/>
      <c r="R308" s="200"/>
      <c r="S308" s="200"/>
      <c r="T308" s="200"/>
      <c r="U308" s="200"/>
      <c r="V308" s="204">
        <v>274</v>
      </c>
      <c r="W308" s="200"/>
      <c r="X308" s="200"/>
      <c r="Y308" s="200"/>
      <c r="Z308" s="200"/>
      <c r="AA308" s="200"/>
      <c r="AB308" s="200"/>
      <c r="AC308" s="200"/>
      <c r="AD308" s="283">
        <v>1.2137535105826902E-3</v>
      </c>
      <c r="AE308" s="200"/>
      <c r="AF308" s="200"/>
      <c r="AG308" s="200"/>
      <c r="AH308" s="200"/>
      <c r="AI308" s="1"/>
    </row>
    <row r="309" spans="2:35" ht="10.5" customHeight="1" x14ac:dyDescent="0.2">
      <c r="B309" s="199" t="s">
        <v>1070</v>
      </c>
      <c r="C309" s="200"/>
      <c r="D309" s="285">
        <v>16088988.029999999</v>
      </c>
      <c r="E309" s="200"/>
      <c r="F309" s="200"/>
      <c r="G309" s="200"/>
      <c r="H309" s="200"/>
      <c r="I309" s="200"/>
      <c r="J309" s="200"/>
      <c r="K309" s="200"/>
      <c r="L309" s="200"/>
      <c r="M309" s="200"/>
      <c r="N309" s="200"/>
      <c r="O309" s="283">
        <v>1.0544316812486564E-3</v>
      </c>
      <c r="P309" s="200"/>
      <c r="Q309" s="200"/>
      <c r="R309" s="200"/>
      <c r="S309" s="200"/>
      <c r="T309" s="200"/>
      <c r="U309" s="200"/>
      <c r="V309" s="204">
        <v>145</v>
      </c>
      <c r="W309" s="200"/>
      <c r="X309" s="200"/>
      <c r="Y309" s="200"/>
      <c r="Z309" s="200"/>
      <c r="AA309" s="200"/>
      <c r="AB309" s="200"/>
      <c r="AC309" s="200"/>
      <c r="AD309" s="283">
        <v>6.4231481399448938E-4</v>
      </c>
      <c r="AE309" s="200"/>
      <c r="AF309" s="200"/>
      <c r="AG309" s="200"/>
      <c r="AH309" s="200"/>
      <c r="AI309" s="1"/>
    </row>
    <row r="310" spans="2:35" ht="10.5" customHeight="1" x14ac:dyDescent="0.2">
      <c r="B310" s="199" t="s">
        <v>1071</v>
      </c>
      <c r="C310" s="200"/>
      <c r="D310" s="285">
        <v>4747314.1499999994</v>
      </c>
      <c r="E310" s="200"/>
      <c r="F310" s="200"/>
      <c r="G310" s="200"/>
      <c r="H310" s="200"/>
      <c r="I310" s="200"/>
      <c r="J310" s="200"/>
      <c r="K310" s="200"/>
      <c r="L310" s="200"/>
      <c r="M310" s="200"/>
      <c r="N310" s="200"/>
      <c r="O310" s="283">
        <v>3.1112699140966644E-4</v>
      </c>
      <c r="P310" s="200"/>
      <c r="Q310" s="200"/>
      <c r="R310" s="200"/>
      <c r="S310" s="200"/>
      <c r="T310" s="200"/>
      <c r="U310" s="200"/>
      <c r="V310" s="204">
        <v>42</v>
      </c>
      <c r="W310" s="200"/>
      <c r="X310" s="200"/>
      <c r="Y310" s="200"/>
      <c r="Z310" s="200"/>
      <c r="AA310" s="200"/>
      <c r="AB310" s="200"/>
      <c r="AC310" s="200"/>
      <c r="AD310" s="283">
        <v>1.8604980819150727E-4</v>
      </c>
      <c r="AE310" s="200"/>
      <c r="AF310" s="200"/>
      <c r="AG310" s="200"/>
      <c r="AH310" s="200"/>
      <c r="AI310" s="1"/>
    </row>
    <row r="311" spans="2:35" ht="10.5" customHeight="1" x14ac:dyDescent="0.2">
      <c r="B311" s="199" t="s">
        <v>1072</v>
      </c>
      <c r="C311" s="200"/>
      <c r="D311" s="285">
        <v>213302.13</v>
      </c>
      <c r="E311" s="200"/>
      <c r="F311" s="200"/>
      <c r="G311" s="200"/>
      <c r="H311" s="200"/>
      <c r="I311" s="200"/>
      <c r="J311" s="200"/>
      <c r="K311" s="200"/>
      <c r="L311" s="200"/>
      <c r="M311" s="200"/>
      <c r="N311" s="200"/>
      <c r="O311" s="283">
        <v>1.3979283416112996E-5</v>
      </c>
      <c r="P311" s="200"/>
      <c r="Q311" s="200"/>
      <c r="R311" s="200"/>
      <c r="S311" s="200"/>
      <c r="T311" s="200"/>
      <c r="U311" s="200"/>
      <c r="V311" s="204">
        <v>1</v>
      </c>
      <c r="W311" s="200"/>
      <c r="X311" s="200"/>
      <c r="Y311" s="200"/>
      <c r="Z311" s="200"/>
      <c r="AA311" s="200"/>
      <c r="AB311" s="200"/>
      <c r="AC311" s="200"/>
      <c r="AD311" s="283">
        <v>4.4297573378930303E-6</v>
      </c>
      <c r="AE311" s="200"/>
      <c r="AF311" s="200"/>
      <c r="AG311" s="200"/>
      <c r="AH311" s="200"/>
      <c r="AI311" s="1"/>
    </row>
    <row r="312" spans="2:35" ht="10.5" customHeight="1" x14ac:dyDescent="0.2">
      <c r="B312" s="199" t="s">
        <v>1073</v>
      </c>
      <c r="C312" s="200"/>
      <c r="D312" s="285">
        <v>151111.49</v>
      </c>
      <c r="E312" s="200"/>
      <c r="F312" s="200"/>
      <c r="G312" s="200"/>
      <c r="H312" s="200"/>
      <c r="I312" s="200"/>
      <c r="J312" s="200"/>
      <c r="K312" s="200"/>
      <c r="L312" s="200"/>
      <c r="M312" s="200"/>
      <c r="N312" s="200"/>
      <c r="O312" s="283">
        <v>9.9034657841491063E-6</v>
      </c>
      <c r="P312" s="200"/>
      <c r="Q312" s="200"/>
      <c r="R312" s="200"/>
      <c r="S312" s="200"/>
      <c r="T312" s="200"/>
      <c r="U312" s="200"/>
      <c r="V312" s="204">
        <v>2</v>
      </c>
      <c r="W312" s="200"/>
      <c r="X312" s="200"/>
      <c r="Y312" s="200"/>
      <c r="Z312" s="200"/>
      <c r="AA312" s="200"/>
      <c r="AB312" s="200"/>
      <c r="AC312" s="200"/>
      <c r="AD312" s="283">
        <v>8.8595146757860606E-6</v>
      </c>
      <c r="AE312" s="200"/>
      <c r="AF312" s="200"/>
      <c r="AG312" s="200"/>
      <c r="AH312" s="200"/>
      <c r="AI312" s="1"/>
    </row>
    <row r="313" spans="2:35" ht="10.5" customHeight="1" x14ac:dyDescent="0.2">
      <c r="B313" s="199" t="s">
        <v>1078</v>
      </c>
      <c r="C313" s="200"/>
      <c r="D313" s="285">
        <v>184000</v>
      </c>
      <c r="E313" s="200"/>
      <c r="F313" s="200"/>
      <c r="G313" s="200"/>
      <c r="H313" s="200"/>
      <c r="I313" s="200"/>
      <c r="J313" s="200"/>
      <c r="K313" s="200"/>
      <c r="L313" s="200"/>
      <c r="M313" s="200"/>
      <c r="N313" s="200"/>
      <c r="O313" s="283">
        <v>1.2058895748320897E-5</v>
      </c>
      <c r="P313" s="200"/>
      <c r="Q313" s="200"/>
      <c r="R313" s="200"/>
      <c r="S313" s="200"/>
      <c r="T313" s="200"/>
      <c r="U313" s="200"/>
      <c r="V313" s="204">
        <v>1</v>
      </c>
      <c r="W313" s="200"/>
      <c r="X313" s="200"/>
      <c r="Y313" s="200"/>
      <c r="Z313" s="200"/>
      <c r="AA313" s="200"/>
      <c r="AB313" s="200"/>
      <c r="AC313" s="200"/>
      <c r="AD313" s="283">
        <v>4.4297573378930303E-6</v>
      </c>
      <c r="AE313" s="200"/>
      <c r="AF313" s="200"/>
      <c r="AG313" s="200"/>
      <c r="AH313" s="200"/>
      <c r="AI313" s="1"/>
    </row>
    <row r="314" spans="2:35" ht="9.75" customHeight="1" x14ac:dyDescent="0.2">
      <c r="B314" s="291"/>
      <c r="C314" s="287"/>
      <c r="D314" s="288">
        <v>15258445204.289995</v>
      </c>
      <c r="E314" s="287"/>
      <c r="F314" s="287"/>
      <c r="G314" s="287"/>
      <c r="H314" s="287"/>
      <c r="I314" s="287"/>
      <c r="J314" s="287"/>
      <c r="K314" s="287"/>
      <c r="L314" s="287"/>
      <c r="M314" s="287"/>
      <c r="N314" s="287"/>
      <c r="O314" s="289">
        <v>1.0000000000000087</v>
      </c>
      <c r="P314" s="287"/>
      <c r="Q314" s="287"/>
      <c r="R314" s="287"/>
      <c r="S314" s="287"/>
      <c r="T314" s="287"/>
      <c r="U314" s="287"/>
      <c r="V314" s="290">
        <v>225746</v>
      </c>
      <c r="W314" s="287"/>
      <c r="X314" s="287"/>
      <c r="Y314" s="287"/>
      <c r="Z314" s="287"/>
      <c r="AA314" s="287"/>
      <c r="AB314" s="287"/>
      <c r="AC314" s="287"/>
      <c r="AD314" s="289">
        <v>1</v>
      </c>
      <c r="AE314" s="287"/>
      <c r="AF314" s="287"/>
      <c r="AG314" s="287"/>
      <c r="AH314" s="287"/>
      <c r="AI314" s="1"/>
    </row>
    <row r="315" spans="2:35" ht="9" customHeight="1"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x14ac:dyDescent="0.2">
      <c r="B316" s="213" t="s">
        <v>1051</v>
      </c>
      <c r="C316" s="214"/>
      <c r="D316" s="214"/>
      <c r="E316" s="214"/>
      <c r="F316" s="214"/>
      <c r="G316" s="214"/>
      <c r="H316" s="214"/>
      <c r="I316" s="214"/>
      <c r="J316" s="214"/>
      <c r="K316" s="214"/>
      <c r="L316" s="214"/>
      <c r="M316" s="214"/>
      <c r="N316" s="214"/>
      <c r="O316" s="214"/>
      <c r="P316" s="214"/>
      <c r="Q316" s="214"/>
      <c r="R316" s="214"/>
      <c r="S316" s="214"/>
      <c r="T316" s="214"/>
      <c r="U316" s="214"/>
      <c r="V316" s="214"/>
      <c r="W316" s="214"/>
      <c r="X316" s="214"/>
      <c r="Y316" s="214"/>
      <c r="Z316" s="214"/>
      <c r="AA316" s="214"/>
      <c r="AB316" s="214"/>
      <c r="AC316" s="214"/>
      <c r="AD316" s="214"/>
      <c r="AE316" s="214"/>
      <c r="AF316" s="214"/>
      <c r="AG316" s="214"/>
      <c r="AH316" s="214"/>
      <c r="AI316" s="215"/>
    </row>
    <row r="317" spans="2:35" ht="8.25" customHeight="1"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x14ac:dyDescent="0.2">
      <c r="B318" s="203" t="s">
        <v>1055</v>
      </c>
      <c r="C318" s="198"/>
      <c r="D318" s="203" t="s">
        <v>1052</v>
      </c>
      <c r="E318" s="198"/>
      <c r="F318" s="198"/>
      <c r="G318" s="198"/>
      <c r="H318" s="198"/>
      <c r="I318" s="198"/>
      <c r="J318" s="198"/>
      <c r="K318" s="198"/>
      <c r="L318" s="198"/>
      <c r="M318" s="198"/>
      <c r="N318" s="198"/>
      <c r="O318" s="203" t="s">
        <v>1053</v>
      </c>
      <c r="P318" s="198"/>
      <c r="Q318" s="198"/>
      <c r="R318" s="198"/>
      <c r="S318" s="198"/>
      <c r="T318" s="198"/>
      <c r="U318" s="198"/>
      <c r="V318" s="203" t="s">
        <v>1054</v>
      </c>
      <c r="W318" s="198"/>
      <c r="X318" s="198"/>
      <c r="Y318" s="198"/>
      <c r="Z318" s="198"/>
      <c r="AA318" s="198"/>
      <c r="AB318" s="198"/>
      <c r="AC318" s="198"/>
      <c r="AD318" s="198"/>
      <c r="AE318" s="203" t="s">
        <v>1053</v>
      </c>
      <c r="AF318" s="198"/>
      <c r="AG318" s="198"/>
      <c r="AH318" s="198"/>
      <c r="AI318" s="1"/>
    </row>
    <row r="319" spans="2:35" ht="12" customHeight="1" x14ac:dyDescent="0.2">
      <c r="B319" s="199" t="s">
        <v>1142</v>
      </c>
      <c r="C319" s="200"/>
      <c r="D319" s="285">
        <v>12666426184.790085</v>
      </c>
      <c r="E319" s="200"/>
      <c r="F319" s="200"/>
      <c r="G319" s="200"/>
      <c r="H319" s="200"/>
      <c r="I319" s="200"/>
      <c r="J319" s="200"/>
      <c r="K319" s="200"/>
      <c r="L319" s="200"/>
      <c r="M319" s="200"/>
      <c r="N319" s="200"/>
      <c r="O319" s="283">
        <v>0.83012561340317792</v>
      </c>
      <c r="P319" s="200"/>
      <c r="Q319" s="200"/>
      <c r="R319" s="200"/>
      <c r="S319" s="200"/>
      <c r="T319" s="200"/>
      <c r="U319" s="200"/>
      <c r="V319" s="204">
        <v>186808</v>
      </c>
      <c r="W319" s="200"/>
      <c r="X319" s="200"/>
      <c r="Y319" s="200"/>
      <c r="Z319" s="200"/>
      <c r="AA319" s="200"/>
      <c r="AB319" s="200"/>
      <c r="AC319" s="200"/>
      <c r="AD319" s="200"/>
      <c r="AE319" s="283">
        <v>0.82751410877712117</v>
      </c>
      <c r="AF319" s="200"/>
      <c r="AG319" s="200"/>
      <c r="AH319" s="200"/>
      <c r="AI319" s="1"/>
    </row>
    <row r="320" spans="2:35" ht="12" customHeight="1" x14ac:dyDescent="0.2">
      <c r="B320" s="199" t="s">
        <v>1175</v>
      </c>
      <c r="C320" s="200"/>
      <c r="D320" s="285">
        <v>1317880610.9499996</v>
      </c>
      <c r="E320" s="200"/>
      <c r="F320" s="200"/>
      <c r="G320" s="200"/>
      <c r="H320" s="200"/>
      <c r="I320" s="200"/>
      <c r="J320" s="200"/>
      <c r="K320" s="200"/>
      <c r="L320" s="200"/>
      <c r="M320" s="200"/>
      <c r="N320" s="200"/>
      <c r="O320" s="283">
        <v>8.6370570087931531E-2</v>
      </c>
      <c r="P320" s="200"/>
      <c r="Q320" s="200"/>
      <c r="R320" s="200"/>
      <c r="S320" s="200"/>
      <c r="T320" s="200"/>
      <c r="U320" s="200"/>
      <c r="V320" s="204">
        <v>24827</v>
      </c>
      <c r="W320" s="200"/>
      <c r="X320" s="200"/>
      <c r="Y320" s="200"/>
      <c r="Z320" s="200"/>
      <c r="AA320" s="200"/>
      <c r="AB320" s="200"/>
      <c r="AC320" s="200"/>
      <c r="AD320" s="200"/>
      <c r="AE320" s="283">
        <v>0.10997758542787026</v>
      </c>
      <c r="AF320" s="200"/>
      <c r="AG320" s="200"/>
      <c r="AH320" s="200"/>
      <c r="AI320" s="1"/>
    </row>
    <row r="321" spans="2:35" ht="12" customHeight="1" x14ac:dyDescent="0.2">
      <c r="B321" s="199" t="s">
        <v>1057</v>
      </c>
      <c r="C321" s="200"/>
      <c r="D321" s="285">
        <v>481518476.54000038</v>
      </c>
      <c r="E321" s="200"/>
      <c r="F321" s="200"/>
      <c r="G321" s="200"/>
      <c r="H321" s="200"/>
      <c r="I321" s="200"/>
      <c r="J321" s="200"/>
      <c r="K321" s="200"/>
      <c r="L321" s="200"/>
      <c r="M321" s="200"/>
      <c r="N321" s="200"/>
      <c r="O321" s="283">
        <v>3.1557506029815934E-2</v>
      </c>
      <c r="P321" s="200"/>
      <c r="Q321" s="200"/>
      <c r="R321" s="200"/>
      <c r="S321" s="200"/>
      <c r="T321" s="200"/>
      <c r="U321" s="200"/>
      <c r="V321" s="204">
        <v>5476</v>
      </c>
      <c r="W321" s="200"/>
      <c r="X321" s="200"/>
      <c r="Y321" s="200"/>
      <c r="Z321" s="200"/>
      <c r="AA321" s="200"/>
      <c r="AB321" s="200"/>
      <c r="AC321" s="200"/>
      <c r="AD321" s="200"/>
      <c r="AE321" s="283">
        <v>2.4257351182302232E-2</v>
      </c>
      <c r="AF321" s="200"/>
      <c r="AG321" s="200"/>
      <c r="AH321" s="200"/>
      <c r="AI321" s="1"/>
    </row>
    <row r="322" spans="2:35" ht="12" customHeight="1" x14ac:dyDescent="0.2">
      <c r="B322" s="199" t="s">
        <v>1058</v>
      </c>
      <c r="C322" s="200"/>
      <c r="D322" s="285">
        <v>241256295.39999983</v>
      </c>
      <c r="E322" s="200"/>
      <c r="F322" s="200"/>
      <c r="G322" s="200"/>
      <c r="H322" s="200"/>
      <c r="I322" s="200"/>
      <c r="J322" s="200"/>
      <c r="K322" s="200"/>
      <c r="L322" s="200"/>
      <c r="M322" s="200"/>
      <c r="N322" s="200"/>
      <c r="O322" s="283">
        <v>1.5811328885079842E-2</v>
      </c>
      <c r="P322" s="200"/>
      <c r="Q322" s="200"/>
      <c r="R322" s="200"/>
      <c r="S322" s="200"/>
      <c r="T322" s="200"/>
      <c r="U322" s="200"/>
      <c r="V322" s="204">
        <v>2829</v>
      </c>
      <c r="W322" s="200"/>
      <c r="X322" s="200"/>
      <c r="Y322" s="200"/>
      <c r="Z322" s="200"/>
      <c r="AA322" s="200"/>
      <c r="AB322" s="200"/>
      <c r="AC322" s="200"/>
      <c r="AD322" s="200"/>
      <c r="AE322" s="283">
        <v>1.2531783508899382E-2</v>
      </c>
      <c r="AF322" s="200"/>
      <c r="AG322" s="200"/>
      <c r="AH322" s="200"/>
      <c r="AI322" s="1"/>
    </row>
    <row r="323" spans="2:35" ht="12" customHeight="1" x14ac:dyDescent="0.2">
      <c r="B323" s="199" t="s">
        <v>1059</v>
      </c>
      <c r="C323" s="200"/>
      <c r="D323" s="285">
        <v>105045901.45000003</v>
      </c>
      <c r="E323" s="200"/>
      <c r="F323" s="200"/>
      <c r="G323" s="200"/>
      <c r="H323" s="200"/>
      <c r="I323" s="200"/>
      <c r="J323" s="200"/>
      <c r="K323" s="200"/>
      <c r="L323" s="200"/>
      <c r="M323" s="200"/>
      <c r="N323" s="200"/>
      <c r="O323" s="283">
        <v>6.8844433389887707E-3</v>
      </c>
      <c r="P323" s="200"/>
      <c r="Q323" s="200"/>
      <c r="R323" s="200"/>
      <c r="S323" s="200"/>
      <c r="T323" s="200"/>
      <c r="U323" s="200"/>
      <c r="V323" s="204">
        <v>1132</v>
      </c>
      <c r="W323" s="200"/>
      <c r="X323" s="200"/>
      <c r="Y323" s="200"/>
      <c r="Z323" s="200"/>
      <c r="AA323" s="200"/>
      <c r="AB323" s="200"/>
      <c r="AC323" s="200"/>
      <c r="AD323" s="200"/>
      <c r="AE323" s="283">
        <v>5.0144853064949101E-3</v>
      </c>
      <c r="AF323" s="200"/>
      <c r="AG323" s="200"/>
      <c r="AH323" s="200"/>
      <c r="AI323" s="1"/>
    </row>
    <row r="324" spans="2:35" ht="12" customHeight="1" x14ac:dyDescent="0.2">
      <c r="B324" s="199" t="s">
        <v>1060</v>
      </c>
      <c r="C324" s="200"/>
      <c r="D324" s="285">
        <v>68777108.049999967</v>
      </c>
      <c r="E324" s="200"/>
      <c r="F324" s="200"/>
      <c r="G324" s="200"/>
      <c r="H324" s="200"/>
      <c r="I324" s="200"/>
      <c r="J324" s="200"/>
      <c r="K324" s="200"/>
      <c r="L324" s="200"/>
      <c r="M324" s="200"/>
      <c r="N324" s="200"/>
      <c r="O324" s="283">
        <v>4.5074781295975364E-3</v>
      </c>
      <c r="P324" s="200"/>
      <c r="Q324" s="200"/>
      <c r="R324" s="200"/>
      <c r="S324" s="200"/>
      <c r="T324" s="200"/>
      <c r="U324" s="200"/>
      <c r="V324" s="204">
        <v>613</v>
      </c>
      <c r="W324" s="200"/>
      <c r="X324" s="200"/>
      <c r="Y324" s="200"/>
      <c r="Z324" s="200"/>
      <c r="AA324" s="200"/>
      <c r="AB324" s="200"/>
      <c r="AC324" s="200"/>
      <c r="AD324" s="200"/>
      <c r="AE324" s="283">
        <v>2.7154412481284274E-3</v>
      </c>
      <c r="AF324" s="200"/>
      <c r="AG324" s="200"/>
      <c r="AH324" s="200"/>
      <c r="AI324" s="1"/>
    </row>
    <row r="325" spans="2:35" ht="12" customHeight="1" x14ac:dyDescent="0.2">
      <c r="B325" s="199" t="s">
        <v>1062</v>
      </c>
      <c r="C325" s="200"/>
      <c r="D325" s="285">
        <v>366495902.72000051</v>
      </c>
      <c r="E325" s="200"/>
      <c r="F325" s="200"/>
      <c r="G325" s="200"/>
      <c r="H325" s="200"/>
      <c r="I325" s="200"/>
      <c r="J325" s="200"/>
      <c r="K325" s="200"/>
      <c r="L325" s="200"/>
      <c r="M325" s="200"/>
      <c r="N325" s="200"/>
      <c r="O325" s="283">
        <v>2.401921675590879E-2</v>
      </c>
      <c r="P325" s="200"/>
      <c r="Q325" s="200"/>
      <c r="R325" s="200"/>
      <c r="S325" s="200"/>
      <c r="T325" s="200"/>
      <c r="U325" s="200"/>
      <c r="V325" s="204">
        <v>3978</v>
      </c>
      <c r="W325" s="200"/>
      <c r="X325" s="200"/>
      <c r="Y325" s="200"/>
      <c r="Z325" s="200"/>
      <c r="AA325" s="200"/>
      <c r="AB325" s="200"/>
      <c r="AC325" s="200"/>
      <c r="AD325" s="200"/>
      <c r="AE325" s="283">
        <v>1.7621574690138475E-2</v>
      </c>
      <c r="AF325" s="200"/>
      <c r="AG325" s="200"/>
      <c r="AH325" s="200"/>
      <c r="AI325" s="1"/>
    </row>
    <row r="326" spans="2:35" ht="12" customHeight="1" x14ac:dyDescent="0.2">
      <c r="B326" s="199" t="s">
        <v>1063</v>
      </c>
      <c r="C326" s="200"/>
      <c r="D326" s="285">
        <v>11044724.389999999</v>
      </c>
      <c r="E326" s="200"/>
      <c r="F326" s="200"/>
      <c r="G326" s="200"/>
      <c r="H326" s="200"/>
      <c r="I326" s="200"/>
      <c r="J326" s="200"/>
      <c r="K326" s="200"/>
      <c r="L326" s="200"/>
      <c r="M326" s="200"/>
      <c r="N326" s="200"/>
      <c r="O326" s="283">
        <v>7.2384336949970823E-4</v>
      </c>
      <c r="P326" s="200"/>
      <c r="Q326" s="200"/>
      <c r="R326" s="200"/>
      <c r="S326" s="200"/>
      <c r="T326" s="200"/>
      <c r="U326" s="200"/>
      <c r="V326" s="204">
        <v>83</v>
      </c>
      <c r="W326" s="200"/>
      <c r="X326" s="200"/>
      <c r="Y326" s="200"/>
      <c r="Z326" s="200"/>
      <c r="AA326" s="200"/>
      <c r="AB326" s="200"/>
      <c r="AC326" s="200"/>
      <c r="AD326" s="200"/>
      <c r="AE326" s="283">
        <v>3.6766985904512149E-4</v>
      </c>
      <c r="AF326" s="200"/>
      <c r="AG326" s="200"/>
      <c r="AH326" s="200"/>
      <c r="AI326" s="1"/>
    </row>
    <row r="327" spans="2:35" ht="9.75" customHeight="1" x14ac:dyDescent="0.2">
      <c r="B327" s="291"/>
      <c r="C327" s="287"/>
      <c r="D327" s="288">
        <v>15258445204.290085</v>
      </c>
      <c r="E327" s="287"/>
      <c r="F327" s="287"/>
      <c r="G327" s="287"/>
      <c r="H327" s="287"/>
      <c r="I327" s="287"/>
      <c r="J327" s="287"/>
      <c r="K327" s="287"/>
      <c r="L327" s="287"/>
      <c r="M327" s="287"/>
      <c r="N327" s="287"/>
      <c r="O327" s="289">
        <v>1.0000000000000029</v>
      </c>
      <c r="P327" s="287"/>
      <c r="Q327" s="287"/>
      <c r="R327" s="287"/>
      <c r="S327" s="287"/>
      <c r="T327" s="287"/>
      <c r="U327" s="287"/>
      <c r="V327" s="290">
        <v>225746</v>
      </c>
      <c r="W327" s="287"/>
      <c r="X327" s="287"/>
      <c r="Y327" s="287"/>
      <c r="Z327" s="287"/>
      <c r="AA327" s="287"/>
      <c r="AB327" s="287"/>
      <c r="AC327" s="287"/>
      <c r="AD327" s="287"/>
      <c r="AE327" s="289">
        <v>1</v>
      </c>
      <c r="AF327" s="287"/>
      <c r="AG327" s="287"/>
      <c r="AH327" s="287"/>
    </row>
  </sheetData>
  <mergeCells count="1378">
    <mergeCell ref="B327:C327"/>
    <mergeCell ref="D327:N327"/>
    <mergeCell ref="O327:U327"/>
    <mergeCell ref="V327:AD327"/>
    <mergeCell ref="AE327:AH327"/>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4:C314"/>
    <mergeCell ref="D314:N314"/>
    <mergeCell ref="O314:U314"/>
    <mergeCell ref="V314:AC314"/>
    <mergeCell ref="AD314:AH314"/>
    <mergeCell ref="B318:C318"/>
    <mergeCell ref="D318:N318"/>
    <mergeCell ref="O318:U318"/>
    <mergeCell ref="V318:AD318"/>
    <mergeCell ref="AE318:AH318"/>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0:C290"/>
    <mergeCell ref="D290:N290"/>
    <mergeCell ref="O290:U290"/>
    <mergeCell ref="V290:AC290"/>
    <mergeCell ref="AD290:AH290"/>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C271:M271"/>
    <mergeCell ref="N271:T271"/>
    <mergeCell ref="U271:AB271"/>
    <mergeCell ref="AC271:AH271"/>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B252:C252"/>
    <mergeCell ref="D252:N252"/>
    <mergeCell ref="O252:U252"/>
    <mergeCell ref="V252:AC252"/>
    <mergeCell ref="AD252:AH252"/>
    <mergeCell ref="F235:P235"/>
    <mergeCell ref="Q235:W235"/>
    <mergeCell ref="X235:AE235"/>
    <mergeCell ref="AF235:AI235"/>
    <mergeCell ref="B236:E236"/>
    <mergeCell ref="F236:P236"/>
    <mergeCell ref="Q236:W236"/>
    <mergeCell ref="X236:AE236"/>
    <mergeCell ref="AF236:AI236"/>
    <mergeCell ref="B249:C249"/>
    <mergeCell ref="D249:N249"/>
    <mergeCell ref="O249:U249"/>
    <mergeCell ref="V249:AC249"/>
    <mergeCell ref="AD249:AH249"/>
    <mergeCell ref="B250:C250"/>
    <mergeCell ref="D250:N250"/>
    <mergeCell ref="O250:U250"/>
    <mergeCell ref="V250:AC250"/>
    <mergeCell ref="AD250:AH250"/>
    <mergeCell ref="B244:D244"/>
    <mergeCell ref="E244:O244"/>
    <mergeCell ref="P244:V244"/>
    <mergeCell ref="W244:AD244"/>
    <mergeCell ref="AE244:AH244"/>
    <mergeCell ref="B248:C248"/>
    <mergeCell ref="D248:N248"/>
    <mergeCell ref="O248:U248"/>
    <mergeCell ref="V248:AC248"/>
    <mergeCell ref="AD248:AH248"/>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AE242:AH242"/>
    <mergeCell ref="B243:D243"/>
    <mergeCell ref="E243:O243"/>
    <mergeCell ref="P243:V243"/>
    <mergeCell ref="W243:AD243"/>
    <mergeCell ref="AE243:AH243"/>
    <mergeCell ref="B237:E237"/>
    <mergeCell ref="F237:P237"/>
    <mergeCell ref="Q237:W237"/>
    <mergeCell ref="X237:AE237"/>
    <mergeCell ref="AF237:AI237"/>
    <mergeCell ref="B241:D241"/>
    <mergeCell ref="E241:O241"/>
    <mergeCell ref="P241:V241"/>
    <mergeCell ref="W241:AD241"/>
    <mergeCell ref="AE241:AH241"/>
    <mergeCell ref="B235:E235"/>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33:E233"/>
    <mergeCell ref="F233:P233"/>
    <mergeCell ref="Q233:W233"/>
    <mergeCell ref="X233:AE233"/>
    <mergeCell ref="AF233:AI233"/>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9:E229"/>
    <mergeCell ref="F229:P229"/>
    <mergeCell ref="Q229:W229"/>
    <mergeCell ref="X229:AE229"/>
    <mergeCell ref="AF229:AI229"/>
    <mergeCell ref="B222:E222"/>
    <mergeCell ref="F222:P222"/>
    <mergeCell ref="Q222:W222"/>
    <mergeCell ref="X222:AE222"/>
    <mergeCell ref="AF222:AI222"/>
    <mergeCell ref="B216:E216"/>
    <mergeCell ref="F216:P216"/>
    <mergeCell ref="Q216:W216"/>
    <mergeCell ref="X216:AE216"/>
    <mergeCell ref="AF216:AI216"/>
    <mergeCell ref="B220:E220"/>
    <mergeCell ref="F220:P220"/>
    <mergeCell ref="Q220:W220"/>
    <mergeCell ref="X220:AE220"/>
    <mergeCell ref="AF220:AI220"/>
    <mergeCell ref="B225:E225"/>
    <mergeCell ref="F225:P225"/>
    <mergeCell ref="Q225:W225"/>
    <mergeCell ref="X225:AE225"/>
    <mergeCell ref="AF225:AI225"/>
    <mergeCell ref="B215:E215"/>
    <mergeCell ref="F215:P215"/>
    <mergeCell ref="Q215:W215"/>
    <mergeCell ref="X215:AE215"/>
    <mergeCell ref="AF215:AI215"/>
    <mergeCell ref="B212:E212"/>
    <mergeCell ref="F212:P212"/>
    <mergeCell ref="Q212:W212"/>
    <mergeCell ref="X212:AE212"/>
    <mergeCell ref="AF212:AI212"/>
    <mergeCell ref="B213:E213"/>
    <mergeCell ref="F213:P213"/>
    <mergeCell ref="Q213:W213"/>
    <mergeCell ref="X213:AE213"/>
    <mergeCell ref="AF213:AI213"/>
    <mergeCell ref="B221:E221"/>
    <mergeCell ref="F221:P221"/>
    <mergeCell ref="Q221:W221"/>
    <mergeCell ref="X221:AE221"/>
    <mergeCell ref="AF221:AI221"/>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14:E214"/>
    <mergeCell ref="F214:P214"/>
    <mergeCell ref="Q214:W214"/>
    <mergeCell ref="X214:AE214"/>
    <mergeCell ref="AF214:AI214"/>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207:F207"/>
    <mergeCell ref="G207:Q207"/>
    <mergeCell ref="R207:X207"/>
    <mergeCell ref="Y207:AE207"/>
    <mergeCell ref="AF207:AH207"/>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203:F203"/>
    <mergeCell ref="G203:Q203"/>
    <mergeCell ref="R203:X203"/>
    <mergeCell ref="Y203:AE203"/>
    <mergeCell ref="AF203:AH203"/>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9:F199"/>
    <mergeCell ref="G199:Q199"/>
    <mergeCell ref="R199:X199"/>
    <mergeCell ref="Y199:AE199"/>
    <mergeCell ref="AF199:AH199"/>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95:F195"/>
    <mergeCell ref="G195:Q195"/>
    <mergeCell ref="R195:X195"/>
    <mergeCell ref="Y195:AE195"/>
    <mergeCell ref="AF195:AH195"/>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91:F191"/>
    <mergeCell ref="G191:Q191"/>
    <mergeCell ref="R191:X191"/>
    <mergeCell ref="Y191:AE191"/>
    <mergeCell ref="AF191:AH191"/>
    <mergeCell ref="B181:G181"/>
    <mergeCell ref="H181:R181"/>
    <mergeCell ref="S181:Y181"/>
    <mergeCell ref="Z181:AE181"/>
    <mergeCell ref="AF181:AI181"/>
    <mergeCell ref="B175:H175"/>
    <mergeCell ref="I175:Q175"/>
    <mergeCell ref="R175:Y175"/>
    <mergeCell ref="Z175:AD175"/>
    <mergeCell ref="AE175:AI175"/>
    <mergeCell ref="B179:G179"/>
    <mergeCell ref="H179:R179"/>
    <mergeCell ref="S179:Y179"/>
    <mergeCell ref="Z179:AE179"/>
    <mergeCell ref="AF179:AI179"/>
    <mergeCell ref="B184:G184"/>
    <mergeCell ref="H184:R184"/>
    <mergeCell ref="S184:Y184"/>
    <mergeCell ref="Z184:AE184"/>
    <mergeCell ref="AF184:AI184"/>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80:G180"/>
    <mergeCell ref="H180:R180"/>
    <mergeCell ref="S180:Y180"/>
    <mergeCell ref="Z180:AE180"/>
    <mergeCell ref="AF180:AI180"/>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73:H173"/>
    <mergeCell ref="I173:Q173"/>
    <mergeCell ref="R173:Y173"/>
    <mergeCell ref="Z173:AD173"/>
    <mergeCell ref="AE173:AI173"/>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9:H169"/>
    <mergeCell ref="I169:Q169"/>
    <mergeCell ref="R169:Y169"/>
    <mergeCell ref="Z169:AD169"/>
    <mergeCell ref="AE169:AI169"/>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65:H165"/>
    <mergeCell ref="I165:Q165"/>
    <mergeCell ref="R165:Y165"/>
    <mergeCell ref="Z165:AD165"/>
    <mergeCell ref="AE165:AI165"/>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61:H161"/>
    <mergeCell ref="I161:Q161"/>
    <mergeCell ref="R161:Y161"/>
    <mergeCell ref="Z161:AD161"/>
    <mergeCell ref="AE161:AI161"/>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57:H157"/>
    <mergeCell ref="I157:Q157"/>
    <mergeCell ref="R157:Y157"/>
    <mergeCell ref="Z157:AD157"/>
    <mergeCell ref="AE157:AI157"/>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53:H153"/>
    <mergeCell ref="I153:Q153"/>
    <mergeCell ref="R153:Y153"/>
    <mergeCell ref="Z153:AD153"/>
    <mergeCell ref="AE153:AI153"/>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49:H149"/>
    <mergeCell ref="I149:Q149"/>
    <mergeCell ref="R149:Y149"/>
    <mergeCell ref="Z149:AD149"/>
    <mergeCell ref="AE149:AI149"/>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45:H145"/>
    <mergeCell ref="I145:Q145"/>
    <mergeCell ref="R145:Y145"/>
    <mergeCell ref="Z145:AD145"/>
    <mergeCell ref="AE145:AI145"/>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8:H138"/>
    <mergeCell ref="I138:S138"/>
    <mergeCell ref="T138:Z138"/>
    <mergeCell ref="AA138:AE138"/>
    <mergeCell ref="AF138:AI138"/>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34:H134"/>
    <mergeCell ref="I134:S134"/>
    <mergeCell ref="T134:Z134"/>
    <mergeCell ref="AA134:AE134"/>
    <mergeCell ref="AF134:AI134"/>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30:H130"/>
    <mergeCell ref="I130:S130"/>
    <mergeCell ref="T130:Z130"/>
    <mergeCell ref="AA130:AE130"/>
    <mergeCell ref="AF130:AI130"/>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26:H126"/>
    <mergeCell ref="I126:S126"/>
    <mergeCell ref="T126:Z126"/>
    <mergeCell ref="AA126:AE126"/>
    <mergeCell ref="AF126:AI126"/>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22:H122"/>
    <mergeCell ref="I122:S122"/>
    <mergeCell ref="T122:Z122"/>
    <mergeCell ref="AA122:AE122"/>
    <mergeCell ref="AF122:AI122"/>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8:H118"/>
    <mergeCell ref="I118:S118"/>
    <mergeCell ref="T118:Z118"/>
    <mergeCell ref="AA118:AE118"/>
    <mergeCell ref="AF118:AI118"/>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14:H114"/>
    <mergeCell ref="I114:S114"/>
    <mergeCell ref="T114:Z114"/>
    <mergeCell ref="AA114:AE114"/>
    <mergeCell ref="AF114:AI114"/>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10:H110"/>
    <mergeCell ref="I110:S110"/>
    <mergeCell ref="T110:Z110"/>
    <mergeCell ref="AA110:AE110"/>
    <mergeCell ref="AF110:AI110"/>
    <mergeCell ref="I101:S101"/>
    <mergeCell ref="T101:Z101"/>
    <mergeCell ref="AA101:AE101"/>
    <mergeCell ref="AF101:AI101"/>
    <mergeCell ref="B95:I95"/>
    <mergeCell ref="J95:S95"/>
    <mergeCell ref="T95:Z95"/>
    <mergeCell ref="AA95:AE95"/>
    <mergeCell ref="AF95:AI95"/>
    <mergeCell ref="B99:H99"/>
    <mergeCell ref="I99:S99"/>
    <mergeCell ref="T99:Z99"/>
    <mergeCell ref="AA99:AE99"/>
    <mergeCell ref="AF99:AI99"/>
    <mergeCell ref="B106:H106"/>
    <mergeCell ref="I106:S106"/>
    <mergeCell ref="T106:Z106"/>
    <mergeCell ref="AA106:AE106"/>
    <mergeCell ref="AF106:AI10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4:H14"/>
    <mergeCell ref="I14:S14"/>
    <mergeCell ref="T14:Z14"/>
    <mergeCell ref="AA14:AG14"/>
    <mergeCell ref="AH14:AI14"/>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239:AI239"/>
    <mergeCell ref="B246:AI246"/>
    <mergeCell ref="B254:AI254"/>
    <mergeCell ref="B273:AI273"/>
    <mergeCell ref="B292:AI292"/>
    <mergeCell ref="B316:AI316"/>
    <mergeCell ref="B242:D242"/>
    <mergeCell ref="E242:O242"/>
    <mergeCell ref="P242:V242"/>
    <mergeCell ref="W242:AD242"/>
    <mergeCell ref="B97:AI97"/>
    <mergeCell ref="B143:AI143"/>
    <mergeCell ref="B177:AI177"/>
    <mergeCell ref="B187:AI187"/>
    <mergeCell ref="B210:AI210"/>
    <mergeCell ref="B218:AI218"/>
    <mergeCell ref="B100:H100"/>
    <mergeCell ref="I100:S100"/>
    <mergeCell ref="T100:Z100"/>
    <mergeCell ref="AA100:AE100"/>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Q3:AA3"/>
    <mergeCell ref="B5:AI5"/>
    <mergeCell ref="B7:J8"/>
    <mergeCell ref="B9:AI9"/>
    <mergeCell ref="B26:AI26"/>
    <mergeCell ref="B60:AI60"/>
    <mergeCell ref="L7:S7"/>
    <mergeCell ref="B11:H11"/>
    <mergeCell ref="I11:S11"/>
    <mergeCell ref="T11:Z11"/>
    <mergeCell ref="AA11:AG11"/>
    <mergeCell ref="AH11:AI11"/>
    <mergeCell ref="B12:H12"/>
    <mergeCell ref="I12:S12"/>
    <mergeCell ref="T12:Z12"/>
    <mergeCell ref="AA12:AG12"/>
    <mergeCell ref="AH12:AI12"/>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s>
  <pageMargins left="0.44352941176470595" right="0.35529411764705887" top="0.44352941176470595" bottom="0.33764705882352947" header="0.50980392156862753" footer="0.50980392156862753"/>
  <pageSetup paperSize="9" orientation="portrait" r:id="rId1"/>
  <headerFooter alignWithMargins="0">
    <oddFooter>&amp;R&amp;1#&amp;"Calibri"&amp;10&amp;K0000FFClassification : Internal</oddFooter>
  </headerFooter>
  <rowBreaks count="5" manualBreakCount="5">
    <brk id="59" min="1" max="34" man="1"/>
    <brk id="96" min="1" max="34" man="1"/>
    <brk id="142" min="1" max="34" man="1"/>
    <brk id="209" min="1" max="34" man="1"/>
    <brk id="272" min="1" max="3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56"/>
  <sheetViews>
    <sheetView showGridLines="0" zoomScaleNormal="100" workbookViewId="0"/>
  </sheetViews>
  <sheetFormatPr defaultRowHeight="12.75" x14ac:dyDescent="0.2"/>
  <cols>
    <col min="1" max="5" width="1" customWidth="1"/>
    <col min="6" max="6" width="2" customWidth="1"/>
    <col min="7" max="7" width="17" customWidth="1"/>
    <col min="8" max="8" width="1" customWidth="1"/>
    <col min="9" max="9" width="9" customWidth="1"/>
    <col min="10" max="10" width="6" customWidth="1"/>
    <col min="11" max="11" width="2" customWidth="1"/>
    <col min="12" max="12" width="35" customWidth="1"/>
    <col min="13" max="13" width="1" customWidth="1"/>
    <col min="14" max="14" width="4" customWidth="1"/>
    <col min="15" max="15" width="1" customWidth="1"/>
    <col min="16" max="16" width="9" customWidth="1"/>
    <col min="17" max="18" width="2" customWidth="1"/>
    <col min="19" max="19" width="1" customWidth="1"/>
  </cols>
  <sheetData>
    <row r="1" spans="1:19" ht="0.75" customHeight="1" x14ac:dyDescent="0.2"/>
    <row r="2" spans="1:19" ht="8.25" customHeight="1" x14ac:dyDescent="0.2">
      <c r="A2" s="1"/>
      <c r="B2" s="1"/>
      <c r="C2" s="1"/>
      <c r="D2" s="1"/>
      <c r="E2" s="1"/>
      <c r="F2" s="1"/>
      <c r="G2" s="1"/>
      <c r="H2" s="1"/>
      <c r="I2" s="1"/>
      <c r="J2" s="1"/>
      <c r="K2" s="1"/>
      <c r="L2" s="1"/>
      <c r="M2" s="1"/>
      <c r="N2" s="1"/>
      <c r="O2" s="1"/>
      <c r="P2" s="1"/>
      <c r="Q2" s="1"/>
      <c r="R2" s="1"/>
      <c r="S2" s="1"/>
    </row>
    <row r="3" spans="1:19" ht="22.5" customHeight="1" x14ac:dyDescent="0.2">
      <c r="A3" s="1"/>
      <c r="B3" s="1"/>
      <c r="C3" s="1"/>
      <c r="D3" s="1"/>
      <c r="E3" s="1"/>
      <c r="F3" s="1"/>
      <c r="G3" s="1"/>
      <c r="H3" s="1"/>
      <c r="I3" s="1"/>
      <c r="J3" s="1"/>
      <c r="K3" s="175" t="s">
        <v>857</v>
      </c>
      <c r="L3" s="176"/>
      <c r="M3" s="1"/>
      <c r="N3" s="1"/>
      <c r="O3" s="1"/>
      <c r="P3" s="1"/>
      <c r="Q3" s="1"/>
      <c r="R3" s="1"/>
      <c r="S3" s="1"/>
    </row>
    <row r="4" spans="1:19" ht="7.15" customHeight="1" x14ac:dyDescent="0.2">
      <c r="A4" s="1"/>
      <c r="B4" s="1"/>
      <c r="C4" s="1"/>
      <c r="D4" s="1"/>
      <c r="E4" s="1"/>
      <c r="F4" s="1"/>
      <c r="G4" s="1"/>
      <c r="H4" s="1"/>
      <c r="I4" s="1"/>
      <c r="J4" s="1"/>
      <c r="K4" s="1"/>
      <c r="L4" s="1"/>
      <c r="M4" s="1"/>
      <c r="N4" s="1"/>
      <c r="O4" s="1"/>
      <c r="P4" s="1"/>
      <c r="Q4" s="1"/>
      <c r="R4" s="1"/>
      <c r="S4" s="1"/>
    </row>
    <row r="5" spans="1:19" ht="9.4" customHeight="1" x14ac:dyDescent="0.2">
      <c r="A5" s="1"/>
      <c r="B5" s="1"/>
      <c r="C5" s="1"/>
      <c r="D5" s="1"/>
      <c r="E5" s="1"/>
      <c r="F5" s="1"/>
      <c r="G5" s="1"/>
      <c r="H5" s="1"/>
      <c r="I5" s="1"/>
      <c r="J5" s="1"/>
      <c r="K5" s="1"/>
      <c r="L5" s="1"/>
      <c r="M5" s="1"/>
      <c r="N5" s="1"/>
      <c r="O5" s="1"/>
      <c r="P5" s="1"/>
      <c r="Q5" s="1"/>
      <c r="R5" s="1"/>
      <c r="S5" s="1"/>
    </row>
    <row r="6" spans="1:19" ht="32.25" customHeight="1" x14ac:dyDescent="0.2">
      <c r="A6" s="1"/>
      <c r="B6" s="177" t="s">
        <v>1036</v>
      </c>
      <c r="C6" s="178"/>
      <c r="D6" s="178"/>
      <c r="E6" s="178"/>
      <c r="F6" s="178"/>
      <c r="G6" s="178"/>
      <c r="H6" s="178"/>
      <c r="I6" s="178"/>
      <c r="J6" s="178"/>
      <c r="K6" s="178"/>
      <c r="L6" s="178"/>
      <c r="M6" s="178"/>
      <c r="N6" s="178"/>
      <c r="O6" s="178"/>
      <c r="P6" s="178"/>
      <c r="Q6" s="178"/>
      <c r="R6" s="178"/>
      <c r="S6" s="178"/>
    </row>
    <row r="7" spans="1:19" ht="6.75" customHeight="1" x14ac:dyDescent="0.2">
      <c r="A7" s="1"/>
      <c r="B7" s="1"/>
      <c r="C7" s="1"/>
      <c r="D7" s="1"/>
      <c r="E7" s="1"/>
      <c r="F7" s="1"/>
      <c r="G7" s="1"/>
      <c r="H7" s="1"/>
      <c r="I7" s="1"/>
      <c r="J7" s="1"/>
      <c r="K7" s="1"/>
      <c r="L7" s="1"/>
      <c r="M7" s="1"/>
      <c r="N7" s="1"/>
      <c r="O7" s="1"/>
      <c r="P7" s="1"/>
      <c r="Q7" s="1"/>
      <c r="R7" s="1"/>
      <c r="S7" s="1"/>
    </row>
    <row r="8" spans="1:19" ht="5.25" customHeight="1" x14ac:dyDescent="0.2">
      <c r="A8" s="1"/>
      <c r="B8" s="182" t="s">
        <v>995</v>
      </c>
      <c r="C8" s="183"/>
      <c r="D8" s="183"/>
      <c r="E8" s="183"/>
      <c r="F8" s="183"/>
      <c r="G8" s="183"/>
      <c r="H8" s="1"/>
      <c r="I8" s="1"/>
      <c r="J8" s="1"/>
      <c r="K8" s="1"/>
      <c r="L8" s="1"/>
      <c r="M8" s="1"/>
      <c r="N8" s="1"/>
      <c r="O8" s="1"/>
      <c r="P8" s="1"/>
      <c r="Q8" s="1"/>
      <c r="R8" s="1"/>
      <c r="S8" s="1"/>
    </row>
    <row r="9" spans="1:19" ht="24" customHeight="1" x14ac:dyDescent="0.2">
      <c r="A9" s="1"/>
      <c r="B9" s="183"/>
      <c r="C9" s="183"/>
      <c r="D9" s="183"/>
      <c r="E9" s="183"/>
      <c r="F9" s="183"/>
      <c r="G9" s="183"/>
      <c r="H9" s="1"/>
      <c r="I9" s="184">
        <v>44469</v>
      </c>
      <c r="J9" s="185"/>
      <c r="K9" s="185"/>
      <c r="L9" s="1"/>
      <c r="M9" s="1"/>
      <c r="N9" s="1"/>
      <c r="O9" s="1"/>
      <c r="P9" s="1"/>
      <c r="Q9" s="1"/>
      <c r="R9" s="1"/>
      <c r="S9" s="1"/>
    </row>
    <row r="10" spans="1:19" ht="21" customHeight="1" x14ac:dyDescent="0.2">
      <c r="A10" s="1"/>
      <c r="B10" s="213" t="s">
        <v>1037</v>
      </c>
      <c r="C10" s="214"/>
      <c r="D10" s="214"/>
      <c r="E10" s="214"/>
      <c r="F10" s="214"/>
      <c r="G10" s="214"/>
      <c r="H10" s="214"/>
      <c r="I10" s="214"/>
      <c r="J10" s="214"/>
      <c r="K10" s="214"/>
      <c r="L10" s="214"/>
      <c r="M10" s="214"/>
      <c r="N10" s="214"/>
      <c r="O10" s="214"/>
      <c r="P10" s="214"/>
      <c r="Q10" s="214"/>
      <c r="R10" s="214"/>
      <c r="S10" s="215"/>
    </row>
    <row r="11" spans="1:19" ht="7.5" customHeight="1" x14ac:dyDescent="0.2">
      <c r="A11" s="1"/>
      <c r="B11" s="1"/>
      <c r="C11" s="1"/>
      <c r="D11" s="1"/>
      <c r="E11" s="1"/>
      <c r="F11" s="1"/>
      <c r="G11" s="1"/>
      <c r="H11" s="1"/>
      <c r="I11" s="1"/>
      <c r="J11" s="1"/>
      <c r="K11" s="1"/>
      <c r="L11" s="1"/>
      <c r="M11" s="1"/>
      <c r="N11" s="1"/>
      <c r="O11" s="1"/>
      <c r="P11" s="1"/>
      <c r="Q11" s="1"/>
      <c r="R11" s="1"/>
      <c r="S11" s="1"/>
    </row>
    <row r="12" spans="1:19" ht="216" customHeight="1" x14ac:dyDescent="0.2">
      <c r="A12" s="1"/>
      <c r="B12" s="1"/>
      <c r="C12" s="1"/>
      <c r="D12" s="1"/>
      <c r="E12" s="1"/>
      <c r="F12" s="1"/>
      <c r="G12" s="1"/>
      <c r="H12" s="1"/>
      <c r="I12" s="1"/>
      <c r="J12" s="1"/>
      <c r="K12" s="1"/>
      <c r="L12" s="1"/>
      <c r="M12" s="1"/>
      <c r="N12" s="1"/>
      <c r="O12" s="1"/>
      <c r="P12" s="1"/>
      <c r="Q12" s="1"/>
      <c r="R12" s="1"/>
      <c r="S12" s="1"/>
    </row>
    <row r="13" spans="1:19" ht="9" customHeight="1" x14ac:dyDescent="0.2">
      <c r="A13" s="1"/>
      <c r="B13" s="1"/>
      <c r="C13" s="1"/>
      <c r="D13" s="1"/>
      <c r="E13" s="1"/>
      <c r="F13" s="1"/>
      <c r="G13" s="1"/>
      <c r="H13" s="1"/>
      <c r="I13" s="1"/>
      <c r="J13" s="1"/>
      <c r="K13" s="1"/>
      <c r="L13" s="1"/>
      <c r="M13" s="1"/>
      <c r="N13" s="1"/>
      <c r="O13" s="1"/>
      <c r="P13" s="1"/>
      <c r="Q13" s="1"/>
      <c r="R13" s="1"/>
      <c r="S13" s="1"/>
    </row>
    <row r="14" spans="1:19" ht="18.75" customHeight="1" x14ac:dyDescent="0.2">
      <c r="A14" s="1"/>
      <c r="B14" s="213" t="s">
        <v>1038</v>
      </c>
      <c r="C14" s="214"/>
      <c r="D14" s="214"/>
      <c r="E14" s="214"/>
      <c r="F14" s="214"/>
      <c r="G14" s="214"/>
      <c r="H14" s="214"/>
      <c r="I14" s="214"/>
      <c r="J14" s="214"/>
      <c r="K14" s="214"/>
      <c r="L14" s="214"/>
      <c r="M14" s="214"/>
      <c r="N14" s="214"/>
      <c r="O14" s="214"/>
      <c r="P14" s="214"/>
      <c r="Q14" s="214"/>
      <c r="R14" s="214"/>
      <c r="S14" s="215"/>
    </row>
    <row r="15" spans="1:19" ht="342.4" customHeight="1" x14ac:dyDescent="0.2">
      <c r="A15" s="1"/>
      <c r="B15" s="1"/>
      <c r="C15" s="1"/>
      <c r="D15" s="1"/>
      <c r="E15" s="1"/>
      <c r="F15" s="1"/>
      <c r="G15" s="1"/>
      <c r="H15" s="1"/>
      <c r="I15" s="1"/>
      <c r="J15" s="1"/>
      <c r="K15" s="1"/>
      <c r="L15" s="1"/>
      <c r="M15" s="1"/>
      <c r="N15" s="1"/>
      <c r="O15" s="1"/>
      <c r="P15" s="1"/>
      <c r="Q15" s="1"/>
      <c r="R15" s="1"/>
      <c r="S15" s="1"/>
    </row>
    <row r="16" spans="1:19" ht="13.35" customHeight="1" x14ac:dyDescent="0.2">
      <c r="A16" s="1"/>
      <c r="B16" s="1"/>
      <c r="C16" s="1"/>
      <c r="D16" s="1"/>
      <c r="E16" s="1"/>
      <c r="F16" s="1"/>
      <c r="G16" s="1"/>
      <c r="H16" s="1"/>
      <c r="I16" s="1"/>
      <c r="J16" s="1"/>
      <c r="K16" s="1"/>
      <c r="L16" s="1"/>
      <c r="M16" s="1"/>
      <c r="N16" s="1"/>
      <c r="O16" s="1"/>
      <c r="P16" s="1"/>
      <c r="Q16" s="1"/>
      <c r="R16" s="1"/>
      <c r="S16" s="1"/>
    </row>
    <row r="17" spans="1:19" ht="18.75" customHeight="1" x14ac:dyDescent="0.2">
      <c r="A17" s="1"/>
      <c r="B17" s="213" t="s">
        <v>1039</v>
      </c>
      <c r="C17" s="214"/>
      <c r="D17" s="214"/>
      <c r="E17" s="214"/>
      <c r="F17" s="214"/>
      <c r="G17" s="214"/>
      <c r="H17" s="214"/>
      <c r="I17" s="214"/>
      <c r="J17" s="214"/>
      <c r="K17" s="214"/>
      <c r="L17" s="214"/>
      <c r="M17" s="214"/>
      <c r="N17" s="214"/>
      <c r="O17" s="214"/>
      <c r="P17" s="214"/>
      <c r="Q17" s="214"/>
      <c r="R17" s="214"/>
      <c r="S17" s="215"/>
    </row>
    <row r="18" spans="1:19" ht="332.45" customHeight="1" x14ac:dyDescent="0.2">
      <c r="A18" s="1"/>
      <c r="B18" s="1"/>
      <c r="C18" s="1"/>
      <c r="D18" s="1"/>
      <c r="E18" s="1"/>
      <c r="F18" s="1"/>
      <c r="G18" s="1"/>
      <c r="H18" s="1"/>
      <c r="I18" s="1"/>
      <c r="J18" s="1"/>
      <c r="K18" s="1"/>
      <c r="L18" s="1"/>
      <c r="M18" s="1"/>
      <c r="N18" s="1"/>
      <c r="O18" s="1"/>
      <c r="P18" s="1"/>
      <c r="Q18" s="1"/>
      <c r="R18" s="1"/>
      <c r="S18" s="1"/>
    </row>
    <row r="19" spans="1:19" ht="9" customHeight="1" x14ac:dyDescent="0.2">
      <c r="A19" s="1"/>
      <c r="B19" s="1"/>
      <c r="C19" s="1"/>
      <c r="D19" s="1"/>
      <c r="E19" s="1"/>
      <c r="F19" s="1"/>
      <c r="G19" s="1"/>
      <c r="H19" s="1"/>
      <c r="I19" s="1"/>
      <c r="J19" s="1"/>
      <c r="K19" s="1"/>
      <c r="L19" s="1"/>
      <c r="M19" s="1"/>
      <c r="N19" s="1"/>
      <c r="O19" s="1"/>
      <c r="P19" s="1"/>
      <c r="Q19" s="1"/>
      <c r="R19" s="1"/>
      <c r="S19" s="1"/>
    </row>
    <row r="20" spans="1:19" ht="18.75" customHeight="1" x14ac:dyDescent="0.2">
      <c r="A20" s="1"/>
      <c r="B20" s="213" t="s">
        <v>1040</v>
      </c>
      <c r="C20" s="214"/>
      <c r="D20" s="214"/>
      <c r="E20" s="214"/>
      <c r="F20" s="214"/>
      <c r="G20" s="214"/>
      <c r="H20" s="214"/>
      <c r="I20" s="214"/>
      <c r="J20" s="214"/>
      <c r="K20" s="214"/>
      <c r="L20" s="214"/>
      <c r="M20" s="214"/>
      <c r="N20" s="214"/>
      <c r="O20" s="214"/>
      <c r="P20" s="214"/>
      <c r="Q20" s="214"/>
      <c r="R20" s="214"/>
      <c r="S20" s="215"/>
    </row>
    <row r="21" spans="1:19" ht="334.5" customHeight="1" x14ac:dyDescent="0.2">
      <c r="A21" s="1"/>
      <c r="B21" s="1"/>
      <c r="C21" s="1"/>
      <c r="D21" s="1"/>
      <c r="E21" s="1"/>
      <c r="F21" s="1"/>
      <c r="G21" s="1"/>
      <c r="H21" s="1"/>
      <c r="I21" s="1"/>
      <c r="J21" s="1"/>
      <c r="K21" s="1"/>
      <c r="L21" s="1"/>
      <c r="M21" s="1"/>
      <c r="N21" s="1"/>
      <c r="O21" s="1"/>
      <c r="P21" s="1"/>
      <c r="Q21" s="1"/>
      <c r="R21" s="1"/>
      <c r="S21" s="1"/>
    </row>
    <row r="22" spans="1:19" ht="19.149999999999999" customHeight="1" x14ac:dyDescent="0.2">
      <c r="A22" s="1"/>
      <c r="B22" s="1"/>
      <c r="C22" s="1"/>
      <c r="D22" s="1"/>
      <c r="E22" s="1"/>
      <c r="F22" s="1"/>
      <c r="G22" s="1"/>
      <c r="H22" s="1"/>
      <c r="I22" s="1"/>
      <c r="J22" s="1"/>
      <c r="K22" s="1"/>
      <c r="L22" s="1"/>
      <c r="M22" s="1"/>
      <c r="N22" s="1"/>
      <c r="O22" s="1"/>
      <c r="P22" s="1"/>
      <c r="Q22" s="1"/>
      <c r="R22" s="1"/>
      <c r="S22" s="1"/>
    </row>
    <row r="23" spans="1:19" ht="18.75" customHeight="1" x14ac:dyDescent="0.2">
      <c r="A23" s="1"/>
      <c r="B23" s="213" t="s">
        <v>1041</v>
      </c>
      <c r="C23" s="214"/>
      <c r="D23" s="214"/>
      <c r="E23" s="214"/>
      <c r="F23" s="214"/>
      <c r="G23" s="214"/>
      <c r="H23" s="214"/>
      <c r="I23" s="214"/>
      <c r="J23" s="214"/>
      <c r="K23" s="214"/>
      <c r="L23" s="214"/>
      <c r="M23" s="214"/>
      <c r="N23" s="214"/>
      <c r="O23" s="214"/>
      <c r="P23" s="214"/>
      <c r="Q23" s="214"/>
      <c r="R23" s="214"/>
      <c r="S23" s="215"/>
    </row>
    <row r="24" spans="1:19" ht="335.1" customHeight="1" x14ac:dyDescent="0.2">
      <c r="A24" s="1"/>
      <c r="B24" s="1"/>
      <c r="C24" s="1"/>
      <c r="D24" s="1"/>
      <c r="E24" s="1"/>
      <c r="F24" s="1"/>
      <c r="G24" s="1"/>
      <c r="H24" s="1"/>
      <c r="I24" s="1"/>
      <c r="J24" s="1"/>
      <c r="K24" s="1"/>
      <c r="L24" s="1"/>
      <c r="M24" s="1"/>
      <c r="N24" s="1"/>
      <c r="O24" s="1"/>
      <c r="P24" s="1"/>
      <c r="Q24" s="1"/>
      <c r="R24" s="1"/>
      <c r="S24" s="1"/>
    </row>
    <row r="25" spans="1:19" ht="21.75" customHeight="1" x14ac:dyDescent="0.2">
      <c r="A25" s="1"/>
      <c r="B25" s="213" t="s">
        <v>1042</v>
      </c>
      <c r="C25" s="214"/>
      <c r="D25" s="214"/>
      <c r="E25" s="214"/>
      <c r="F25" s="214"/>
      <c r="G25" s="214"/>
      <c r="H25" s="214"/>
      <c r="I25" s="214"/>
      <c r="J25" s="214"/>
      <c r="K25" s="214"/>
      <c r="L25" s="214"/>
      <c r="M25" s="214"/>
      <c r="N25" s="214"/>
      <c r="O25" s="214"/>
      <c r="P25" s="214"/>
      <c r="Q25" s="214"/>
      <c r="R25" s="214"/>
      <c r="S25" s="215"/>
    </row>
    <row r="26" spans="1:19" ht="329.45" customHeight="1" x14ac:dyDescent="0.2">
      <c r="A26" s="1"/>
      <c r="B26" s="1"/>
      <c r="C26" s="1"/>
      <c r="D26" s="1"/>
      <c r="E26" s="1"/>
      <c r="F26" s="1"/>
      <c r="G26" s="1"/>
      <c r="H26" s="1"/>
      <c r="I26" s="1"/>
      <c r="J26" s="1"/>
      <c r="K26" s="1"/>
      <c r="L26" s="1"/>
      <c r="M26" s="1"/>
      <c r="N26" s="1"/>
      <c r="O26" s="1"/>
      <c r="P26" s="1"/>
      <c r="Q26" s="1"/>
      <c r="R26" s="1"/>
      <c r="S26" s="1"/>
    </row>
    <row r="27" spans="1:19" ht="26.1" customHeight="1" x14ac:dyDescent="0.2">
      <c r="A27" s="1"/>
      <c r="B27" s="1"/>
      <c r="C27" s="1"/>
      <c r="D27" s="1"/>
      <c r="E27" s="1"/>
      <c r="F27" s="1"/>
      <c r="G27" s="1"/>
      <c r="H27" s="1"/>
      <c r="I27" s="1"/>
      <c r="J27" s="1"/>
      <c r="K27" s="1"/>
      <c r="L27" s="1"/>
      <c r="M27" s="1"/>
      <c r="N27" s="1"/>
      <c r="O27" s="1"/>
      <c r="P27" s="1"/>
      <c r="Q27" s="1"/>
      <c r="R27" s="1"/>
      <c r="S27" s="1"/>
    </row>
    <row r="28" spans="1:19" ht="19.899999999999999" customHeight="1" x14ac:dyDescent="0.2">
      <c r="A28" s="1"/>
      <c r="B28" s="213" t="s">
        <v>1043</v>
      </c>
      <c r="C28" s="214"/>
      <c r="D28" s="214"/>
      <c r="E28" s="214"/>
      <c r="F28" s="214"/>
      <c r="G28" s="214"/>
      <c r="H28" s="214"/>
      <c r="I28" s="214"/>
      <c r="J28" s="214"/>
      <c r="K28" s="214"/>
      <c r="L28" s="214"/>
      <c r="M28" s="214"/>
      <c r="N28" s="214"/>
      <c r="O28" s="214"/>
      <c r="P28" s="214"/>
      <c r="Q28" s="214"/>
      <c r="R28" s="214"/>
      <c r="S28" s="215"/>
    </row>
    <row r="29" spans="1:19" ht="254.25" customHeight="1" x14ac:dyDescent="0.2">
      <c r="A29" s="1"/>
      <c r="B29" s="1"/>
      <c r="C29" s="1"/>
      <c r="D29" s="1"/>
      <c r="E29" s="1"/>
      <c r="F29" s="1"/>
      <c r="G29" s="1"/>
      <c r="H29" s="1"/>
      <c r="I29" s="1"/>
      <c r="J29" s="1"/>
      <c r="K29" s="1"/>
      <c r="L29" s="1"/>
      <c r="M29" s="1"/>
      <c r="N29" s="1"/>
      <c r="O29" s="1"/>
      <c r="P29" s="1"/>
      <c r="Q29" s="1"/>
      <c r="R29" s="1"/>
      <c r="S29" s="1"/>
    </row>
    <row r="30" spans="1:19" ht="18.75" customHeight="1" x14ac:dyDescent="0.2">
      <c r="A30" s="1"/>
      <c r="B30" s="213" t="s">
        <v>1044</v>
      </c>
      <c r="C30" s="214"/>
      <c r="D30" s="214"/>
      <c r="E30" s="214"/>
      <c r="F30" s="214"/>
      <c r="G30" s="214"/>
      <c r="H30" s="214"/>
      <c r="I30" s="214"/>
      <c r="J30" s="214"/>
      <c r="K30" s="214"/>
      <c r="L30" s="214"/>
      <c r="M30" s="214"/>
      <c r="N30" s="214"/>
      <c r="O30" s="214"/>
      <c r="P30" s="214"/>
      <c r="Q30" s="214"/>
      <c r="R30" s="214"/>
      <c r="S30" s="215"/>
    </row>
    <row r="31" spans="1:19" ht="162.75" customHeight="1" x14ac:dyDescent="0.2">
      <c r="A31" s="1"/>
      <c r="B31" s="1"/>
      <c r="C31" s="1"/>
      <c r="D31" s="1"/>
      <c r="E31" s="1"/>
      <c r="F31" s="1"/>
      <c r="G31" s="1"/>
      <c r="H31" s="1"/>
      <c r="I31" s="1"/>
      <c r="J31" s="1"/>
      <c r="K31" s="1"/>
      <c r="L31" s="1"/>
      <c r="M31" s="1"/>
      <c r="N31" s="1"/>
      <c r="O31" s="1"/>
      <c r="P31" s="1"/>
      <c r="Q31" s="1"/>
      <c r="R31" s="1"/>
      <c r="S31" s="1"/>
    </row>
    <row r="32" spans="1:19" ht="9" customHeight="1" x14ac:dyDescent="0.2">
      <c r="A32" s="1"/>
      <c r="B32" s="1"/>
      <c r="C32" s="1"/>
      <c r="D32" s="1"/>
      <c r="E32" s="1"/>
      <c r="F32" s="1"/>
      <c r="G32" s="1"/>
      <c r="H32" s="1"/>
      <c r="I32" s="1"/>
      <c r="J32" s="1"/>
      <c r="K32" s="1"/>
      <c r="L32" s="1"/>
      <c r="M32" s="1"/>
      <c r="N32" s="1"/>
      <c r="O32" s="1"/>
      <c r="P32" s="1"/>
      <c r="Q32" s="1"/>
      <c r="R32" s="1"/>
      <c r="S32" s="1"/>
    </row>
    <row r="33" spans="1:19" ht="18.75" customHeight="1" x14ac:dyDescent="0.2">
      <c r="A33" s="1"/>
      <c r="B33" s="213" t="s">
        <v>1045</v>
      </c>
      <c r="C33" s="214"/>
      <c r="D33" s="214"/>
      <c r="E33" s="214"/>
      <c r="F33" s="214"/>
      <c r="G33" s="214"/>
      <c r="H33" s="214"/>
      <c r="I33" s="214"/>
      <c r="J33" s="214"/>
      <c r="K33" s="214"/>
      <c r="L33" s="214"/>
      <c r="M33" s="214"/>
      <c r="N33" s="214"/>
      <c r="O33" s="214"/>
      <c r="P33" s="214"/>
      <c r="Q33" s="214"/>
      <c r="R33" s="214"/>
      <c r="S33" s="215"/>
    </row>
    <row r="34" spans="1:19" ht="8.25" customHeight="1" x14ac:dyDescent="0.2">
      <c r="A34" s="1"/>
      <c r="B34" s="1"/>
      <c r="C34" s="1"/>
      <c r="D34" s="1"/>
      <c r="E34" s="1"/>
      <c r="F34" s="1"/>
      <c r="G34" s="1"/>
      <c r="H34" s="1"/>
      <c r="I34" s="1"/>
      <c r="J34" s="1"/>
      <c r="K34" s="1"/>
      <c r="L34" s="1"/>
      <c r="M34" s="1"/>
      <c r="N34" s="1"/>
      <c r="O34" s="1"/>
      <c r="P34" s="1"/>
      <c r="Q34" s="1"/>
      <c r="R34" s="1"/>
      <c r="S34" s="1"/>
    </row>
    <row r="35" spans="1:19" ht="219.75" customHeight="1" x14ac:dyDescent="0.2">
      <c r="A35" s="1"/>
      <c r="B35" s="1"/>
      <c r="C35" s="1"/>
      <c r="D35" s="1"/>
      <c r="E35" s="1"/>
      <c r="F35" s="1"/>
      <c r="G35" s="1"/>
      <c r="H35" s="1"/>
      <c r="I35" s="1"/>
      <c r="J35" s="1"/>
      <c r="K35" s="1"/>
      <c r="L35" s="1"/>
      <c r="M35" s="1"/>
      <c r="N35" s="1"/>
      <c r="O35" s="1"/>
      <c r="P35" s="1"/>
      <c r="Q35" s="1"/>
      <c r="R35" s="1"/>
      <c r="S35" s="1"/>
    </row>
    <row r="36" spans="1:19" ht="22.7" customHeight="1" x14ac:dyDescent="0.2">
      <c r="A36" s="1"/>
      <c r="B36" s="1"/>
      <c r="C36" s="1"/>
      <c r="D36" s="1"/>
      <c r="E36" s="1"/>
      <c r="F36" s="1"/>
      <c r="G36" s="1"/>
      <c r="H36" s="1"/>
      <c r="I36" s="1"/>
      <c r="J36" s="1"/>
      <c r="K36" s="1"/>
      <c r="L36" s="1"/>
      <c r="M36" s="1"/>
      <c r="N36" s="1"/>
      <c r="O36" s="1"/>
      <c r="P36" s="1"/>
      <c r="Q36" s="1"/>
      <c r="R36" s="1"/>
      <c r="S36" s="1"/>
    </row>
    <row r="37" spans="1:19" ht="18.75" customHeight="1" x14ac:dyDescent="0.2">
      <c r="A37" s="1"/>
      <c r="B37" s="213" t="s">
        <v>1046</v>
      </c>
      <c r="C37" s="214"/>
      <c r="D37" s="214"/>
      <c r="E37" s="214"/>
      <c r="F37" s="214"/>
      <c r="G37" s="214"/>
      <c r="H37" s="214"/>
      <c r="I37" s="214"/>
      <c r="J37" s="214"/>
      <c r="K37" s="214"/>
      <c r="L37" s="214"/>
      <c r="M37" s="214"/>
      <c r="N37" s="214"/>
      <c r="O37" s="214"/>
      <c r="P37" s="214"/>
      <c r="Q37" s="214"/>
      <c r="R37" s="214"/>
      <c r="S37" s="215"/>
    </row>
    <row r="38" spans="1:19" ht="178.35" customHeight="1" x14ac:dyDescent="0.2">
      <c r="A38" s="1"/>
      <c r="B38" s="1"/>
      <c r="C38" s="1"/>
      <c r="D38" s="1"/>
      <c r="E38" s="1"/>
      <c r="F38" s="1"/>
      <c r="G38" s="1"/>
      <c r="H38" s="1"/>
      <c r="I38" s="1"/>
      <c r="J38" s="1"/>
      <c r="K38" s="1"/>
      <c r="L38" s="1"/>
      <c r="M38" s="1"/>
      <c r="N38" s="1"/>
      <c r="O38" s="1"/>
      <c r="P38" s="1"/>
      <c r="Q38" s="1"/>
      <c r="R38" s="1"/>
      <c r="S38" s="1"/>
    </row>
    <row r="39" spans="1:19" ht="22.35" customHeight="1" x14ac:dyDescent="0.2">
      <c r="A39" s="1"/>
      <c r="B39" s="213" t="s">
        <v>1047</v>
      </c>
      <c r="C39" s="214"/>
      <c r="D39" s="214"/>
      <c r="E39" s="214"/>
      <c r="F39" s="214"/>
      <c r="G39" s="214"/>
      <c r="H39" s="214"/>
      <c r="I39" s="214"/>
      <c r="J39" s="214"/>
      <c r="K39" s="214"/>
      <c r="L39" s="214"/>
      <c r="M39" s="214"/>
      <c r="N39" s="214"/>
      <c r="O39" s="214"/>
      <c r="P39" s="214"/>
      <c r="Q39" s="214"/>
      <c r="R39" s="214"/>
      <c r="S39" s="215"/>
    </row>
    <row r="40" spans="1:19" ht="8.25" customHeight="1" x14ac:dyDescent="0.2">
      <c r="A40" s="1"/>
      <c r="B40" s="1"/>
      <c r="C40" s="1"/>
      <c r="D40" s="1"/>
      <c r="E40" s="1"/>
      <c r="F40" s="1"/>
      <c r="G40" s="1"/>
      <c r="H40" s="1"/>
      <c r="I40" s="1"/>
      <c r="J40" s="1"/>
      <c r="K40" s="1"/>
      <c r="L40" s="1"/>
      <c r="M40" s="1"/>
      <c r="N40" s="1"/>
      <c r="O40" s="1"/>
      <c r="P40" s="1"/>
      <c r="Q40" s="1"/>
      <c r="R40" s="1"/>
      <c r="S40" s="1"/>
    </row>
    <row r="41" spans="1:19" ht="170.85" customHeight="1" x14ac:dyDescent="0.2">
      <c r="A41" s="1"/>
      <c r="B41" s="1"/>
      <c r="C41" s="1"/>
      <c r="D41" s="1"/>
      <c r="E41" s="1"/>
      <c r="F41" s="1"/>
      <c r="G41" s="1"/>
      <c r="H41" s="1"/>
      <c r="I41" s="1"/>
      <c r="J41" s="1"/>
      <c r="K41" s="1"/>
      <c r="L41" s="1"/>
      <c r="M41" s="1"/>
      <c r="N41" s="1"/>
      <c r="O41" s="1"/>
      <c r="P41" s="1"/>
      <c r="Q41" s="1"/>
      <c r="R41" s="1"/>
      <c r="S41" s="1"/>
    </row>
    <row r="42" spans="1:19" ht="9" customHeight="1" x14ac:dyDescent="0.2">
      <c r="A42" s="1"/>
      <c r="B42" s="1"/>
      <c r="C42" s="1"/>
      <c r="D42" s="1"/>
      <c r="E42" s="1"/>
      <c r="F42" s="1"/>
      <c r="G42" s="1"/>
      <c r="H42" s="1"/>
      <c r="I42" s="1"/>
      <c r="J42" s="1"/>
      <c r="K42" s="1"/>
      <c r="L42" s="1"/>
      <c r="M42" s="1"/>
      <c r="N42" s="1"/>
      <c r="O42" s="1"/>
      <c r="P42" s="1"/>
      <c r="Q42" s="1"/>
      <c r="R42" s="1"/>
      <c r="S42" s="1"/>
    </row>
    <row r="43" spans="1:19" ht="18.75" customHeight="1" x14ac:dyDescent="0.2">
      <c r="A43" s="1"/>
      <c r="B43" s="213" t="s">
        <v>1048</v>
      </c>
      <c r="C43" s="214"/>
      <c r="D43" s="214"/>
      <c r="E43" s="214"/>
      <c r="F43" s="214"/>
      <c r="G43" s="214"/>
      <c r="H43" s="214"/>
      <c r="I43" s="214"/>
      <c r="J43" s="214"/>
      <c r="K43" s="214"/>
      <c r="L43" s="214"/>
      <c r="M43" s="214"/>
      <c r="N43" s="214"/>
      <c r="O43" s="214"/>
      <c r="P43" s="214"/>
      <c r="Q43" s="214"/>
      <c r="R43" s="214"/>
      <c r="S43" s="215"/>
    </row>
    <row r="44" spans="1:19" ht="8.25" customHeight="1" x14ac:dyDescent="0.2">
      <c r="A44" s="1"/>
      <c r="B44" s="1"/>
      <c r="C44" s="1"/>
      <c r="D44" s="1"/>
      <c r="E44" s="1"/>
      <c r="F44" s="1"/>
      <c r="G44" s="1"/>
      <c r="H44" s="1"/>
      <c r="I44" s="1"/>
      <c r="J44" s="1"/>
      <c r="K44" s="1"/>
      <c r="L44" s="1"/>
      <c r="M44" s="1"/>
      <c r="N44" s="1"/>
      <c r="O44" s="1"/>
      <c r="P44" s="1"/>
      <c r="Q44" s="1"/>
      <c r="R44" s="1"/>
      <c r="S44" s="1"/>
    </row>
    <row r="45" spans="1:19" ht="287.85000000000002" customHeight="1" x14ac:dyDescent="0.2">
      <c r="A45" s="1"/>
      <c r="B45" s="1"/>
      <c r="C45" s="1"/>
      <c r="D45" s="1"/>
      <c r="E45" s="1"/>
      <c r="F45" s="1"/>
      <c r="G45" s="1"/>
      <c r="H45" s="1"/>
      <c r="I45" s="1"/>
      <c r="J45" s="1"/>
      <c r="K45" s="1"/>
      <c r="L45" s="1"/>
      <c r="M45" s="1"/>
      <c r="N45" s="1"/>
      <c r="O45" s="1"/>
      <c r="P45" s="1"/>
      <c r="Q45" s="1"/>
      <c r="R45" s="1"/>
      <c r="S45" s="1"/>
    </row>
    <row r="46" spans="1:19" ht="14.1" customHeight="1" x14ac:dyDescent="0.2">
      <c r="A46" s="1"/>
      <c r="B46" s="1"/>
      <c r="C46" s="1"/>
      <c r="D46" s="1"/>
      <c r="E46" s="1"/>
      <c r="F46" s="1"/>
      <c r="G46" s="1"/>
      <c r="H46" s="1"/>
      <c r="I46" s="1"/>
      <c r="J46" s="1"/>
      <c r="K46" s="1"/>
      <c r="L46" s="1"/>
      <c r="M46" s="1"/>
      <c r="N46" s="1"/>
      <c r="O46" s="1"/>
      <c r="P46" s="1"/>
      <c r="Q46" s="1"/>
      <c r="R46" s="1"/>
      <c r="S46" s="1"/>
    </row>
    <row r="47" spans="1:19" ht="18.75" customHeight="1" x14ac:dyDescent="0.2">
      <c r="A47" s="1"/>
      <c r="B47" s="213" t="s">
        <v>1049</v>
      </c>
      <c r="C47" s="214"/>
      <c r="D47" s="214"/>
      <c r="E47" s="214"/>
      <c r="F47" s="214"/>
      <c r="G47" s="214"/>
      <c r="H47" s="214"/>
      <c r="I47" s="214"/>
      <c r="J47" s="214"/>
      <c r="K47" s="214"/>
      <c r="L47" s="214"/>
      <c r="M47" s="214"/>
      <c r="N47" s="214"/>
      <c r="O47" s="214"/>
      <c r="P47" s="214"/>
      <c r="Q47" s="214"/>
      <c r="R47" s="214"/>
      <c r="S47" s="215"/>
    </row>
    <row r="48" spans="1:19" ht="260.85000000000002" customHeight="1" x14ac:dyDescent="0.2">
      <c r="A48" s="1"/>
      <c r="B48" s="1"/>
      <c r="C48" s="1"/>
      <c r="D48" s="1"/>
      <c r="E48" s="1"/>
      <c r="F48" s="1"/>
      <c r="G48" s="1"/>
      <c r="H48" s="1"/>
      <c r="I48" s="1"/>
      <c r="J48" s="1"/>
      <c r="K48" s="1"/>
      <c r="L48" s="1"/>
      <c r="M48" s="1"/>
      <c r="N48" s="1"/>
      <c r="O48" s="1"/>
      <c r="P48" s="1"/>
      <c r="Q48" s="1"/>
      <c r="R48" s="1"/>
      <c r="S48" s="1"/>
    </row>
    <row r="49" spans="1:19" ht="9" customHeight="1" x14ac:dyDescent="0.2">
      <c r="A49" s="1"/>
      <c r="B49" s="1"/>
      <c r="C49" s="1"/>
      <c r="D49" s="1"/>
      <c r="E49" s="1"/>
      <c r="F49" s="1"/>
      <c r="G49" s="1"/>
      <c r="H49" s="1"/>
      <c r="I49" s="1"/>
      <c r="J49" s="1"/>
      <c r="K49" s="1"/>
      <c r="L49" s="1"/>
      <c r="M49" s="1"/>
      <c r="N49" s="1"/>
      <c r="O49" s="1"/>
      <c r="P49" s="1"/>
      <c r="Q49" s="1"/>
      <c r="R49" s="1"/>
      <c r="S49" s="1"/>
    </row>
    <row r="50" spans="1:19" ht="18.75" customHeight="1" x14ac:dyDescent="0.2">
      <c r="A50" s="1"/>
      <c r="B50" s="213" t="s">
        <v>1050</v>
      </c>
      <c r="C50" s="214"/>
      <c r="D50" s="214"/>
      <c r="E50" s="214"/>
      <c r="F50" s="214"/>
      <c r="G50" s="214"/>
      <c r="H50" s="214"/>
      <c r="I50" s="214"/>
      <c r="J50" s="214"/>
      <c r="K50" s="214"/>
      <c r="L50" s="214"/>
      <c r="M50" s="214"/>
      <c r="N50" s="214"/>
      <c r="O50" s="214"/>
      <c r="P50" s="214"/>
      <c r="Q50" s="214"/>
      <c r="R50" s="214"/>
      <c r="S50" s="215"/>
    </row>
    <row r="51" spans="1:19" ht="13.7" customHeight="1" x14ac:dyDescent="0.2">
      <c r="A51" s="1"/>
      <c r="B51" s="1"/>
      <c r="C51" s="1"/>
      <c r="D51" s="1"/>
      <c r="E51" s="1"/>
      <c r="F51" s="1"/>
      <c r="G51" s="1"/>
      <c r="H51" s="1"/>
      <c r="I51" s="1"/>
      <c r="J51" s="1"/>
      <c r="K51" s="1"/>
      <c r="L51" s="1"/>
      <c r="M51" s="1"/>
      <c r="N51" s="1"/>
      <c r="O51" s="1"/>
      <c r="P51" s="1"/>
      <c r="Q51" s="1"/>
      <c r="R51" s="1"/>
      <c r="S51" s="1"/>
    </row>
    <row r="52" spans="1:19" ht="343.35" customHeight="1" x14ac:dyDescent="0.2">
      <c r="A52" s="1"/>
      <c r="B52" s="1"/>
      <c r="C52" s="1"/>
      <c r="D52" s="1"/>
      <c r="E52" s="1"/>
      <c r="F52" s="1"/>
      <c r="G52" s="1"/>
      <c r="H52" s="1"/>
      <c r="I52" s="1"/>
      <c r="J52" s="1"/>
      <c r="K52" s="1"/>
      <c r="L52" s="1"/>
      <c r="M52" s="1"/>
      <c r="N52" s="1"/>
      <c r="O52" s="1"/>
      <c r="P52" s="1"/>
      <c r="Q52" s="1"/>
      <c r="R52" s="1"/>
      <c r="S52" s="1"/>
    </row>
    <row r="53" spans="1:19" ht="73.7" customHeight="1" x14ac:dyDescent="0.2">
      <c r="A53" s="1"/>
      <c r="B53" s="1"/>
      <c r="C53" s="1"/>
      <c r="D53" s="1"/>
      <c r="E53" s="1"/>
      <c r="F53" s="1"/>
      <c r="G53" s="1"/>
      <c r="H53" s="1"/>
      <c r="I53" s="1"/>
      <c r="J53" s="1"/>
      <c r="K53" s="1"/>
      <c r="L53" s="1"/>
      <c r="M53" s="1"/>
      <c r="N53" s="1"/>
      <c r="O53" s="1"/>
      <c r="P53" s="1"/>
      <c r="Q53" s="1"/>
      <c r="R53" s="1"/>
      <c r="S53" s="1"/>
    </row>
    <row r="54" spans="1:19" ht="18.75" customHeight="1" x14ac:dyDescent="0.2">
      <c r="A54" s="1"/>
      <c r="B54" s="213" t="s">
        <v>1051</v>
      </c>
      <c r="C54" s="214"/>
      <c r="D54" s="214"/>
      <c r="E54" s="214"/>
      <c r="F54" s="214"/>
      <c r="G54" s="214"/>
      <c r="H54" s="214"/>
      <c r="I54" s="214"/>
      <c r="J54" s="214"/>
      <c r="K54" s="214"/>
      <c r="L54" s="214"/>
      <c r="M54" s="214"/>
      <c r="N54" s="214"/>
      <c r="O54" s="214"/>
      <c r="P54" s="214"/>
      <c r="Q54" s="214"/>
      <c r="R54" s="214"/>
      <c r="S54" s="215"/>
    </row>
    <row r="55" spans="1:19" ht="6.75" customHeight="1" x14ac:dyDescent="0.2">
      <c r="A55" s="1"/>
      <c r="B55" s="1"/>
      <c r="C55" s="1"/>
      <c r="D55" s="1"/>
      <c r="E55" s="1"/>
      <c r="F55" s="1"/>
      <c r="G55" s="1"/>
      <c r="H55" s="1"/>
      <c r="I55" s="1"/>
      <c r="J55" s="1"/>
      <c r="K55" s="1"/>
      <c r="L55" s="1"/>
      <c r="M55" s="1"/>
      <c r="N55" s="1"/>
      <c r="O55" s="1"/>
      <c r="P55" s="1"/>
      <c r="Q55" s="1"/>
      <c r="R55" s="1"/>
      <c r="S55" s="1"/>
    </row>
    <row r="56" spans="1:19" ht="407.85" customHeight="1" x14ac:dyDescent="0.2"/>
  </sheetData>
  <mergeCells count="19">
    <mergeCell ref="B54:S54"/>
    <mergeCell ref="B20:S20"/>
    <mergeCell ref="B23:S23"/>
    <mergeCell ref="B25:S25"/>
    <mergeCell ref="B28:S28"/>
    <mergeCell ref="B30:S30"/>
    <mergeCell ref="B33:S33"/>
    <mergeCell ref="B37:S37"/>
    <mergeCell ref="B39:S39"/>
    <mergeCell ref="B43:S43"/>
    <mergeCell ref="B47:S47"/>
    <mergeCell ref="B50:S50"/>
    <mergeCell ref="B17:S17"/>
    <mergeCell ref="I9:K9"/>
    <mergeCell ref="K3:L3"/>
    <mergeCell ref="B6:S6"/>
    <mergeCell ref="B8:G9"/>
    <mergeCell ref="B10:S10"/>
    <mergeCell ref="B14:S14"/>
  </mergeCells>
  <pageMargins left="0.44196078431372554" right="0.44196078431372554" top="0.44196078431372554" bottom="0.39529411764705885" header="0.50980392156862753" footer="0.50980392156862753"/>
  <pageSetup paperSize="9" scale="90" orientation="portrait" r:id="rId1"/>
  <headerFooter alignWithMargins="0">
    <oddFooter>&amp;R&amp;1#&amp;"Calibri"&amp;10&amp;K0000FFClassification : Internal</oddFooter>
  </headerFooter>
  <rowBreaks count="4" manualBreakCount="4">
    <brk id="16" max="16383" man="1"/>
    <brk id="27" max="16383" man="1"/>
    <brk id="46" max="16383" man="1"/>
    <brk id="5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3"/>
  <sheetViews>
    <sheetView showGridLines="0" workbookViewId="0"/>
  </sheetViews>
  <sheetFormatPr defaultRowHeight="12.75" x14ac:dyDescent="0.2"/>
  <sheetData>
    <row r="1" spans="1:4" x14ac:dyDescent="0.2">
      <c r="B1" t="s">
        <v>1176</v>
      </c>
    </row>
    <row r="2" spans="1:4" x14ac:dyDescent="0.2">
      <c r="A2" t="s">
        <v>62</v>
      </c>
      <c r="B2">
        <v>41535594.569999985</v>
      </c>
      <c r="C2">
        <v>747</v>
      </c>
      <c r="D2">
        <v>3.3090287314060936E-3</v>
      </c>
    </row>
    <row r="3" spans="1:4" x14ac:dyDescent="0.2">
      <c r="A3" t="s">
        <v>485</v>
      </c>
      <c r="B3">
        <v>418352026.85999924</v>
      </c>
      <c r="C3">
        <v>6178</v>
      </c>
      <c r="D3">
        <v>2.736704083350314E-2</v>
      </c>
    </row>
    <row r="4" spans="1:4" x14ac:dyDescent="0.2">
      <c r="A4" t="s">
        <v>551</v>
      </c>
      <c r="B4">
        <v>658121252.09999895</v>
      </c>
      <c r="C4">
        <v>10450</v>
      </c>
      <c r="D4">
        <v>4.6290964180982164E-2</v>
      </c>
    </row>
    <row r="5" spans="1:4" x14ac:dyDescent="0.2">
      <c r="A5" t="s">
        <v>549</v>
      </c>
      <c r="B5">
        <v>781961221.31999791</v>
      </c>
      <c r="C5">
        <v>9570</v>
      </c>
      <c r="D5">
        <v>4.2392777723636296E-2</v>
      </c>
    </row>
    <row r="6" spans="1:4" x14ac:dyDescent="0.2">
      <c r="A6" t="s">
        <v>547</v>
      </c>
      <c r="B6">
        <v>1052575526.27</v>
      </c>
      <c r="C6">
        <v>17061</v>
      </c>
      <c r="D6">
        <v>7.557608994179299E-2</v>
      </c>
    </row>
    <row r="7" spans="1:4" x14ac:dyDescent="0.2">
      <c r="A7" t="s">
        <v>545</v>
      </c>
      <c r="B7">
        <v>1132291142.4099987</v>
      </c>
      <c r="C7">
        <v>17537</v>
      </c>
      <c r="D7">
        <v>7.7684654434630074E-2</v>
      </c>
    </row>
    <row r="8" spans="1:4" x14ac:dyDescent="0.2">
      <c r="A8" t="s">
        <v>543</v>
      </c>
      <c r="B8">
        <v>1239337750.4800017</v>
      </c>
      <c r="C8">
        <v>21341</v>
      </c>
      <c r="D8">
        <v>9.4535451347975155E-2</v>
      </c>
    </row>
    <row r="9" spans="1:4" x14ac:dyDescent="0.2">
      <c r="A9" t="s">
        <v>539</v>
      </c>
      <c r="B9">
        <v>1317931842.8800001</v>
      </c>
      <c r="C9">
        <v>12634</v>
      </c>
      <c r="D9">
        <v>5.5965554206940542E-2</v>
      </c>
    </row>
    <row r="10" spans="1:4" x14ac:dyDescent="0.2">
      <c r="A10" t="s">
        <v>541</v>
      </c>
      <c r="B10">
        <v>1691966983.4899957</v>
      </c>
      <c r="C10">
        <v>28041</v>
      </c>
      <c r="D10">
        <v>0.12421482551185846</v>
      </c>
    </row>
    <row r="11" spans="1:4" x14ac:dyDescent="0.2">
      <c r="A11" t="s">
        <v>535</v>
      </c>
      <c r="B11">
        <v>2193383787.4299979</v>
      </c>
      <c r="C11">
        <v>31111</v>
      </c>
      <c r="D11">
        <v>0.13781418053919006</v>
      </c>
    </row>
    <row r="12" spans="1:4" x14ac:dyDescent="0.2">
      <c r="A12" t="s">
        <v>537</v>
      </c>
      <c r="B12">
        <v>2354539863.8600035</v>
      </c>
      <c r="C12">
        <v>36517</v>
      </c>
      <c r="D12">
        <v>0.16176144870783979</v>
      </c>
    </row>
    <row r="13" spans="1:4" x14ac:dyDescent="0.2">
      <c r="A13" t="s">
        <v>533</v>
      </c>
      <c r="B13">
        <v>2376448212.6200089</v>
      </c>
      <c r="C13">
        <v>34559</v>
      </c>
      <c r="D13">
        <v>0.15308798384024522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30"/>
  <sheetViews>
    <sheetView showGridLines="0" workbookViewId="0"/>
  </sheetViews>
  <sheetFormatPr defaultRowHeight="12.75" x14ac:dyDescent="0.2"/>
  <sheetData>
    <row r="2" spans="1:2" x14ac:dyDescent="0.2">
      <c r="A2" t="s">
        <v>1056</v>
      </c>
      <c r="B2">
        <v>4.9822588052173239E-2</v>
      </c>
    </row>
    <row r="3" spans="1:2" x14ac:dyDescent="0.2">
      <c r="A3" t="s">
        <v>1057</v>
      </c>
      <c r="B3">
        <v>0.29571955636616087</v>
      </c>
    </row>
    <row r="4" spans="1:2" x14ac:dyDescent="0.2">
      <c r="A4" t="s">
        <v>1058</v>
      </c>
      <c r="B4">
        <v>0.1866438707326028</v>
      </c>
    </row>
    <row r="5" spans="1:2" x14ac:dyDescent="0.2">
      <c r="A5" t="s">
        <v>1059</v>
      </c>
      <c r="B5">
        <v>0.12911072255881648</v>
      </c>
    </row>
    <row r="6" spans="1:2" x14ac:dyDescent="0.2">
      <c r="A6" t="s">
        <v>1060</v>
      </c>
      <c r="B6">
        <v>0.11062616038594879</v>
      </c>
    </row>
    <row r="7" spans="1:2" x14ac:dyDescent="0.2">
      <c r="A7" t="s">
        <v>1061</v>
      </c>
      <c r="B7">
        <v>9.6664092953278977E-2</v>
      </c>
    </row>
    <row r="8" spans="1:2" x14ac:dyDescent="0.2">
      <c r="A8" t="s">
        <v>1062</v>
      </c>
      <c r="B8">
        <v>6.1182609887901473E-2</v>
      </c>
    </row>
    <row r="9" spans="1:2" x14ac:dyDescent="0.2">
      <c r="A9" t="s">
        <v>1063</v>
      </c>
      <c r="B9">
        <v>6.5188732133752399E-3</v>
      </c>
    </row>
    <row r="10" spans="1:2" x14ac:dyDescent="0.2">
      <c r="A10" t="s">
        <v>1064</v>
      </c>
      <c r="B10">
        <v>5.864792608413342E-3</v>
      </c>
    </row>
    <row r="11" spans="1:2" x14ac:dyDescent="0.2">
      <c r="A11" t="s">
        <v>1065</v>
      </c>
      <c r="B11">
        <v>4.7965051392931382E-3</v>
      </c>
    </row>
    <row r="12" spans="1:2" x14ac:dyDescent="0.2">
      <c r="A12" t="s">
        <v>1066</v>
      </c>
      <c r="B12">
        <v>1.4230017459377345E-2</v>
      </c>
    </row>
    <row r="13" spans="1:2" x14ac:dyDescent="0.2">
      <c r="A13" t="s">
        <v>1067</v>
      </c>
      <c r="B13">
        <v>2.0290474482482258E-2</v>
      </c>
    </row>
    <row r="14" spans="1:2" x14ac:dyDescent="0.2">
      <c r="A14" t="s">
        <v>1068</v>
      </c>
      <c r="B14">
        <v>6.4660487716179981E-3</v>
      </c>
    </row>
    <row r="15" spans="1:2" x14ac:dyDescent="0.2">
      <c r="A15" t="s">
        <v>1069</v>
      </c>
      <c r="B15">
        <v>1.2305116333033127E-3</v>
      </c>
    </row>
    <row r="16" spans="1:2" x14ac:dyDescent="0.2">
      <c r="A16" t="s">
        <v>1070</v>
      </c>
      <c r="B16">
        <v>9.1116670301972049E-4</v>
      </c>
    </row>
    <row r="17" spans="1:2" x14ac:dyDescent="0.2">
      <c r="A17" t="s">
        <v>1071</v>
      </c>
      <c r="B17">
        <v>2.4194356165214387E-3</v>
      </c>
    </row>
    <row r="18" spans="1:2" x14ac:dyDescent="0.2">
      <c r="A18" t="s">
        <v>1072</v>
      </c>
      <c r="B18">
        <v>4.7127776491789715E-3</v>
      </c>
    </row>
    <row r="19" spans="1:2" x14ac:dyDescent="0.2">
      <c r="A19" t="s">
        <v>1073</v>
      </c>
      <c r="B19">
        <v>1.8283362738790955E-3</v>
      </c>
    </row>
    <row r="20" spans="1:2" x14ac:dyDescent="0.2">
      <c r="A20" t="s">
        <v>1074</v>
      </c>
      <c r="B20">
        <v>6.2229736993978557E-4</v>
      </c>
    </row>
    <row r="21" spans="1:2" x14ac:dyDescent="0.2">
      <c r="A21" t="s">
        <v>1075</v>
      </c>
      <c r="B21">
        <v>1.2697528182329317E-4</v>
      </c>
    </row>
    <row r="22" spans="1:2" x14ac:dyDescent="0.2">
      <c r="A22" t="s">
        <v>1076</v>
      </c>
      <c r="B22">
        <v>4.0379833708533438E-5</v>
      </c>
    </row>
    <row r="23" spans="1:2" x14ac:dyDescent="0.2">
      <c r="A23" t="s">
        <v>1077</v>
      </c>
      <c r="B23">
        <v>4.7381864293534419E-5</v>
      </c>
    </row>
    <row r="24" spans="1:2" x14ac:dyDescent="0.2">
      <c r="A24" t="s">
        <v>1078</v>
      </c>
      <c r="B24">
        <v>8.4087344603057281E-5</v>
      </c>
    </row>
    <row r="25" spans="1:2" x14ac:dyDescent="0.2">
      <c r="A25" t="s">
        <v>1079</v>
      </c>
      <c r="B25">
        <v>1.1608093592012979E-5</v>
      </c>
    </row>
    <row r="26" spans="1:2" x14ac:dyDescent="0.2">
      <c r="A26" t="s">
        <v>1080</v>
      </c>
      <c r="B26">
        <v>1.4911283355137028E-5</v>
      </c>
    </row>
    <row r="27" spans="1:2" x14ac:dyDescent="0.2">
      <c r="A27" t="s">
        <v>1081</v>
      </c>
      <c r="B27">
        <v>5.4457652065780346E-6</v>
      </c>
    </row>
    <row r="28" spans="1:2" x14ac:dyDescent="0.2">
      <c r="A28" t="s">
        <v>1082</v>
      </c>
      <c r="B28">
        <v>2.2842825421164413E-7</v>
      </c>
    </row>
    <row r="29" spans="1:2" x14ac:dyDescent="0.2">
      <c r="A29" t="s">
        <v>1083</v>
      </c>
      <c r="B29">
        <v>5.0162424136425303E-6</v>
      </c>
    </row>
    <row r="30" spans="1:2" x14ac:dyDescent="0.2">
      <c r="A30" t="s">
        <v>1084</v>
      </c>
      <c r="B30">
        <v>3.1280054658898557E-6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33"/>
  <sheetViews>
    <sheetView showGridLines="0" workbookViewId="0"/>
  </sheetViews>
  <sheetFormatPr defaultRowHeight="12.75" x14ac:dyDescent="0.2"/>
  <sheetData>
    <row r="2" spans="1:2" x14ac:dyDescent="0.2">
      <c r="A2" t="s">
        <v>1085</v>
      </c>
      <c r="B2">
        <v>1.4204519274287706E-4</v>
      </c>
    </row>
    <row r="3" spans="1:2" x14ac:dyDescent="0.2">
      <c r="A3" t="s">
        <v>1056</v>
      </c>
      <c r="B3">
        <v>7.5236999381643067E-3</v>
      </c>
    </row>
    <row r="4" spans="1:2" x14ac:dyDescent="0.2">
      <c r="A4" t="s">
        <v>1057</v>
      </c>
      <c r="B4">
        <v>9.1606062228870438E-3</v>
      </c>
    </row>
    <row r="5" spans="1:2" x14ac:dyDescent="0.2">
      <c r="A5" t="s">
        <v>1058</v>
      </c>
      <c r="B5">
        <v>1.1123117227060704E-2</v>
      </c>
    </row>
    <row r="6" spans="1:2" x14ac:dyDescent="0.2">
      <c r="A6" t="s">
        <v>1059</v>
      </c>
      <c r="B6">
        <v>2.0675413484547021E-2</v>
      </c>
    </row>
    <row r="7" spans="1:2" x14ac:dyDescent="0.2">
      <c r="A7" t="s">
        <v>1060</v>
      </c>
      <c r="B7">
        <v>2.086390172967921E-2</v>
      </c>
    </row>
    <row r="8" spans="1:2" x14ac:dyDescent="0.2">
      <c r="A8" t="s">
        <v>1061</v>
      </c>
      <c r="B8">
        <v>1.9936206705023496E-2</v>
      </c>
    </row>
    <row r="9" spans="1:2" x14ac:dyDescent="0.2">
      <c r="A9" t="s">
        <v>1062</v>
      </c>
      <c r="B9">
        <v>2.8418082578170311E-2</v>
      </c>
    </row>
    <row r="10" spans="1:2" x14ac:dyDescent="0.2">
      <c r="A10" t="s">
        <v>1063</v>
      </c>
      <c r="B10">
        <v>3.7457696016715301E-2</v>
      </c>
    </row>
    <row r="11" spans="1:2" x14ac:dyDescent="0.2">
      <c r="A11" t="s">
        <v>1064</v>
      </c>
      <c r="B11">
        <v>4.2492188305509992E-2</v>
      </c>
    </row>
    <row r="12" spans="1:2" x14ac:dyDescent="0.2">
      <c r="A12" t="s">
        <v>1065</v>
      </c>
      <c r="B12">
        <v>3.3093608625866217E-2</v>
      </c>
    </row>
    <row r="13" spans="1:2" x14ac:dyDescent="0.2">
      <c r="A13" t="s">
        <v>1066</v>
      </c>
      <c r="B13">
        <v>3.5863877783966172E-2</v>
      </c>
    </row>
    <row r="14" spans="1:2" x14ac:dyDescent="0.2">
      <c r="A14" t="s">
        <v>1067</v>
      </c>
      <c r="B14">
        <v>4.5412802804782375E-2</v>
      </c>
    </row>
    <row r="15" spans="1:2" x14ac:dyDescent="0.2">
      <c r="A15" t="s">
        <v>1068</v>
      </c>
      <c r="B15">
        <v>4.7156268910524518E-2</v>
      </c>
    </row>
    <row r="16" spans="1:2" x14ac:dyDescent="0.2">
      <c r="A16" t="s">
        <v>1069</v>
      </c>
      <c r="B16">
        <v>6.1076456485093161E-2</v>
      </c>
    </row>
    <row r="17" spans="1:2" x14ac:dyDescent="0.2">
      <c r="A17" t="s">
        <v>1070</v>
      </c>
      <c r="B17">
        <v>4.1673906633765065E-2</v>
      </c>
    </row>
    <row r="18" spans="1:2" x14ac:dyDescent="0.2">
      <c r="A18" t="s">
        <v>1071</v>
      </c>
      <c r="B18">
        <v>4.6237551527310364E-2</v>
      </c>
    </row>
    <row r="19" spans="1:2" x14ac:dyDescent="0.2">
      <c r="A19" t="s">
        <v>1072</v>
      </c>
      <c r="B19">
        <v>6.0714963825379449E-2</v>
      </c>
    </row>
    <row r="20" spans="1:2" x14ac:dyDescent="0.2">
      <c r="A20" t="s">
        <v>1073</v>
      </c>
      <c r="B20">
        <v>6.017803506885723E-2</v>
      </c>
    </row>
    <row r="21" spans="1:2" x14ac:dyDescent="0.2">
      <c r="A21" t="s">
        <v>1074</v>
      </c>
      <c r="B21">
        <v>0.10120477381311614</v>
      </c>
    </row>
    <row r="22" spans="1:2" x14ac:dyDescent="0.2">
      <c r="A22" t="s">
        <v>1075</v>
      </c>
      <c r="B22">
        <v>4.0410485734591016E-2</v>
      </c>
    </row>
    <row r="23" spans="1:2" x14ac:dyDescent="0.2">
      <c r="A23" t="s">
        <v>1076</v>
      </c>
      <c r="B23">
        <v>3.6157010589446412E-2</v>
      </c>
    </row>
    <row r="24" spans="1:2" x14ac:dyDescent="0.2">
      <c r="A24" t="s">
        <v>1077</v>
      </c>
      <c r="B24">
        <v>3.6116985609061708E-2</v>
      </c>
    </row>
    <row r="25" spans="1:2" x14ac:dyDescent="0.2">
      <c r="A25" t="s">
        <v>1078</v>
      </c>
      <c r="B25">
        <v>4.639295736900987E-2</v>
      </c>
    </row>
    <row r="26" spans="1:2" x14ac:dyDescent="0.2">
      <c r="A26" t="s">
        <v>1079</v>
      </c>
      <c r="B26">
        <v>9.1307810612859294E-2</v>
      </c>
    </row>
    <row r="27" spans="1:2" x14ac:dyDescent="0.2">
      <c r="A27" t="s">
        <v>1080</v>
      </c>
      <c r="B27">
        <v>1.7077231187797484E-2</v>
      </c>
    </row>
    <row r="28" spans="1:2" x14ac:dyDescent="0.2">
      <c r="A28" t="s">
        <v>1083</v>
      </c>
      <c r="B28">
        <v>7.7615953142265632E-4</v>
      </c>
    </row>
    <row r="29" spans="1:2" x14ac:dyDescent="0.2">
      <c r="A29" t="s">
        <v>1086</v>
      </c>
      <c r="B29">
        <v>6.0978173565050004E-4</v>
      </c>
    </row>
    <row r="30" spans="1:2" x14ac:dyDescent="0.2">
      <c r="A30" t="s">
        <v>1087</v>
      </c>
      <c r="B30">
        <v>3.3119736790608042E-4</v>
      </c>
    </row>
    <row r="31" spans="1:2" x14ac:dyDescent="0.2">
      <c r="A31" t="s">
        <v>1084</v>
      </c>
      <c r="B31">
        <v>3.6575029272516797E-4</v>
      </c>
    </row>
    <row r="32" spans="1:2" x14ac:dyDescent="0.2">
      <c r="A32" t="s">
        <v>1082</v>
      </c>
      <c r="B32">
        <v>3.7368194620490614E-5</v>
      </c>
    </row>
    <row r="33" spans="1:2" x14ac:dyDescent="0.2">
      <c r="A33" t="s">
        <v>1088</v>
      </c>
      <c r="B33">
        <v>1.20588957483209E-5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B42"/>
  <sheetViews>
    <sheetView showGridLines="0" workbookViewId="0"/>
  </sheetViews>
  <sheetFormatPr defaultRowHeight="12.75" x14ac:dyDescent="0.2"/>
  <sheetData>
    <row r="2" spans="1:2" x14ac:dyDescent="0.2">
      <c r="A2" t="s">
        <v>1056</v>
      </c>
      <c r="B2">
        <v>1.418070931231998E-4</v>
      </c>
    </row>
    <row r="3" spans="1:2" x14ac:dyDescent="0.2">
      <c r="A3" t="s">
        <v>1057</v>
      </c>
      <c r="B3">
        <v>1.9126117719906884E-3</v>
      </c>
    </row>
    <row r="4" spans="1:2" x14ac:dyDescent="0.2">
      <c r="A4" t="s">
        <v>1058</v>
      </c>
      <c r="B4">
        <v>2.774743418031625E-3</v>
      </c>
    </row>
    <row r="5" spans="1:2" x14ac:dyDescent="0.2">
      <c r="A5" t="s">
        <v>1059</v>
      </c>
      <c r="B5">
        <v>1.194451028003545E-3</v>
      </c>
    </row>
    <row r="6" spans="1:2" x14ac:dyDescent="0.2">
      <c r="A6" t="s">
        <v>1060</v>
      </c>
      <c r="B6">
        <v>2.0254526604919561E-2</v>
      </c>
    </row>
    <row r="7" spans="1:2" x14ac:dyDescent="0.2">
      <c r="A7" t="s">
        <v>1061</v>
      </c>
      <c r="B7">
        <v>1.8476032716671345E-3</v>
      </c>
    </row>
    <row r="8" spans="1:2" x14ac:dyDescent="0.2">
      <c r="A8" t="s">
        <v>1062</v>
      </c>
      <c r="B8">
        <v>3.8759143646806297E-3</v>
      </c>
    </row>
    <row r="9" spans="1:2" x14ac:dyDescent="0.2">
      <c r="A9" t="s">
        <v>1063</v>
      </c>
      <c r="B9">
        <v>5.142231600893366E-3</v>
      </c>
    </row>
    <row r="10" spans="1:2" x14ac:dyDescent="0.2">
      <c r="A10" t="s">
        <v>1064</v>
      </c>
      <c r="B10">
        <v>6.9294558596489511E-3</v>
      </c>
    </row>
    <row r="11" spans="1:2" x14ac:dyDescent="0.2">
      <c r="A11" t="s">
        <v>1065</v>
      </c>
      <c r="B11">
        <v>8.3649566859612876E-2</v>
      </c>
    </row>
    <row r="12" spans="1:2" x14ac:dyDescent="0.2">
      <c r="A12" t="s">
        <v>1066</v>
      </c>
      <c r="B12">
        <v>1.0664821103414039E-2</v>
      </c>
    </row>
    <row r="13" spans="1:2" x14ac:dyDescent="0.2">
      <c r="A13" t="s">
        <v>1067</v>
      </c>
      <c r="B13">
        <v>1.5428617243637024E-2</v>
      </c>
    </row>
    <row r="14" spans="1:2" x14ac:dyDescent="0.2">
      <c r="A14" t="s">
        <v>1068</v>
      </c>
      <c r="B14">
        <v>4.8267532276022915E-2</v>
      </c>
    </row>
    <row r="15" spans="1:2" x14ac:dyDescent="0.2">
      <c r="A15" t="s">
        <v>1069</v>
      </c>
      <c r="B15">
        <v>9.1674856938025948E-3</v>
      </c>
    </row>
    <row r="16" spans="1:2" x14ac:dyDescent="0.2">
      <c r="A16" t="s">
        <v>1070</v>
      </c>
      <c r="B16">
        <v>0.12158594651953039</v>
      </c>
    </row>
    <row r="17" spans="1:2" x14ac:dyDescent="0.2">
      <c r="A17" t="s">
        <v>1071</v>
      </c>
      <c r="B17">
        <v>1.2125947520392113E-2</v>
      </c>
    </row>
    <row r="18" spans="1:2" x14ac:dyDescent="0.2">
      <c r="A18" t="s">
        <v>1072</v>
      </c>
      <c r="B18">
        <v>1.6335338983943119E-2</v>
      </c>
    </row>
    <row r="19" spans="1:2" x14ac:dyDescent="0.2">
      <c r="A19" t="s">
        <v>1073</v>
      </c>
      <c r="B19">
        <v>5.8996372467025639E-2</v>
      </c>
    </row>
    <row r="20" spans="1:2" x14ac:dyDescent="0.2">
      <c r="A20" t="s">
        <v>1074</v>
      </c>
      <c r="B20">
        <v>1.5189323662206248E-2</v>
      </c>
    </row>
    <row r="21" spans="1:2" x14ac:dyDescent="0.2">
      <c r="A21" t="s">
        <v>1075</v>
      </c>
      <c r="B21">
        <v>0.23201383501083542</v>
      </c>
    </row>
    <row r="22" spans="1:2" x14ac:dyDescent="0.2">
      <c r="A22" t="s">
        <v>1076</v>
      </c>
      <c r="B22">
        <v>2.1337056964261514E-2</v>
      </c>
    </row>
    <row r="23" spans="1:2" x14ac:dyDescent="0.2">
      <c r="A23" t="s">
        <v>1077</v>
      </c>
      <c r="B23">
        <v>1.0610033158193758E-2</v>
      </c>
    </row>
    <row r="24" spans="1:2" x14ac:dyDescent="0.2">
      <c r="A24" t="s">
        <v>1078</v>
      </c>
      <c r="B24">
        <v>1.3595456059420445E-2</v>
      </c>
    </row>
    <row r="25" spans="1:2" x14ac:dyDescent="0.2">
      <c r="A25" t="s">
        <v>1079</v>
      </c>
      <c r="B25">
        <v>8.5919085552137522E-3</v>
      </c>
    </row>
    <row r="26" spans="1:2" x14ac:dyDescent="0.2">
      <c r="A26" t="s">
        <v>1080</v>
      </c>
      <c r="B26">
        <v>0.22801660953055938</v>
      </c>
    </row>
    <row r="27" spans="1:2" x14ac:dyDescent="0.2">
      <c r="A27" t="s">
        <v>1083</v>
      </c>
      <c r="B27">
        <v>3.0931862615157044E-2</v>
      </c>
    </row>
    <row r="28" spans="1:2" x14ac:dyDescent="0.2">
      <c r="A28" t="s">
        <v>1086</v>
      </c>
      <c r="B28">
        <v>1.5468314067388739E-3</v>
      </c>
    </row>
    <row r="29" spans="1:2" x14ac:dyDescent="0.2">
      <c r="A29" t="s">
        <v>1087</v>
      </c>
      <c r="B29">
        <v>8.2942299956234979E-4</v>
      </c>
    </row>
    <row r="30" spans="1:2" x14ac:dyDescent="0.2">
      <c r="A30" t="s">
        <v>1084</v>
      </c>
      <c r="B30">
        <v>5.9799040517146502E-4</v>
      </c>
    </row>
    <row r="31" spans="1:2" x14ac:dyDescent="0.2">
      <c r="A31" t="s">
        <v>1082</v>
      </c>
      <c r="B31">
        <v>1.4087509437040398E-2</v>
      </c>
    </row>
    <row r="32" spans="1:2" x14ac:dyDescent="0.2">
      <c r="A32" t="s">
        <v>1089</v>
      </c>
      <c r="B32">
        <v>2.0871421395573173E-3</v>
      </c>
    </row>
    <row r="33" spans="1:2" x14ac:dyDescent="0.2">
      <c r="A33" t="s">
        <v>1090</v>
      </c>
      <c r="B33">
        <v>1.6441268860700581E-6</v>
      </c>
    </row>
    <row r="34" spans="1:2" x14ac:dyDescent="0.2">
      <c r="A34" t="s">
        <v>1091</v>
      </c>
      <c r="B34">
        <v>2.3353365643035053E-5</v>
      </c>
    </row>
    <row r="35" spans="1:2" x14ac:dyDescent="0.2">
      <c r="A35" t="s">
        <v>1092</v>
      </c>
      <c r="B35">
        <v>6.9841014974473219E-6</v>
      </c>
    </row>
    <row r="36" spans="1:2" x14ac:dyDescent="0.2">
      <c r="A36" t="s">
        <v>1093</v>
      </c>
      <c r="B36">
        <v>7.506083907408769E-6</v>
      </c>
    </row>
    <row r="37" spans="1:2" x14ac:dyDescent="0.2">
      <c r="A37" t="s">
        <v>1094</v>
      </c>
      <c r="B37">
        <v>1.9894670520863489E-5</v>
      </c>
    </row>
    <row r="38" spans="1:2" x14ac:dyDescent="0.2">
      <c r="A38" t="s">
        <v>1095</v>
      </c>
      <c r="B38">
        <v>1.8178352137871432E-5</v>
      </c>
    </row>
    <row r="39" spans="1:2" x14ac:dyDescent="0.2">
      <c r="A39" t="s">
        <v>1081</v>
      </c>
      <c r="B39">
        <v>1.742533865280353E-4</v>
      </c>
    </row>
    <row r="40" spans="1:2" x14ac:dyDescent="0.2">
      <c r="A40" t="s">
        <v>1096</v>
      </c>
      <c r="B40">
        <v>5.92402625495458E-6</v>
      </c>
    </row>
    <row r="41" spans="1:2" x14ac:dyDescent="0.2">
      <c r="A41" t="s">
        <v>1097</v>
      </c>
      <c r="B41">
        <v>2.4736661890942771E-7</v>
      </c>
    </row>
    <row r="42" spans="1:2" x14ac:dyDescent="0.2">
      <c r="A42" t="s">
        <v>1098</v>
      </c>
      <c r="B42">
        <v>1.205889574832086E-5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B30"/>
  <sheetViews>
    <sheetView showGridLines="0" workbookViewId="0"/>
  </sheetViews>
  <sheetFormatPr defaultRowHeight="12.75" x14ac:dyDescent="0.2"/>
  <sheetData>
    <row r="2" spans="1:2" x14ac:dyDescent="0.2">
      <c r="A2">
        <v>1990</v>
      </c>
      <c r="B2">
        <v>5.4457652065780371E-6</v>
      </c>
    </row>
    <row r="3" spans="1:2" x14ac:dyDescent="0.2">
      <c r="A3">
        <v>1992</v>
      </c>
      <c r="B3">
        <v>5.6730026448345333E-7</v>
      </c>
    </row>
    <row r="4" spans="1:2" x14ac:dyDescent="0.2">
      <c r="A4">
        <v>1993</v>
      </c>
      <c r="B4">
        <v>2.7891334556180474E-6</v>
      </c>
    </row>
    <row r="5" spans="1:2" x14ac:dyDescent="0.2">
      <c r="A5">
        <v>1996</v>
      </c>
      <c r="B5">
        <v>5.127182943777546E-6</v>
      </c>
    </row>
    <row r="6" spans="1:2" x14ac:dyDescent="0.2">
      <c r="A6">
        <v>1997</v>
      </c>
      <c r="B6">
        <v>1.6128174706215154E-5</v>
      </c>
    </row>
    <row r="7" spans="1:2" x14ac:dyDescent="0.2">
      <c r="A7">
        <v>1998</v>
      </c>
      <c r="B7">
        <v>1.3299506423036148E-5</v>
      </c>
    </row>
    <row r="8" spans="1:2" x14ac:dyDescent="0.2">
      <c r="A8">
        <v>1999</v>
      </c>
      <c r="B8">
        <v>9.8783145977168104E-5</v>
      </c>
    </row>
    <row r="9" spans="1:2" x14ac:dyDescent="0.2">
      <c r="A9">
        <v>2000</v>
      </c>
      <c r="B9">
        <v>4.6850723021177157E-5</v>
      </c>
    </row>
    <row r="10" spans="1:2" x14ac:dyDescent="0.2">
      <c r="A10">
        <v>2001</v>
      </c>
      <c r="B10">
        <v>3.0564588577404846E-5</v>
      </c>
    </row>
    <row r="11" spans="1:2" x14ac:dyDescent="0.2">
      <c r="A11">
        <v>2002</v>
      </c>
      <c r="B11">
        <v>2.0821178288248988E-4</v>
      </c>
    </row>
    <row r="12" spans="1:2" x14ac:dyDescent="0.2">
      <c r="A12">
        <v>2003</v>
      </c>
      <c r="B12">
        <v>9.5051345964936767E-4</v>
      </c>
    </row>
    <row r="13" spans="1:2" x14ac:dyDescent="0.2">
      <c r="A13">
        <v>2004</v>
      </c>
      <c r="B13">
        <v>2.2941775574983219E-3</v>
      </c>
    </row>
    <row r="14" spans="1:2" x14ac:dyDescent="0.2">
      <c r="A14">
        <v>2005</v>
      </c>
      <c r="B14">
        <v>4.9517518940105981E-3</v>
      </c>
    </row>
    <row r="15" spans="1:2" x14ac:dyDescent="0.2">
      <c r="A15">
        <v>2006</v>
      </c>
      <c r="B15">
        <v>1.5438907689871769E-3</v>
      </c>
    </row>
    <row r="16" spans="1:2" x14ac:dyDescent="0.2">
      <c r="A16">
        <v>2007</v>
      </c>
      <c r="B16">
        <v>1.0769787189968585E-3</v>
      </c>
    </row>
    <row r="17" spans="1:2" x14ac:dyDescent="0.2">
      <c r="A17">
        <v>2008</v>
      </c>
      <c r="B17">
        <v>1.3732071439434056E-3</v>
      </c>
    </row>
    <row r="18" spans="1:2" x14ac:dyDescent="0.2">
      <c r="A18">
        <v>2009</v>
      </c>
      <c r="B18">
        <v>1.1361899428734548E-2</v>
      </c>
    </row>
    <row r="19" spans="1:2" x14ac:dyDescent="0.2">
      <c r="A19">
        <v>2010</v>
      </c>
      <c r="B19">
        <v>1.9431468119480353E-2</v>
      </c>
    </row>
    <row r="20" spans="1:2" x14ac:dyDescent="0.2">
      <c r="A20">
        <v>2011</v>
      </c>
      <c r="B20">
        <v>1.2141752298452418E-2</v>
      </c>
    </row>
    <row r="21" spans="1:2" x14ac:dyDescent="0.2">
      <c r="A21">
        <v>2012</v>
      </c>
      <c r="B21">
        <v>3.4968549315233309E-3</v>
      </c>
    </row>
    <row r="22" spans="1:2" x14ac:dyDescent="0.2">
      <c r="A22">
        <v>2013</v>
      </c>
      <c r="B22">
        <v>5.9320517417168761E-3</v>
      </c>
    </row>
    <row r="23" spans="1:2" x14ac:dyDescent="0.2">
      <c r="A23">
        <v>2014</v>
      </c>
      <c r="B23">
        <v>1.4982746340742731E-2</v>
      </c>
    </row>
    <row r="24" spans="1:2" x14ac:dyDescent="0.2">
      <c r="A24">
        <v>2015</v>
      </c>
      <c r="B24">
        <v>6.0304723563924821E-2</v>
      </c>
    </row>
    <row r="25" spans="1:2" x14ac:dyDescent="0.2">
      <c r="A25">
        <v>2016</v>
      </c>
      <c r="B25">
        <v>0.12824448865863655</v>
      </c>
    </row>
    <row r="26" spans="1:2" x14ac:dyDescent="0.2">
      <c r="A26">
        <v>2017</v>
      </c>
      <c r="B26">
        <v>9.4058464048911425E-2</v>
      </c>
    </row>
    <row r="27" spans="1:2" x14ac:dyDescent="0.2">
      <c r="A27">
        <v>2018</v>
      </c>
      <c r="B27">
        <v>0.14809113615027217</v>
      </c>
    </row>
    <row r="28" spans="1:2" x14ac:dyDescent="0.2">
      <c r="A28">
        <v>2019</v>
      </c>
      <c r="B28">
        <v>0.29498280972851404</v>
      </c>
    </row>
    <row r="29" spans="1:2" x14ac:dyDescent="0.2">
      <c r="A29">
        <v>2020</v>
      </c>
      <c r="B29">
        <v>0.16653460574446755</v>
      </c>
    </row>
    <row r="30" spans="1:2" x14ac:dyDescent="0.2">
      <c r="A30">
        <v>2021</v>
      </c>
      <c r="B30">
        <v>2.7818712398079599E-2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6"/>
  <sheetViews>
    <sheetView showGridLines="0" workbookViewId="0"/>
  </sheetViews>
  <sheetFormatPr defaultRowHeight="12.75" x14ac:dyDescent="0.2"/>
  <sheetData>
    <row r="1" spans="1:3" x14ac:dyDescent="0.2">
      <c r="B1" t="s">
        <v>1177</v>
      </c>
      <c r="C1" t="s">
        <v>1178</v>
      </c>
    </row>
    <row r="2" spans="1:3" x14ac:dyDescent="0.2">
      <c r="A2" t="s">
        <v>1102</v>
      </c>
      <c r="B2">
        <v>0.14934635454727146</v>
      </c>
      <c r="C2">
        <v>0.44363482468972243</v>
      </c>
    </row>
    <row r="3" spans="1:3" x14ac:dyDescent="0.2">
      <c r="A3" t="s">
        <v>1103</v>
      </c>
      <c r="B3">
        <v>0.34035177913932263</v>
      </c>
      <c r="C3">
        <v>0.32706798045872321</v>
      </c>
    </row>
    <row r="4" spans="1:3" x14ac:dyDescent="0.2">
      <c r="A4" t="s">
        <v>1104</v>
      </c>
      <c r="B4">
        <v>0.263842442267193</v>
      </c>
      <c r="C4">
        <v>0.15279732825480941</v>
      </c>
    </row>
    <row r="5" spans="1:3" x14ac:dyDescent="0.2">
      <c r="A5" t="s">
        <v>1105</v>
      </c>
      <c r="B5">
        <v>0.11294414708357525</v>
      </c>
      <c r="C5">
        <v>4.6709539712768991E-2</v>
      </c>
    </row>
    <row r="6" spans="1:3" x14ac:dyDescent="0.2">
      <c r="A6" t="s">
        <v>1106</v>
      </c>
      <c r="B6">
        <v>0.1335152769626376</v>
      </c>
      <c r="C6">
        <v>2.9790326883975968E-2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B19"/>
  <sheetViews>
    <sheetView showGridLines="0" workbookViewId="0"/>
  </sheetViews>
  <sheetFormatPr defaultRowHeight="12.75" x14ac:dyDescent="0.2"/>
  <sheetData>
    <row r="2" spans="1:2" x14ac:dyDescent="0.2">
      <c r="A2" t="s">
        <v>1107</v>
      </c>
      <c r="B2">
        <v>4.9238336589416285E-3</v>
      </c>
    </row>
    <row r="3" spans="1:2" x14ac:dyDescent="0.2">
      <c r="A3" t="s">
        <v>1108</v>
      </c>
      <c r="B3">
        <v>4.0018817615068279E-2</v>
      </c>
    </row>
    <row r="4" spans="1:2" x14ac:dyDescent="0.2">
      <c r="A4" t="s">
        <v>1109</v>
      </c>
      <c r="B4">
        <v>0.28983300515813154</v>
      </c>
    </row>
    <row r="5" spans="1:2" x14ac:dyDescent="0.2">
      <c r="A5" t="s">
        <v>1110</v>
      </c>
      <c r="B5">
        <v>0.51993206612358223</v>
      </c>
    </row>
    <row r="6" spans="1:2" x14ac:dyDescent="0.2">
      <c r="A6" t="s">
        <v>1111</v>
      </c>
      <c r="B6">
        <v>8.9641851467633954E-2</v>
      </c>
    </row>
    <row r="7" spans="1:2" x14ac:dyDescent="0.2">
      <c r="A7" t="s">
        <v>1112</v>
      </c>
      <c r="B7">
        <v>4.0147963521064492E-2</v>
      </c>
    </row>
    <row r="8" spans="1:2" x14ac:dyDescent="0.2">
      <c r="A8" t="s">
        <v>1113</v>
      </c>
      <c r="B8">
        <v>9.3470869548294821E-3</v>
      </c>
    </row>
    <row r="9" spans="1:2" x14ac:dyDescent="0.2">
      <c r="A9" t="s">
        <v>1114</v>
      </c>
      <c r="B9">
        <v>3.6479636080057397E-3</v>
      </c>
    </row>
    <row r="10" spans="1:2" x14ac:dyDescent="0.2">
      <c r="A10" t="s">
        <v>1115</v>
      </c>
      <c r="B10">
        <v>1.5005937632205327E-3</v>
      </c>
    </row>
    <row r="11" spans="1:2" x14ac:dyDescent="0.2">
      <c r="A11" t="s">
        <v>1116</v>
      </c>
      <c r="B11">
        <v>6.1319101682583913E-4</v>
      </c>
    </row>
    <row r="12" spans="1:2" x14ac:dyDescent="0.2">
      <c r="A12" t="s">
        <v>1117</v>
      </c>
      <c r="B12">
        <v>3.0929857903694372E-4</v>
      </c>
    </row>
    <row r="13" spans="1:2" x14ac:dyDescent="0.2">
      <c r="A13" t="s">
        <v>1118</v>
      </c>
      <c r="B13">
        <v>6.4580841416459736E-5</v>
      </c>
    </row>
    <row r="14" spans="1:2" x14ac:dyDescent="0.2">
      <c r="A14" t="s">
        <v>1119</v>
      </c>
      <c r="B14">
        <v>1.1378514499707021E-5</v>
      </c>
    </row>
    <row r="15" spans="1:2" x14ac:dyDescent="0.2">
      <c r="A15" t="s">
        <v>1120</v>
      </c>
      <c r="B15">
        <v>2.5578910221485979E-6</v>
      </c>
    </row>
    <row r="16" spans="1:2" x14ac:dyDescent="0.2">
      <c r="A16" t="s">
        <v>1121</v>
      </c>
      <c r="B16">
        <v>1.1859812554762797E-6</v>
      </c>
    </row>
    <row r="17" spans="1:2" x14ac:dyDescent="0.2">
      <c r="A17" t="s">
        <v>1122</v>
      </c>
      <c r="B17">
        <v>2.7553751012704196E-6</v>
      </c>
    </row>
    <row r="18" spans="1:2" x14ac:dyDescent="0.2">
      <c r="A18" t="s">
        <v>1123</v>
      </c>
      <c r="B18">
        <v>1.6441268860700511E-6</v>
      </c>
    </row>
    <row r="19" spans="1:2" x14ac:dyDescent="0.2">
      <c r="A19" t="s">
        <v>1124</v>
      </c>
      <c r="B19">
        <v>2.2580347826207606E-7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72F4-ED60-41C7-8367-3EBB83944695}">
  <sheetPr>
    <tabColor rgb="FF847A75"/>
  </sheetPr>
  <dimension ref="B1:L43"/>
  <sheetViews>
    <sheetView zoomScale="80" zoomScaleNormal="80" workbookViewId="0">
      <selection activeCell="F10" sqref="F10"/>
    </sheetView>
  </sheetViews>
  <sheetFormatPr defaultRowHeight="15" x14ac:dyDescent="0.25"/>
  <cols>
    <col min="1" max="1" width="9.140625" style="34"/>
    <col min="2" max="10" width="12.42578125" style="34" customWidth="1"/>
    <col min="11" max="11" width="9.140625" style="34"/>
    <col min="12" max="12" width="11.5703125" style="34" bestFit="1" customWidth="1"/>
    <col min="13" max="16384" width="9.140625" style="34"/>
  </cols>
  <sheetData>
    <row r="1" spans="2:12" ht="15.75" thickBot="1" x14ac:dyDescent="0.3"/>
    <row r="2" spans="2:12" x14ac:dyDescent="0.25">
      <c r="B2" s="46"/>
      <c r="C2" s="47"/>
      <c r="D2" s="47"/>
      <c r="E2" s="47"/>
      <c r="F2" s="47"/>
      <c r="G2" s="47"/>
      <c r="H2" s="47"/>
      <c r="I2" s="47"/>
      <c r="J2" s="48"/>
    </row>
    <row r="3" spans="2:12" x14ac:dyDescent="0.25">
      <c r="B3" s="49"/>
      <c r="C3" s="50"/>
      <c r="D3" s="50"/>
      <c r="E3" s="50"/>
      <c r="F3" s="50"/>
      <c r="G3" s="50"/>
      <c r="H3" s="50"/>
      <c r="I3" s="50"/>
      <c r="J3" s="51"/>
    </row>
    <row r="4" spans="2:12" x14ac:dyDescent="0.25">
      <c r="B4" s="49"/>
      <c r="C4" s="50"/>
      <c r="D4" s="50"/>
      <c r="E4" s="50"/>
      <c r="F4" s="50"/>
      <c r="G4" s="50"/>
      <c r="H4" s="50"/>
      <c r="I4" s="50"/>
      <c r="J4" s="51"/>
    </row>
    <row r="5" spans="2:12" ht="31.5" x14ac:dyDescent="0.3">
      <c r="B5" s="49"/>
      <c r="C5" s="50"/>
      <c r="D5" s="50"/>
      <c r="E5" s="52"/>
      <c r="F5" s="53" t="s">
        <v>1755</v>
      </c>
      <c r="G5" s="50"/>
      <c r="H5" s="50"/>
      <c r="I5" s="50"/>
      <c r="J5" s="51"/>
    </row>
    <row r="6" spans="2:12" ht="41.25" customHeight="1" x14ac:dyDescent="0.25">
      <c r="B6" s="49"/>
      <c r="C6" s="50"/>
      <c r="D6" s="50"/>
      <c r="E6" s="174" t="s">
        <v>1756</v>
      </c>
      <c r="F6" s="174"/>
      <c r="G6" s="174"/>
      <c r="H6" s="50"/>
      <c r="I6" s="50"/>
      <c r="J6" s="51"/>
    </row>
    <row r="7" spans="2:12" ht="26.25" x14ac:dyDescent="0.25">
      <c r="B7" s="49"/>
      <c r="C7" s="50"/>
      <c r="D7" s="50"/>
      <c r="E7" s="50"/>
      <c r="F7" s="54" t="s">
        <v>7</v>
      </c>
      <c r="G7" s="50"/>
      <c r="H7" s="50"/>
      <c r="I7" s="50"/>
      <c r="J7" s="51"/>
    </row>
    <row r="8" spans="2:12" ht="26.25" x14ac:dyDescent="0.25">
      <c r="B8" s="49"/>
      <c r="C8" s="50"/>
      <c r="D8" s="50"/>
      <c r="E8" s="50"/>
      <c r="F8" s="54" t="s">
        <v>1757</v>
      </c>
      <c r="G8" s="50"/>
      <c r="H8" s="50"/>
      <c r="I8" s="50"/>
      <c r="J8" s="51"/>
    </row>
    <row r="9" spans="2:12" ht="21" x14ac:dyDescent="0.25">
      <c r="B9" s="49"/>
      <c r="C9" s="50"/>
      <c r="D9" s="50"/>
      <c r="E9" s="50"/>
      <c r="F9" s="55" t="s">
        <v>2381</v>
      </c>
      <c r="G9" s="50"/>
      <c r="H9" s="50"/>
      <c r="I9" s="50"/>
      <c r="J9" s="51"/>
      <c r="L9" s="56"/>
    </row>
    <row r="10" spans="2:12" ht="21" x14ac:dyDescent="0.25">
      <c r="B10" s="49"/>
      <c r="C10" s="50"/>
      <c r="D10" s="50"/>
      <c r="E10" s="50"/>
      <c r="F10" s="55" t="s">
        <v>2382</v>
      </c>
      <c r="G10" s="50"/>
      <c r="H10" s="50"/>
      <c r="I10" s="50"/>
      <c r="J10" s="51"/>
    </row>
    <row r="11" spans="2:12" ht="21" x14ac:dyDescent="0.25">
      <c r="B11" s="49"/>
      <c r="C11" s="50"/>
      <c r="D11" s="50"/>
      <c r="E11" s="50"/>
      <c r="F11" s="55"/>
      <c r="G11" s="50"/>
      <c r="H11" s="50"/>
      <c r="I11" s="50"/>
      <c r="J11" s="51"/>
    </row>
    <row r="12" spans="2:12" x14ac:dyDescent="0.25">
      <c r="B12" s="49"/>
      <c r="C12" s="50"/>
      <c r="D12" s="50"/>
      <c r="E12" s="50"/>
      <c r="F12" s="50"/>
      <c r="G12" s="50"/>
      <c r="H12" s="50"/>
      <c r="I12" s="50"/>
      <c r="J12" s="51"/>
    </row>
    <row r="13" spans="2:12" x14ac:dyDescent="0.25">
      <c r="B13" s="49"/>
      <c r="C13" s="50"/>
      <c r="D13" s="50"/>
      <c r="E13" s="50"/>
      <c r="F13" s="50"/>
      <c r="G13" s="50"/>
      <c r="H13" s="50"/>
      <c r="I13" s="50"/>
      <c r="J13" s="51"/>
    </row>
    <row r="14" spans="2:12" x14ac:dyDescent="0.25">
      <c r="B14" s="49"/>
      <c r="C14" s="50"/>
      <c r="D14" s="50"/>
      <c r="E14" s="50"/>
      <c r="F14" s="50"/>
      <c r="G14" s="50"/>
      <c r="H14" s="50"/>
      <c r="I14" s="50"/>
      <c r="J14" s="51"/>
    </row>
    <row r="15" spans="2:12" x14ac:dyDescent="0.25">
      <c r="B15" s="49"/>
      <c r="C15" s="50"/>
      <c r="D15" s="50"/>
      <c r="E15" s="50"/>
      <c r="F15" s="50"/>
      <c r="G15" s="50"/>
      <c r="H15" s="50"/>
      <c r="I15" s="50"/>
      <c r="J15" s="51"/>
    </row>
    <row r="16" spans="2:12" x14ac:dyDescent="0.25">
      <c r="B16" s="49"/>
      <c r="C16" s="50"/>
      <c r="D16" s="50"/>
      <c r="E16" s="50"/>
      <c r="F16" s="50"/>
      <c r="G16" s="50"/>
      <c r="H16" s="50"/>
      <c r="I16" s="50"/>
      <c r="J16" s="51"/>
    </row>
    <row r="17" spans="2:10" x14ac:dyDescent="0.25">
      <c r="B17" s="49"/>
      <c r="C17" s="50"/>
      <c r="D17" s="50"/>
      <c r="E17" s="50"/>
      <c r="F17" s="50"/>
      <c r="G17" s="50"/>
      <c r="H17" s="50"/>
      <c r="I17" s="50"/>
      <c r="J17" s="51"/>
    </row>
    <row r="18" spans="2:10" x14ac:dyDescent="0.25">
      <c r="B18" s="49"/>
      <c r="C18" s="50"/>
      <c r="D18" s="50"/>
      <c r="E18" s="50"/>
      <c r="F18" s="50"/>
      <c r="G18" s="50"/>
      <c r="H18" s="50"/>
      <c r="I18" s="50"/>
      <c r="J18" s="51"/>
    </row>
    <row r="19" spans="2:10" x14ac:dyDescent="0.25">
      <c r="B19" s="49"/>
      <c r="C19" s="50"/>
      <c r="D19" s="50"/>
      <c r="E19" s="50"/>
      <c r="F19" s="50"/>
      <c r="G19" s="50"/>
      <c r="H19" s="50"/>
      <c r="I19" s="50"/>
      <c r="J19" s="51"/>
    </row>
    <row r="20" spans="2:10" x14ac:dyDescent="0.25">
      <c r="B20" s="49"/>
      <c r="C20" s="50"/>
      <c r="D20" s="50"/>
      <c r="E20" s="50"/>
      <c r="F20" s="50"/>
      <c r="G20" s="50"/>
      <c r="H20" s="50"/>
      <c r="I20" s="50"/>
      <c r="J20" s="51"/>
    </row>
    <row r="21" spans="2:10" x14ac:dyDescent="0.25">
      <c r="B21" s="49"/>
      <c r="C21" s="50"/>
      <c r="D21" s="50"/>
      <c r="E21" s="50"/>
      <c r="F21" s="50"/>
      <c r="G21" s="50"/>
      <c r="H21" s="50"/>
      <c r="I21" s="50"/>
      <c r="J21" s="51"/>
    </row>
    <row r="22" spans="2:10" x14ac:dyDescent="0.25">
      <c r="B22" s="49"/>
      <c r="C22" s="50"/>
      <c r="D22" s="50"/>
      <c r="E22" s="50"/>
      <c r="F22" s="57" t="s">
        <v>1758</v>
      </c>
      <c r="G22" s="50"/>
      <c r="H22" s="50"/>
      <c r="I22" s="50"/>
      <c r="J22" s="51"/>
    </row>
    <row r="23" spans="2:10" x14ac:dyDescent="0.25">
      <c r="B23" s="49"/>
      <c r="C23" s="50"/>
      <c r="D23" s="50"/>
      <c r="E23" s="50"/>
      <c r="F23" s="58"/>
      <c r="G23" s="50"/>
      <c r="H23" s="50"/>
      <c r="I23" s="50"/>
      <c r="J23" s="51"/>
    </row>
    <row r="24" spans="2:10" x14ac:dyDescent="0.25">
      <c r="B24" s="49"/>
      <c r="C24" s="50"/>
      <c r="D24" s="167" t="s">
        <v>1759</v>
      </c>
      <c r="E24" s="168" t="s">
        <v>1760</v>
      </c>
      <c r="F24" s="168"/>
      <c r="G24" s="168"/>
      <c r="H24" s="168"/>
      <c r="I24" s="50"/>
      <c r="J24" s="51"/>
    </row>
    <row r="25" spans="2:10" x14ac:dyDescent="0.25">
      <c r="B25" s="49"/>
      <c r="C25" s="50"/>
      <c r="D25" s="50"/>
      <c r="H25" s="50"/>
      <c r="I25" s="50"/>
      <c r="J25" s="51"/>
    </row>
    <row r="26" spans="2:10" x14ac:dyDescent="0.25">
      <c r="B26" s="49"/>
      <c r="C26" s="50"/>
      <c r="D26" s="167" t="s">
        <v>1761</v>
      </c>
      <c r="E26" s="168"/>
      <c r="F26" s="168"/>
      <c r="G26" s="168"/>
      <c r="H26" s="168"/>
      <c r="I26" s="50"/>
      <c r="J26" s="51"/>
    </row>
    <row r="27" spans="2:10" x14ac:dyDescent="0.25">
      <c r="B27" s="49"/>
      <c r="C27" s="50"/>
      <c r="D27" s="59"/>
      <c r="E27" s="59"/>
      <c r="F27" s="59"/>
      <c r="G27" s="59"/>
      <c r="H27" s="59"/>
      <c r="I27" s="50"/>
      <c r="J27" s="51"/>
    </row>
    <row r="28" spans="2:10" x14ac:dyDescent="0.25">
      <c r="B28" s="49"/>
      <c r="C28" s="50"/>
      <c r="D28" s="172"/>
      <c r="E28" s="173"/>
      <c r="F28" s="173"/>
      <c r="G28" s="173"/>
      <c r="H28" s="173"/>
      <c r="I28" s="50"/>
      <c r="J28" s="51"/>
    </row>
    <row r="29" spans="2:10" x14ac:dyDescent="0.25">
      <c r="B29" s="49"/>
      <c r="C29" s="50"/>
      <c r="D29" s="60"/>
      <c r="E29" s="60"/>
      <c r="F29" s="60"/>
      <c r="G29" s="60"/>
      <c r="H29" s="60"/>
      <c r="I29" s="50"/>
      <c r="J29" s="51"/>
    </row>
    <row r="30" spans="2:10" x14ac:dyDescent="0.25">
      <c r="B30" s="49"/>
      <c r="C30" s="50"/>
      <c r="D30" s="172"/>
      <c r="E30" s="173"/>
      <c r="F30" s="173"/>
      <c r="G30" s="173"/>
      <c r="H30" s="173"/>
      <c r="I30" s="50"/>
      <c r="J30" s="51"/>
    </row>
    <row r="31" spans="2:10" x14ac:dyDescent="0.25">
      <c r="B31" s="49"/>
      <c r="C31" s="50"/>
      <c r="D31" s="59"/>
      <c r="E31" s="59"/>
      <c r="F31" s="59"/>
      <c r="G31" s="59"/>
      <c r="H31" s="59"/>
      <c r="I31" s="50"/>
      <c r="J31" s="51"/>
    </row>
    <row r="32" spans="2:10" x14ac:dyDescent="0.25">
      <c r="B32" s="49"/>
      <c r="C32" s="50"/>
      <c r="D32" s="167" t="s">
        <v>1762</v>
      </c>
      <c r="E32" s="168" t="s">
        <v>1760</v>
      </c>
      <c r="F32" s="168"/>
      <c r="G32" s="168"/>
      <c r="H32" s="168"/>
      <c r="I32" s="50"/>
      <c r="J32" s="51"/>
    </row>
    <row r="33" spans="2:10" x14ac:dyDescent="0.25">
      <c r="B33" s="49"/>
      <c r="C33" s="50"/>
      <c r="I33" s="50"/>
      <c r="J33" s="51"/>
    </row>
    <row r="34" spans="2:10" x14ac:dyDescent="0.25">
      <c r="B34" s="49"/>
      <c r="C34" s="50"/>
      <c r="D34" s="167" t="s">
        <v>1763</v>
      </c>
      <c r="E34" s="168" t="s">
        <v>1760</v>
      </c>
      <c r="F34" s="168"/>
      <c r="G34" s="168"/>
      <c r="H34" s="168"/>
      <c r="I34" s="50"/>
      <c r="J34" s="51"/>
    </row>
    <row r="35" spans="2:10" x14ac:dyDescent="0.25">
      <c r="B35" s="49"/>
      <c r="C35" s="50"/>
      <c r="D35" s="50"/>
      <c r="E35" s="50"/>
      <c r="F35" s="50"/>
      <c r="G35" s="50"/>
      <c r="H35" s="50"/>
      <c r="I35" s="50"/>
      <c r="J35" s="51"/>
    </row>
    <row r="36" spans="2:10" x14ac:dyDescent="0.25">
      <c r="B36" s="49"/>
      <c r="C36" s="50"/>
      <c r="D36" s="169"/>
      <c r="E36" s="170"/>
      <c r="F36" s="170"/>
      <c r="G36" s="170"/>
      <c r="H36" s="170"/>
      <c r="I36" s="50"/>
      <c r="J36" s="51"/>
    </row>
    <row r="37" spans="2:10" x14ac:dyDescent="0.25">
      <c r="B37" s="49"/>
      <c r="C37" s="50"/>
      <c r="D37" s="50"/>
      <c r="E37" s="50"/>
      <c r="F37" s="58"/>
      <c r="G37" s="50"/>
      <c r="H37" s="50"/>
      <c r="I37" s="50"/>
      <c r="J37" s="51"/>
    </row>
    <row r="38" spans="2:10" x14ac:dyDescent="0.25">
      <c r="B38" s="49"/>
      <c r="C38" s="50"/>
      <c r="D38" s="171" t="s">
        <v>1764</v>
      </c>
      <c r="E38" s="170"/>
      <c r="F38" s="170"/>
      <c r="G38" s="170"/>
      <c r="H38" s="170"/>
      <c r="I38" s="50"/>
      <c r="J38" s="51"/>
    </row>
    <row r="39" spans="2:10" x14ac:dyDescent="0.25">
      <c r="B39" s="49"/>
      <c r="C39" s="50"/>
      <c r="I39" s="50"/>
      <c r="J39" s="51"/>
    </row>
    <row r="40" spans="2:10" x14ac:dyDescent="0.25">
      <c r="B40" s="49"/>
      <c r="C40" s="50"/>
      <c r="D40" s="172"/>
      <c r="E40" s="173"/>
      <c r="F40" s="173"/>
      <c r="G40" s="173"/>
      <c r="H40" s="173"/>
      <c r="I40" s="50"/>
      <c r="J40" s="51"/>
    </row>
    <row r="41" spans="2:10" x14ac:dyDescent="0.25">
      <c r="B41" s="49"/>
      <c r="C41" s="50"/>
      <c r="D41" s="50"/>
      <c r="E41" s="60"/>
      <c r="F41" s="60"/>
      <c r="G41" s="60"/>
      <c r="H41" s="60"/>
      <c r="I41" s="50"/>
      <c r="J41" s="51"/>
    </row>
    <row r="42" spans="2:10" x14ac:dyDescent="0.25">
      <c r="B42" s="49"/>
      <c r="C42" s="50"/>
      <c r="D42" s="172"/>
      <c r="E42" s="173"/>
      <c r="F42" s="173"/>
      <c r="G42" s="173"/>
      <c r="H42" s="173"/>
      <c r="I42" s="50"/>
      <c r="J42" s="51"/>
    </row>
    <row r="43" spans="2:10" ht="15.75" thickBot="1" x14ac:dyDescent="0.3">
      <c r="B43" s="61"/>
      <c r="C43" s="62"/>
      <c r="D43" s="62"/>
      <c r="E43" s="62"/>
      <c r="F43" s="62"/>
      <c r="G43" s="62"/>
      <c r="H43" s="62"/>
      <c r="I43" s="62"/>
      <c r="J43" s="63"/>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B900D6A7-57A4-4B59-9D6F-E7D31A5C63E6}"/>
    <hyperlink ref="D26:H26" location="'B1. HTT Mortgage Assets'!A1" display="Worksheet B1: HTT Mortgage Assets" xr:uid="{8920A0EA-9E46-43A6-995A-A3E08260AC91}"/>
    <hyperlink ref="D32:H32" location="'C. HTT Harmonised Glossary'!A1" display="Worksheet C: HTT Harmonised Glossary" xr:uid="{FD6F8168-D3C2-4D7E-B59B-00F3FE55A85F}"/>
    <hyperlink ref="D34:H34" location="Disclaimer!A1" display="Disclaimer" xr:uid="{5F222928-9355-46ED-A0F6-A4947759088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4"/>
  <sheetViews>
    <sheetView showGridLines="0" workbookViewId="0"/>
  </sheetViews>
  <sheetFormatPr defaultRowHeight="12.75" x14ac:dyDescent="0.2"/>
  <sheetData>
    <row r="1" spans="1:4" x14ac:dyDescent="0.2">
      <c r="B1" t="s">
        <v>1176</v>
      </c>
    </row>
    <row r="2" spans="1:4" x14ac:dyDescent="0.2">
      <c r="A2" t="s">
        <v>1126</v>
      </c>
      <c r="B2">
        <v>2625401960.5899796</v>
      </c>
      <c r="C2">
        <v>39563</v>
      </c>
      <c r="D2">
        <v>0.17525448955906195</v>
      </c>
    </row>
    <row r="3" spans="1:4" x14ac:dyDescent="0.2">
      <c r="A3" t="s">
        <v>1125</v>
      </c>
      <c r="B3">
        <v>29371570.519999988</v>
      </c>
      <c r="C3">
        <v>1488</v>
      </c>
      <c r="D3">
        <v>6.591478918784829E-3</v>
      </c>
    </row>
    <row r="4" spans="1:4" x14ac:dyDescent="0.2">
      <c r="A4" t="s">
        <v>862</v>
      </c>
      <c r="B4">
        <v>12603671673.180073</v>
      </c>
      <c r="C4">
        <v>184695</v>
      </c>
      <c r="D4">
        <v>0.81815403152215327</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7"/>
  <sheetViews>
    <sheetView showGridLines="0" workbookViewId="0"/>
  </sheetViews>
  <sheetFormatPr defaultRowHeight="12.75" x14ac:dyDescent="0.2"/>
  <sheetData>
    <row r="2" spans="1:2" x14ac:dyDescent="0.2">
      <c r="A2" t="s">
        <v>1127</v>
      </c>
      <c r="B2">
        <v>1.7789270587260278E-2</v>
      </c>
    </row>
    <row r="3" spans="1:2" x14ac:dyDescent="0.2">
      <c r="A3" t="s">
        <v>1128</v>
      </c>
      <c r="B3">
        <v>5.3052218891371759E-2</v>
      </c>
    </row>
    <row r="4" spans="1:2" x14ac:dyDescent="0.2">
      <c r="A4" t="s">
        <v>1129</v>
      </c>
      <c r="B4">
        <v>2.2241381297131286E-2</v>
      </c>
    </row>
    <row r="5" spans="1:2" x14ac:dyDescent="0.2">
      <c r="A5" t="s">
        <v>1130</v>
      </c>
      <c r="B5">
        <v>1.7539266797953635E-2</v>
      </c>
    </row>
    <row r="6" spans="1:2" x14ac:dyDescent="0.2">
      <c r="A6" t="s">
        <v>1131</v>
      </c>
      <c r="B6">
        <v>8.2823027436942278E-3</v>
      </c>
    </row>
    <row r="7" spans="1:2" x14ac:dyDescent="0.2">
      <c r="A7" t="s">
        <v>1132</v>
      </c>
      <c r="B7">
        <v>1.0696488373803039E-2</v>
      </c>
    </row>
    <row r="8" spans="1:2" x14ac:dyDescent="0.2">
      <c r="A8" t="s">
        <v>1133</v>
      </c>
      <c r="B8">
        <v>5.3971298108961875E-3</v>
      </c>
    </row>
    <row r="9" spans="1:2" x14ac:dyDescent="0.2">
      <c r="A9" t="s">
        <v>1134</v>
      </c>
      <c r="B9">
        <v>3.11280613287164E-3</v>
      </c>
    </row>
    <row r="10" spans="1:2" x14ac:dyDescent="0.2">
      <c r="A10" t="s">
        <v>1135</v>
      </c>
      <c r="B10">
        <v>6.1790850560246502E-3</v>
      </c>
    </row>
    <row r="11" spans="1:2" x14ac:dyDescent="0.2">
      <c r="A11" t="s">
        <v>1136</v>
      </c>
      <c r="B11">
        <v>6.9136137652045981E-4</v>
      </c>
    </row>
    <row r="12" spans="1:2" x14ac:dyDescent="0.2">
      <c r="A12" t="s">
        <v>1137</v>
      </c>
      <c r="B12">
        <v>1.5001540388639482E-4</v>
      </c>
    </row>
    <row r="13" spans="1:2" x14ac:dyDescent="0.2">
      <c r="A13" t="s">
        <v>1138</v>
      </c>
      <c r="B13">
        <v>5.6648233534106985E-3</v>
      </c>
    </row>
    <row r="14" spans="1:2" x14ac:dyDescent="0.2">
      <c r="A14" t="s">
        <v>1139</v>
      </c>
      <c r="B14">
        <v>1.7482176047989469E-2</v>
      </c>
    </row>
    <row r="15" spans="1:2" x14ac:dyDescent="0.2">
      <c r="A15" t="s">
        <v>1140</v>
      </c>
      <c r="B15">
        <v>1.3587941820029383E-3</v>
      </c>
    </row>
    <row r="16" spans="1:2" x14ac:dyDescent="0.2">
      <c r="A16" t="s">
        <v>1141</v>
      </c>
      <c r="B16">
        <v>2.3726654200534843E-4</v>
      </c>
    </row>
    <row r="17" spans="1:2" x14ac:dyDescent="0.2">
      <c r="A17" t="s">
        <v>1142</v>
      </c>
      <c r="B17">
        <v>0.83012561340317803</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B3"/>
  <sheetViews>
    <sheetView showGridLines="0" workbookViewId="0"/>
  </sheetViews>
  <sheetFormatPr defaultRowHeight="12.75" x14ac:dyDescent="0.2"/>
  <sheetData>
    <row r="2" spans="1:2" x14ac:dyDescent="0.2">
      <c r="A2" t="s">
        <v>1144</v>
      </c>
      <c r="B2">
        <v>8.8021989266794601E-6</v>
      </c>
    </row>
    <row r="3" spans="1:2" x14ac:dyDescent="0.2">
      <c r="A3" t="s">
        <v>1143</v>
      </c>
      <c r="B3">
        <v>0.99999119780107326</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4"/>
  <sheetViews>
    <sheetView showGridLines="0" workbookViewId="0"/>
  </sheetViews>
  <sheetFormatPr defaultRowHeight="12.75" x14ac:dyDescent="0.2"/>
  <sheetData>
    <row r="1" spans="1:4" x14ac:dyDescent="0.2">
      <c r="B1" t="s">
        <v>1176</v>
      </c>
    </row>
    <row r="2" spans="1:4" x14ac:dyDescent="0.2">
      <c r="A2" t="s">
        <v>1147</v>
      </c>
      <c r="B2">
        <v>152307787.2300002</v>
      </c>
      <c r="C2">
        <v>3715</v>
      </c>
      <c r="D2">
        <v>1.6456548510272607E-2</v>
      </c>
    </row>
    <row r="3" spans="1:4" x14ac:dyDescent="0.2">
      <c r="A3" t="s">
        <v>1146</v>
      </c>
      <c r="B3">
        <v>714895817.5199995</v>
      </c>
      <c r="C3">
        <v>4740</v>
      </c>
      <c r="D3">
        <v>2.0997049781612962E-2</v>
      </c>
    </row>
    <row r="4" spans="1:4" x14ac:dyDescent="0.2">
      <c r="A4" t="s">
        <v>1145</v>
      </c>
      <c r="B4">
        <v>14391241599.540091</v>
      </c>
      <c r="C4">
        <v>217291</v>
      </c>
      <c r="D4">
        <v>0.96254640170811445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B15"/>
  <sheetViews>
    <sheetView showGridLines="0" workbookViewId="0"/>
  </sheetViews>
  <sheetFormatPr defaultRowHeight="12.75" x14ac:dyDescent="0.2"/>
  <sheetData>
    <row r="2" spans="1:2" x14ac:dyDescent="0.2">
      <c r="A2" t="s">
        <v>86</v>
      </c>
      <c r="B2">
        <v>1.2826372764701776E-3</v>
      </c>
    </row>
    <row r="3" spans="1:2" x14ac:dyDescent="0.2">
      <c r="A3" t="s">
        <v>1148</v>
      </c>
      <c r="B3">
        <v>6.2454565741211283E-2</v>
      </c>
    </row>
    <row r="4" spans="1:2" x14ac:dyDescent="0.2">
      <c r="A4" t="s">
        <v>1149</v>
      </c>
      <c r="B4">
        <v>6.3615248289326992E-2</v>
      </c>
    </row>
    <row r="5" spans="1:2" x14ac:dyDescent="0.2">
      <c r="A5" t="s">
        <v>1150</v>
      </c>
      <c r="B5">
        <v>8.0984276442699038E-2</v>
      </c>
    </row>
    <row r="6" spans="1:2" x14ac:dyDescent="0.2">
      <c r="A6" t="s">
        <v>1151</v>
      </c>
      <c r="B6">
        <v>9.6005612226345377E-2</v>
      </c>
    </row>
    <row r="7" spans="1:2" x14ac:dyDescent="0.2">
      <c r="A7" t="s">
        <v>1152</v>
      </c>
      <c r="B7">
        <v>0.10265587794814188</v>
      </c>
    </row>
    <row r="8" spans="1:2" x14ac:dyDescent="0.2">
      <c r="A8" t="s">
        <v>1153</v>
      </c>
      <c r="B8">
        <v>0.11088825463516383</v>
      </c>
    </row>
    <row r="9" spans="1:2" x14ac:dyDescent="0.2">
      <c r="A9" t="s">
        <v>1154</v>
      </c>
      <c r="B9">
        <v>0.12176607602835011</v>
      </c>
    </row>
    <row r="10" spans="1:2" x14ac:dyDescent="0.2">
      <c r="A10" t="s">
        <v>1155</v>
      </c>
      <c r="B10">
        <v>0.13187146311829204</v>
      </c>
    </row>
    <row r="11" spans="1:2" x14ac:dyDescent="0.2">
      <c r="A11" t="s">
        <v>1156</v>
      </c>
      <c r="B11">
        <v>0.12809346258100227</v>
      </c>
    </row>
    <row r="12" spans="1:2" x14ac:dyDescent="0.2">
      <c r="A12" t="s">
        <v>1157</v>
      </c>
      <c r="B12">
        <v>7.4691256845721879E-2</v>
      </c>
    </row>
    <row r="13" spans="1:2" x14ac:dyDescent="0.2">
      <c r="A13" t="s">
        <v>1158</v>
      </c>
      <c r="B13">
        <v>5.286473769117765E-3</v>
      </c>
    </row>
    <row r="14" spans="1:2" x14ac:dyDescent="0.2">
      <c r="A14" t="s">
        <v>1159</v>
      </c>
      <c r="B14">
        <v>2.8418419255330451E-3</v>
      </c>
    </row>
    <row r="15" spans="1:2" x14ac:dyDescent="0.2">
      <c r="A15" t="s">
        <v>1160</v>
      </c>
      <c r="B15">
        <v>1.7562953172624341E-2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B15"/>
  <sheetViews>
    <sheetView showGridLines="0" workbookViewId="0"/>
  </sheetViews>
  <sheetFormatPr defaultRowHeight="12.75" x14ac:dyDescent="0.2"/>
  <sheetData>
    <row r="2" spans="1:2" x14ac:dyDescent="0.2">
      <c r="A2" t="s">
        <v>1161</v>
      </c>
      <c r="B2">
        <v>1.5900825426943592E-2</v>
      </c>
    </row>
    <row r="3" spans="1:2" x14ac:dyDescent="0.2">
      <c r="A3" t="s">
        <v>1162</v>
      </c>
      <c r="B3">
        <v>2.2214919558429101E-2</v>
      </c>
    </row>
    <row r="4" spans="1:2" x14ac:dyDescent="0.2">
      <c r="A4" t="s">
        <v>1163</v>
      </c>
      <c r="B4">
        <v>4.6942508108140595E-2</v>
      </c>
    </row>
    <row r="5" spans="1:2" x14ac:dyDescent="0.2">
      <c r="A5" t="s">
        <v>1164</v>
      </c>
      <c r="B5">
        <v>0.10006470672586747</v>
      </c>
    </row>
    <row r="6" spans="1:2" x14ac:dyDescent="0.2">
      <c r="A6" t="s">
        <v>1165</v>
      </c>
      <c r="B6">
        <v>0.19156621777677454</v>
      </c>
    </row>
    <row r="7" spans="1:2" x14ac:dyDescent="0.2">
      <c r="A7" t="s">
        <v>1166</v>
      </c>
      <c r="B7">
        <v>4.9408108033054197E-2</v>
      </c>
    </row>
    <row r="8" spans="1:2" x14ac:dyDescent="0.2">
      <c r="A8" t="s">
        <v>1167</v>
      </c>
      <c r="B8">
        <v>5.0120076420039378E-2</v>
      </c>
    </row>
    <row r="9" spans="1:2" x14ac:dyDescent="0.2">
      <c r="A9" t="s">
        <v>1168</v>
      </c>
      <c r="B9">
        <v>5.1280121076818938E-2</v>
      </c>
    </row>
    <row r="10" spans="1:2" x14ac:dyDescent="0.2">
      <c r="A10" t="s">
        <v>1169</v>
      </c>
      <c r="B10">
        <v>5.7238770880433179E-2</v>
      </c>
    </row>
    <row r="11" spans="1:2" x14ac:dyDescent="0.2">
      <c r="A11" t="s">
        <v>1170</v>
      </c>
      <c r="B11">
        <v>6.0658115796082254E-2</v>
      </c>
    </row>
    <row r="12" spans="1:2" x14ac:dyDescent="0.2">
      <c r="A12" t="s">
        <v>1171</v>
      </c>
      <c r="B12">
        <v>0.17041623980921203</v>
      </c>
    </row>
    <row r="13" spans="1:2" x14ac:dyDescent="0.2">
      <c r="A13" t="s">
        <v>1172</v>
      </c>
      <c r="B13">
        <v>7.4175705421269597E-2</v>
      </c>
    </row>
    <row r="14" spans="1:2" x14ac:dyDescent="0.2">
      <c r="A14" t="s">
        <v>1173</v>
      </c>
      <c r="B14">
        <v>3.0280302166048833E-2</v>
      </c>
    </row>
    <row r="15" spans="1:2" x14ac:dyDescent="0.2">
      <c r="A15" t="s">
        <v>1174</v>
      </c>
      <c r="B15">
        <v>7.9733382800886085E-2</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B20"/>
  <sheetViews>
    <sheetView showGridLines="0" workbookViewId="0"/>
  </sheetViews>
  <sheetFormatPr defaultRowHeight="12.75" x14ac:dyDescent="0.2"/>
  <sheetData>
    <row r="2" spans="1:2" x14ac:dyDescent="0.2">
      <c r="A2" t="s">
        <v>1175</v>
      </c>
      <c r="B2">
        <v>2.1636824294337442E-2</v>
      </c>
    </row>
    <row r="3" spans="1:2" x14ac:dyDescent="0.2">
      <c r="A3" t="s">
        <v>1057</v>
      </c>
      <c r="B3">
        <v>2.9100717328994753E-2</v>
      </c>
    </row>
    <row r="4" spans="1:2" x14ac:dyDescent="0.2">
      <c r="A4" t="s">
        <v>1058</v>
      </c>
      <c r="B4">
        <v>4.0806607800704282E-2</v>
      </c>
    </row>
    <row r="5" spans="1:2" x14ac:dyDescent="0.2">
      <c r="A5" t="s">
        <v>1059</v>
      </c>
      <c r="B5">
        <v>6.0985190536868815E-2</v>
      </c>
    </row>
    <row r="6" spans="1:2" x14ac:dyDescent="0.2">
      <c r="A6" t="s">
        <v>1060</v>
      </c>
      <c r="B6">
        <v>7.2196988361583864E-2</v>
      </c>
    </row>
    <row r="7" spans="1:2" x14ac:dyDescent="0.2">
      <c r="A7" t="s">
        <v>1061</v>
      </c>
      <c r="B7">
        <v>7.431271511799882E-2</v>
      </c>
    </row>
    <row r="8" spans="1:2" x14ac:dyDescent="0.2">
      <c r="A8" t="s">
        <v>1062</v>
      </c>
      <c r="B8">
        <v>0.10169975480881294</v>
      </c>
    </row>
    <row r="9" spans="1:2" x14ac:dyDescent="0.2">
      <c r="A9" t="s">
        <v>1063</v>
      </c>
      <c r="B9">
        <v>8.4195617449856819E-2</v>
      </c>
    </row>
    <row r="10" spans="1:2" x14ac:dyDescent="0.2">
      <c r="A10" t="s">
        <v>1064</v>
      </c>
      <c r="B10">
        <v>9.8128818840534315E-2</v>
      </c>
    </row>
    <row r="11" spans="1:2" x14ac:dyDescent="0.2">
      <c r="A11" t="s">
        <v>1065</v>
      </c>
      <c r="B11">
        <v>0.15254397059312419</v>
      </c>
    </row>
    <row r="12" spans="1:2" x14ac:dyDescent="0.2">
      <c r="A12" t="s">
        <v>1066</v>
      </c>
      <c r="B12">
        <v>6.3910195385819726E-2</v>
      </c>
    </row>
    <row r="13" spans="1:2" x14ac:dyDescent="0.2">
      <c r="A13" t="s">
        <v>1067</v>
      </c>
      <c r="B13">
        <v>6.9966948953609581E-2</v>
      </c>
    </row>
    <row r="14" spans="1:2" x14ac:dyDescent="0.2">
      <c r="A14" t="s">
        <v>1068</v>
      </c>
      <c r="B14">
        <v>0.12718210284127729</v>
      </c>
    </row>
    <row r="15" spans="1:2" x14ac:dyDescent="0.2">
      <c r="A15" t="s">
        <v>1069</v>
      </c>
      <c r="B15">
        <v>1.9320473688702901E-3</v>
      </c>
    </row>
    <row r="16" spans="1:2" x14ac:dyDescent="0.2">
      <c r="A16" t="s">
        <v>1070</v>
      </c>
      <c r="B16">
        <v>1.0544316812486556E-3</v>
      </c>
    </row>
    <row r="17" spans="1:2" x14ac:dyDescent="0.2">
      <c r="A17" t="s">
        <v>1071</v>
      </c>
      <c r="B17">
        <v>3.1112699140966612E-4</v>
      </c>
    </row>
    <row r="18" spans="1:2" x14ac:dyDescent="0.2">
      <c r="A18" t="s">
        <v>1072</v>
      </c>
      <c r="B18">
        <v>1.3979283416112982E-5</v>
      </c>
    </row>
    <row r="19" spans="1:2" x14ac:dyDescent="0.2">
      <c r="A19" t="s">
        <v>1073</v>
      </c>
      <c r="B19">
        <v>9.9034657841490961E-6</v>
      </c>
    </row>
    <row r="20" spans="1:2" x14ac:dyDescent="0.2">
      <c r="A20" t="s">
        <v>1078</v>
      </c>
      <c r="B20">
        <v>1.2058895748320885E-5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B9"/>
  <sheetViews>
    <sheetView showGridLines="0" workbookViewId="0"/>
  </sheetViews>
  <sheetFormatPr defaultRowHeight="12.75" x14ac:dyDescent="0.2"/>
  <sheetData>
    <row r="2" spans="1:2" x14ac:dyDescent="0.2">
      <c r="A2" t="s">
        <v>1142</v>
      </c>
      <c r="B2">
        <v>0.83012561340317825</v>
      </c>
    </row>
    <row r="3" spans="1:2" x14ac:dyDescent="0.2">
      <c r="A3" t="s">
        <v>1175</v>
      </c>
      <c r="B3">
        <v>8.6370570087931794E-2</v>
      </c>
    </row>
    <row r="4" spans="1:2" x14ac:dyDescent="0.2">
      <c r="A4" t="s">
        <v>1057</v>
      </c>
      <c r="B4">
        <v>3.1557506029815711E-2</v>
      </c>
    </row>
    <row r="5" spans="1:2" x14ac:dyDescent="0.2">
      <c r="A5" t="s">
        <v>1058</v>
      </c>
      <c r="B5">
        <v>1.581132888507979E-2</v>
      </c>
    </row>
    <row r="6" spans="1:2" x14ac:dyDescent="0.2">
      <c r="A6" t="s">
        <v>1059</v>
      </c>
      <c r="B6">
        <v>6.8844433389887239E-3</v>
      </c>
    </row>
    <row r="7" spans="1:2" x14ac:dyDescent="0.2">
      <c r="A7" t="s">
        <v>1060</v>
      </c>
      <c r="B7">
        <v>4.5074781295975121E-3</v>
      </c>
    </row>
    <row r="8" spans="1:2" x14ac:dyDescent="0.2">
      <c r="A8" t="s">
        <v>1062</v>
      </c>
      <c r="B8">
        <v>2.4019216755908606E-2</v>
      </c>
    </row>
    <row r="9" spans="1:2" x14ac:dyDescent="0.2">
      <c r="A9" t="s">
        <v>1063</v>
      </c>
      <c r="B9">
        <v>7.23843369499704E-4</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20"/>
  <sheetViews>
    <sheetView showGridLines="0" topLeftCell="B1" zoomScaleNormal="100" workbookViewId="0"/>
  </sheetViews>
  <sheetFormatPr defaultRowHeight="12.75" x14ac:dyDescent="0.2"/>
  <cols>
    <col min="1" max="1" width="0" hidden="1" customWidth="1"/>
    <col min="2" max="2" width="16" customWidth="1"/>
    <col min="3" max="3" width="5" customWidth="1"/>
    <col min="4" max="4" width="3" customWidth="1"/>
    <col min="5" max="5" width="12" customWidth="1"/>
    <col min="6" max="6" width="4" customWidth="1"/>
    <col min="7" max="7" width="1" customWidth="1"/>
    <col min="8" max="8" width="16" customWidth="1"/>
    <col min="9" max="9" width="21" customWidth="1"/>
    <col min="10" max="10" width="3" customWidth="1"/>
    <col min="11" max="11" width="16" customWidth="1"/>
    <col min="12" max="12" width="1" customWidth="1"/>
  </cols>
  <sheetData>
    <row r="1" spans="2:12" ht="0.75" customHeight="1" x14ac:dyDescent="0.2"/>
    <row r="2" spans="2:12" ht="8.25" customHeight="1" x14ac:dyDescent="0.2">
      <c r="B2" s="1"/>
      <c r="C2" s="1"/>
      <c r="D2" s="1"/>
      <c r="E2" s="1"/>
      <c r="F2" s="1"/>
      <c r="G2" s="1"/>
      <c r="H2" s="1"/>
      <c r="I2" s="1"/>
      <c r="J2" s="1"/>
      <c r="K2" s="1"/>
      <c r="L2" s="1"/>
    </row>
    <row r="3" spans="2:12" ht="22.5" customHeight="1" x14ac:dyDescent="0.2">
      <c r="B3" s="1"/>
      <c r="C3" s="1"/>
      <c r="D3" s="1"/>
      <c r="E3" s="1"/>
      <c r="F3" s="1"/>
      <c r="G3" s="1"/>
      <c r="H3" s="175" t="s">
        <v>857</v>
      </c>
      <c r="I3" s="176"/>
      <c r="J3" s="1"/>
      <c r="K3" s="1"/>
      <c r="L3" s="1"/>
    </row>
    <row r="4" spans="2:12" ht="7.15" customHeight="1" x14ac:dyDescent="0.2">
      <c r="B4" s="1"/>
      <c r="C4" s="1"/>
      <c r="D4" s="1"/>
      <c r="E4" s="1"/>
      <c r="F4" s="1"/>
      <c r="G4" s="1"/>
      <c r="H4" s="1"/>
      <c r="I4" s="1"/>
      <c r="J4" s="1"/>
      <c r="K4" s="1"/>
      <c r="L4" s="1"/>
    </row>
    <row r="5" spans="2:12" ht="8.4499999999999993" customHeight="1" x14ac:dyDescent="0.2">
      <c r="B5" s="1"/>
      <c r="C5" s="1"/>
      <c r="D5" s="1"/>
      <c r="E5" s="1"/>
      <c r="F5" s="1"/>
      <c r="G5" s="1"/>
      <c r="H5" s="1"/>
      <c r="I5" s="1"/>
      <c r="J5" s="1"/>
      <c r="K5" s="1"/>
      <c r="L5" s="1"/>
    </row>
    <row r="6" spans="2:12" ht="32.25" customHeight="1" x14ac:dyDescent="0.2">
      <c r="B6" s="177" t="s">
        <v>1183</v>
      </c>
      <c r="C6" s="178"/>
      <c r="D6" s="178"/>
      <c r="E6" s="178"/>
      <c r="F6" s="178"/>
      <c r="G6" s="178"/>
      <c r="H6" s="178"/>
      <c r="I6" s="178"/>
      <c r="J6" s="178"/>
      <c r="K6" s="178"/>
      <c r="L6" s="178"/>
    </row>
    <row r="7" spans="2:12" ht="14.45" customHeight="1" x14ac:dyDescent="0.2">
      <c r="B7" s="1"/>
      <c r="C7" s="1"/>
      <c r="D7" s="1"/>
      <c r="E7" s="1"/>
      <c r="F7" s="1"/>
      <c r="G7" s="1"/>
      <c r="H7" s="1"/>
      <c r="I7" s="1"/>
      <c r="J7" s="1"/>
      <c r="K7" s="1"/>
      <c r="L7" s="1"/>
    </row>
    <row r="8" spans="2:12" ht="21" customHeight="1" x14ac:dyDescent="0.2">
      <c r="B8" s="182" t="s">
        <v>995</v>
      </c>
      <c r="C8" s="183"/>
      <c r="D8" s="1"/>
      <c r="E8" s="184">
        <v>44469</v>
      </c>
      <c r="F8" s="185"/>
      <c r="G8" s="185"/>
      <c r="H8" s="1"/>
      <c r="I8" s="1"/>
      <c r="J8" s="1"/>
      <c r="K8" s="1"/>
      <c r="L8" s="1"/>
    </row>
    <row r="9" spans="2:12" ht="14.1" customHeight="1" x14ac:dyDescent="0.2">
      <c r="B9" s="1"/>
      <c r="C9" s="1"/>
      <c r="D9" s="1"/>
      <c r="E9" s="1"/>
      <c r="F9" s="1"/>
      <c r="G9" s="1"/>
      <c r="H9" s="1"/>
      <c r="I9" s="1"/>
      <c r="J9" s="1"/>
      <c r="K9" s="1"/>
      <c r="L9" s="1"/>
    </row>
    <row r="10" spans="2:12" ht="18.75" customHeight="1" x14ac:dyDescent="0.2">
      <c r="B10" s="293" t="s">
        <v>1184</v>
      </c>
      <c r="C10" s="214"/>
      <c r="D10" s="214"/>
      <c r="E10" s="214"/>
      <c r="F10" s="214"/>
      <c r="G10" s="214"/>
      <c r="H10" s="214"/>
      <c r="I10" s="214"/>
      <c r="J10" s="214"/>
      <c r="K10" s="214"/>
      <c r="L10" s="215"/>
    </row>
    <row r="11" spans="2:12" ht="15.2" customHeight="1" x14ac:dyDescent="0.2">
      <c r="B11" s="1"/>
      <c r="C11" s="1"/>
      <c r="D11" s="1"/>
      <c r="E11" s="1"/>
      <c r="F11" s="1"/>
      <c r="G11" s="1"/>
      <c r="H11" s="1"/>
      <c r="I11" s="1"/>
      <c r="J11" s="1"/>
      <c r="K11" s="1"/>
      <c r="L11" s="1"/>
    </row>
    <row r="12" spans="2:12" ht="15" customHeight="1" x14ac:dyDescent="0.2">
      <c r="B12" s="13"/>
      <c r="C12" s="191" t="s">
        <v>1052</v>
      </c>
      <c r="D12" s="187"/>
      <c r="E12" s="187"/>
      <c r="F12" s="187"/>
      <c r="G12" s="191" t="s">
        <v>1053</v>
      </c>
      <c r="H12" s="187"/>
      <c r="I12" s="191" t="s">
        <v>1054</v>
      </c>
      <c r="J12" s="187"/>
      <c r="K12" s="191" t="s">
        <v>1053</v>
      </c>
      <c r="L12" s="187"/>
    </row>
    <row r="13" spans="2:12" ht="15" customHeight="1" x14ac:dyDescent="0.2">
      <c r="B13" s="15" t="s">
        <v>1185</v>
      </c>
      <c r="C13" s="294">
        <v>15236575371.420118</v>
      </c>
      <c r="D13" s="185"/>
      <c r="E13" s="185"/>
      <c r="F13" s="185"/>
      <c r="G13" s="295">
        <v>0.99856670633362765</v>
      </c>
      <c r="H13" s="185"/>
      <c r="I13" s="296">
        <v>225509</v>
      </c>
      <c r="J13" s="185"/>
      <c r="K13" s="295">
        <v>0.99895014751091937</v>
      </c>
      <c r="L13" s="185"/>
    </row>
    <row r="14" spans="2:12" ht="17.850000000000001" customHeight="1" x14ac:dyDescent="0.2">
      <c r="B14" s="15" t="s">
        <v>1179</v>
      </c>
      <c r="C14" s="294">
        <v>13982306.65</v>
      </c>
      <c r="D14" s="185"/>
      <c r="E14" s="185"/>
      <c r="F14" s="185"/>
      <c r="G14" s="295">
        <v>9.1636509898588398E-4</v>
      </c>
      <c r="H14" s="185"/>
      <c r="I14" s="296">
        <v>152</v>
      </c>
      <c r="J14" s="185"/>
      <c r="K14" s="295">
        <v>6.7332311535974062E-4</v>
      </c>
      <c r="L14" s="185"/>
    </row>
    <row r="15" spans="2:12" ht="17.100000000000001" customHeight="1" x14ac:dyDescent="0.2">
      <c r="B15" s="15" t="s">
        <v>1180</v>
      </c>
      <c r="C15" s="294">
        <v>5259170.5600000005</v>
      </c>
      <c r="D15" s="185"/>
      <c r="E15" s="185"/>
      <c r="F15" s="185"/>
      <c r="G15" s="295">
        <v>3.4467276905259745E-4</v>
      </c>
      <c r="H15" s="185"/>
      <c r="I15" s="296">
        <v>58</v>
      </c>
      <c r="J15" s="185"/>
      <c r="K15" s="295">
        <v>2.5692592559779575E-4</v>
      </c>
      <c r="L15" s="185"/>
    </row>
    <row r="16" spans="2:12" ht="17.100000000000001" customHeight="1" x14ac:dyDescent="0.2">
      <c r="B16" s="15" t="s">
        <v>1181</v>
      </c>
      <c r="C16" s="294">
        <v>527627.99</v>
      </c>
      <c r="D16" s="185"/>
      <c r="E16" s="185"/>
      <c r="F16" s="185"/>
      <c r="G16" s="295">
        <v>3.4579407202750267E-5</v>
      </c>
      <c r="H16" s="185"/>
      <c r="I16" s="296">
        <v>2</v>
      </c>
      <c r="J16" s="185"/>
      <c r="K16" s="295">
        <v>8.8595146757860606E-6</v>
      </c>
      <c r="L16" s="185"/>
    </row>
    <row r="17" spans="2:12" ht="17.100000000000001" customHeight="1" x14ac:dyDescent="0.2">
      <c r="B17" s="15" t="s">
        <v>1182</v>
      </c>
      <c r="C17" s="294">
        <v>2100727.67</v>
      </c>
      <c r="D17" s="185"/>
      <c r="E17" s="185"/>
      <c r="F17" s="185"/>
      <c r="G17" s="295">
        <v>1.376763911312112E-4</v>
      </c>
      <c r="H17" s="185"/>
      <c r="I17" s="296">
        <v>25</v>
      </c>
      <c r="J17" s="185"/>
      <c r="K17" s="295">
        <v>1.1074393344732575E-4</v>
      </c>
      <c r="L17" s="185"/>
    </row>
    <row r="18" spans="2:12" ht="17.100000000000001" customHeight="1" x14ac:dyDescent="0.2">
      <c r="B18" s="26" t="s">
        <v>64</v>
      </c>
      <c r="C18" s="297">
        <v>15258445204.290117</v>
      </c>
      <c r="D18" s="298"/>
      <c r="E18" s="298"/>
      <c r="F18" s="298"/>
      <c r="G18" s="299">
        <v>1.0000000000000007</v>
      </c>
      <c r="H18" s="298"/>
      <c r="I18" s="300">
        <v>225746</v>
      </c>
      <c r="J18" s="298"/>
      <c r="K18" s="299">
        <v>1</v>
      </c>
      <c r="L18" s="298"/>
    </row>
    <row r="19" spans="2:12" ht="8.4499999999999993" customHeight="1" x14ac:dyDescent="0.2">
      <c r="B19" s="1"/>
      <c r="C19" s="1"/>
      <c r="D19" s="1"/>
      <c r="E19" s="1"/>
      <c r="F19" s="1"/>
      <c r="G19" s="1"/>
      <c r="H19" s="1"/>
      <c r="I19" s="1"/>
      <c r="J19" s="1"/>
      <c r="K19" s="1"/>
      <c r="L19" s="1"/>
    </row>
    <row r="20" spans="2:12" ht="341.1" customHeight="1" x14ac:dyDescent="0.2"/>
  </sheetData>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C12:F12"/>
    <mergeCell ref="G12:H12"/>
    <mergeCell ref="I12:J12"/>
    <mergeCell ref="K12:L12"/>
    <mergeCell ref="H3:I3"/>
    <mergeCell ref="B6:L6"/>
    <mergeCell ref="B8:C8"/>
    <mergeCell ref="B10:L10"/>
    <mergeCell ref="E8:G8"/>
  </mergeCells>
  <pageMargins left="0.44431372549019615" right="0.44431372549019615" top="0.44431372549019615" bottom="0.44431372549019615" header="0.50980392156862753" footer="0.50980392156862753"/>
  <pageSetup paperSize="9" scale="98" orientation="portrait" r:id="rId1"/>
  <headerFooter alignWithMargins="0">
    <oddFooter>&amp;R&amp;1#&amp;"Calibri"&amp;10&amp;K0000FFClassification : Internal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5"/>
  <sheetViews>
    <sheetView showGridLines="0" workbookViewId="0"/>
  </sheetViews>
  <sheetFormatPr defaultRowHeight="12.75" x14ac:dyDescent="0.2"/>
  <sheetData>
    <row r="1" spans="1:3" x14ac:dyDescent="0.2">
      <c r="B1" t="s">
        <v>1176</v>
      </c>
    </row>
    <row r="2" spans="1:3" x14ac:dyDescent="0.2">
      <c r="A2" t="s">
        <v>1179</v>
      </c>
      <c r="B2">
        <v>13982306.65</v>
      </c>
      <c r="C2">
        <v>152</v>
      </c>
    </row>
    <row r="3" spans="1:3" x14ac:dyDescent="0.2">
      <c r="A3" t="s">
        <v>1180</v>
      </c>
      <c r="B3">
        <v>5259170.5600000015</v>
      </c>
      <c r="C3">
        <v>58</v>
      </c>
    </row>
    <row r="4" spans="1:3" x14ac:dyDescent="0.2">
      <c r="A4" t="s">
        <v>1181</v>
      </c>
      <c r="B4">
        <v>527627.99</v>
      </c>
      <c r="C4">
        <v>2</v>
      </c>
    </row>
    <row r="5" spans="1:3" x14ac:dyDescent="0.2">
      <c r="A5" t="s">
        <v>1182</v>
      </c>
      <c r="B5">
        <v>2100727.67</v>
      </c>
      <c r="C5">
        <v>25</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808A-A9FB-4EC6-AD2A-85EF850A9870}">
  <sheetPr>
    <tabColor theme="5" tint="-0.249977111117893"/>
  </sheetPr>
  <dimension ref="A1:G413"/>
  <sheetViews>
    <sheetView view="pageBreakPreview" zoomScale="60" zoomScaleNormal="85" workbookViewId="0"/>
  </sheetViews>
  <sheetFormatPr defaultRowHeight="15" x14ac:dyDescent="0.2"/>
  <cols>
    <col min="1" max="1" width="13.28515625" style="72" customWidth="1"/>
    <col min="2" max="2" width="60.7109375" style="72" customWidth="1"/>
    <col min="3" max="3" width="39.140625" style="72" bestFit="1" customWidth="1"/>
    <col min="4" max="4" width="35.140625" style="72" bestFit="1" customWidth="1"/>
    <col min="5" max="5" width="6.7109375" style="72" customWidth="1"/>
    <col min="6" max="6" width="41.7109375" style="72" customWidth="1"/>
    <col min="7" max="7" width="41.7109375" style="65" customWidth="1"/>
    <col min="8" max="16384" width="9.140625" style="67"/>
  </cols>
  <sheetData>
    <row r="1" spans="1:7" ht="31.5" x14ac:dyDescent="0.2">
      <c r="A1" s="64" t="s">
        <v>1765</v>
      </c>
      <c r="B1" s="64"/>
      <c r="C1" s="65"/>
      <c r="D1" s="65"/>
      <c r="E1" s="65"/>
      <c r="F1" s="66" t="s">
        <v>1766</v>
      </c>
    </row>
    <row r="2" spans="1:7" ht="13.5" thickBot="1" x14ac:dyDescent="0.25">
      <c r="A2" s="65"/>
      <c r="B2" s="68"/>
      <c r="C2" s="68"/>
      <c r="D2" s="65"/>
      <c r="E2" s="65"/>
      <c r="F2" s="65"/>
    </row>
    <row r="3" spans="1:7" ht="19.5" thickBot="1" x14ac:dyDescent="0.25">
      <c r="A3" s="69"/>
      <c r="B3" s="70" t="s">
        <v>0</v>
      </c>
      <c r="C3" s="71" t="s">
        <v>1767</v>
      </c>
      <c r="D3" s="69"/>
      <c r="E3" s="69"/>
      <c r="F3" s="65"/>
      <c r="G3" s="69"/>
    </row>
    <row r="4" spans="1:7" ht="15.75" thickBot="1" x14ac:dyDescent="0.25"/>
    <row r="5" spans="1:7" ht="18.75" x14ac:dyDescent="0.2">
      <c r="A5" s="73"/>
      <c r="B5" s="74" t="s">
        <v>2</v>
      </c>
      <c r="C5" s="73"/>
      <c r="E5" s="75"/>
      <c r="F5" s="75"/>
    </row>
    <row r="6" spans="1:7" x14ac:dyDescent="0.2">
      <c r="B6" s="76" t="s">
        <v>3</v>
      </c>
      <c r="C6" s="75"/>
      <c r="D6" s="75"/>
    </row>
    <row r="7" spans="1:7" x14ac:dyDescent="0.2">
      <c r="B7" s="77" t="s">
        <v>1768</v>
      </c>
      <c r="C7" s="75"/>
      <c r="D7" s="75"/>
    </row>
    <row r="8" spans="1:7" x14ac:dyDescent="0.2">
      <c r="B8" s="77" t="s">
        <v>4</v>
      </c>
      <c r="C8" s="75"/>
      <c r="D8" s="75"/>
      <c r="F8" s="72" t="s">
        <v>1769</v>
      </c>
    </row>
    <row r="9" spans="1:7" x14ac:dyDescent="0.2">
      <c r="B9" s="76" t="s">
        <v>1770</v>
      </c>
    </row>
    <row r="10" spans="1:7" x14ac:dyDescent="0.2">
      <c r="B10" s="76" t="s">
        <v>335</v>
      </c>
    </row>
    <row r="11" spans="1:7" ht="15.75" thickBot="1" x14ac:dyDescent="0.25">
      <c r="B11" s="78" t="s">
        <v>344</v>
      </c>
    </row>
    <row r="12" spans="1:7" x14ac:dyDescent="0.2">
      <c r="B12" s="79"/>
    </row>
    <row r="13" spans="1:7" ht="37.5" x14ac:dyDescent="0.2">
      <c r="A13" s="80" t="s">
        <v>5</v>
      </c>
      <c r="B13" s="80" t="s">
        <v>3</v>
      </c>
      <c r="C13" s="81"/>
      <c r="D13" s="81"/>
      <c r="E13" s="81"/>
      <c r="F13" s="81"/>
      <c r="G13" s="82"/>
    </row>
    <row r="14" spans="1:7" x14ac:dyDescent="0.2">
      <c r="A14" s="72" t="s">
        <v>1771</v>
      </c>
      <c r="B14" s="83" t="s">
        <v>6</v>
      </c>
      <c r="C14" s="72" t="s">
        <v>7</v>
      </c>
      <c r="E14" s="75"/>
      <c r="F14" s="75"/>
    </row>
    <row r="15" spans="1:7" x14ac:dyDescent="0.2">
      <c r="A15" s="72" t="s">
        <v>8</v>
      </c>
      <c r="B15" s="83" t="s">
        <v>9</v>
      </c>
      <c r="C15" s="72" t="s">
        <v>10</v>
      </c>
      <c r="E15" s="75"/>
      <c r="F15" s="75"/>
    </row>
    <row r="16" spans="1:7" ht="30" x14ac:dyDescent="0.2">
      <c r="A16" s="72" t="s">
        <v>1772</v>
      </c>
      <c r="B16" s="83" t="s">
        <v>11</v>
      </c>
      <c r="C16" s="72" t="s">
        <v>12</v>
      </c>
      <c r="E16" s="75"/>
      <c r="F16" s="75"/>
    </row>
    <row r="17" spans="1:7" x14ac:dyDescent="0.2">
      <c r="A17" s="72" t="s">
        <v>13</v>
      </c>
      <c r="B17" s="83" t="s">
        <v>14</v>
      </c>
      <c r="C17" s="84">
        <v>44469</v>
      </c>
      <c r="E17" s="75"/>
      <c r="F17" s="75"/>
    </row>
    <row r="18" spans="1:7" x14ac:dyDescent="0.2">
      <c r="A18" s="72" t="s">
        <v>15</v>
      </c>
      <c r="B18" s="85" t="s">
        <v>1773</v>
      </c>
      <c r="E18" s="75"/>
      <c r="F18" s="75"/>
    </row>
    <row r="19" spans="1:7" x14ac:dyDescent="0.2">
      <c r="A19" s="72" t="s">
        <v>16</v>
      </c>
      <c r="B19" s="85" t="s">
        <v>1774</v>
      </c>
      <c r="E19" s="75"/>
      <c r="F19" s="75"/>
    </row>
    <row r="20" spans="1:7" x14ac:dyDescent="0.2">
      <c r="A20" s="72" t="s">
        <v>1775</v>
      </c>
      <c r="B20" s="85"/>
      <c r="E20" s="75"/>
      <c r="F20" s="75"/>
    </row>
    <row r="21" spans="1:7" x14ac:dyDescent="0.2">
      <c r="A21" s="72" t="s">
        <v>17</v>
      </c>
      <c r="B21" s="85"/>
      <c r="E21" s="75"/>
      <c r="F21" s="75"/>
    </row>
    <row r="22" spans="1:7" x14ac:dyDescent="0.2">
      <c r="A22" s="72" t="s">
        <v>18</v>
      </c>
      <c r="B22" s="85"/>
      <c r="E22" s="75"/>
      <c r="F22" s="75"/>
    </row>
    <row r="23" spans="1:7" x14ac:dyDescent="0.2">
      <c r="A23" s="72" t="s">
        <v>1776</v>
      </c>
      <c r="B23" s="85"/>
      <c r="E23" s="75"/>
      <c r="F23" s="75"/>
    </row>
    <row r="24" spans="1:7" x14ac:dyDescent="0.2">
      <c r="A24" s="72" t="s">
        <v>1777</v>
      </c>
      <c r="B24" s="85"/>
      <c r="E24" s="75"/>
      <c r="F24" s="75"/>
    </row>
    <row r="25" spans="1:7" x14ac:dyDescent="0.2">
      <c r="A25" s="72" t="s">
        <v>1778</v>
      </c>
      <c r="B25" s="85"/>
      <c r="E25" s="75"/>
      <c r="F25" s="75"/>
    </row>
    <row r="26" spans="1:7" ht="18.75" x14ac:dyDescent="0.2">
      <c r="A26" s="81"/>
      <c r="B26" s="80" t="s">
        <v>1768</v>
      </c>
      <c r="C26" s="81"/>
      <c r="D26" s="81"/>
      <c r="E26" s="81"/>
      <c r="F26" s="81"/>
      <c r="G26" s="82"/>
    </row>
    <row r="27" spans="1:7" x14ac:dyDescent="0.2">
      <c r="A27" s="72" t="s">
        <v>19</v>
      </c>
      <c r="B27" s="86" t="s">
        <v>20</v>
      </c>
      <c r="C27" s="72" t="s">
        <v>21</v>
      </c>
      <c r="D27" s="87"/>
      <c r="E27" s="87"/>
      <c r="F27" s="87"/>
    </row>
    <row r="28" spans="1:7" x14ac:dyDescent="0.2">
      <c r="A28" s="72" t="s">
        <v>22</v>
      </c>
      <c r="B28" s="86" t="s">
        <v>23</v>
      </c>
      <c r="C28" s="72" t="s">
        <v>21</v>
      </c>
      <c r="D28" s="87"/>
      <c r="E28" s="87"/>
      <c r="F28" s="87"/>
    </row>
    <row r="29" spans="1:7" x14ac:dyDescent="0.2">
      <c r="A29" s="72" t="s">
        <v>1779</v>
      </c>
      <c r="B29" s="86" t="s">
        <v>24</v>
      </c>
      <c r="C29" s="72" t="s">
        <v>25</v>
      </c>
      <c r="E29" s="87"/>
      <c r="F29" s="87"/>
    </row>
    <row r="30" spans="1:7" x14ac:dyDescent="0.2">
      <c r="A30" s="72" t="s">
        <v>26</v>
      </c>
      <c r="B30" s="86"/>
      <c r="E30" s="87"/>
      <c r="F30" s="87"/>
    </row>
    <row r="31" spans="1:7" x14ac:dyDescent="0.2">
      <c r="A31" s="72" t="s">
        <v>27</v>
      </c>
      <c r="B31" s="86"/>
      <c r="E31" s="87"/>
      <c r="F31" s="87"/>
    </row>
    <row r="32" spans="1:7" x14ac:dyDescent="0.2">
      <c r="A32" s="72" t="s">
        <v>28</v>
      </c>
      <c r="B32" s="86"/>
      <c r="E32" s="87"/>
      <c r="F32" s="87"/>
    </row>
    <row r="33" spans="1:7" x14ac:dyDescent="0.2">
      <c r="A33" s="72" t="s">
        <v>29</v>
      </c>
      <c r="B33" s="86"/>
      <c r="E33" s="87"/>
      <c r="F33" s="87"/>
    </row>
    <row r="34" spans="1:7" x14ac:dyDescent="0.2">
      <c r="A34" s="72" t="s">
        <v>30</v>
      </c>
      <c r="B34" s="86"/>
      <c r="E34" s="87"/>
      <c r="F34" s="87"/>
    </row>
    <row r="35" spans="1:7" x14ac:dyDescent="0.2">
      <c r="A35" s="72" t="s">
        <v>1780</v>
      </c>
      <c r="B35" s="88"/>
      <c r="E35" s="87"/>
      <c r="F35" s="87"/>
    </row>
    <row r="36" spans="1:7" ht="18.75" x14ac:dyDescent="0.2">
      <c r="A36" s="80"/>
      <c r="B36" s="80" t="s">
        <v>4</v>
      </c>
      <c r="C36" s="80"/>
      <c r="D36" s="81"/>
      <c r="E36" s="81"/>
      <c r="F36" s="81"/>
      <c r="G36" s="82"/>
    </row>
    <row r="37" spans="1:7" x14ac:dyDescent="0.2">
      <c r="A37" s="89"/>
      <c r="B37" s="90" t="s">
        <v>31</v>
      </c>
      <c r="C37" s="89" t="s">
        <v>50</v>
      </c>
      <c r="D37" s="91"/>
      <c r="E37" s="91"/>
      <c r="F37" s="91"/>
      <c r="G37" s="92"/>
    </row>
    <row r="38" spans="1:7" x14ac:dyDescent="0.2">
      <c r="A38" s="72" t="s">
        <v>32</v>
      </c>
      <c r="B38" s="87" t="s">
        <v>1781</v>
      </c>
      <c r="C38" s="93">
        <v>15258.445204290254</v>
      </c>
      <c r="F38" s="87"/>
    </row>
    <row r="39" spans="1:7" x14ac:dyDescent="0.2">
      <c r="A39" s="72" t="s">
        <v>33</v>
      </c>
      <c r="B39" s="87" t="s">
        <v>34</v>
      </c>
      <c r="C39" s="93">
        <v>11500</v>
      </c>
      <c r="F39" s="87"/>
    </row>
    <row r="40" spans="1:7" x14ac:dyDescent="0.2">
      <c r="A40" s="72" t="s">
        <v>35</v>
      </c>
      <c r="B40" s="94" t="s">
        <v>36</v>
      </c>
      <c r="C40" s="93">
        <v>17051.650753655758</v>
      </c>
      <c r="F40" s="87"/>
    </row>
    <row r="41" spans="1:7" x14ac:dyDescent="0.2">
      <c r="A41" s="72" t="s">
        <v>37</v>
      </c>
      <c r="B41" s="94" t="s">
        <v>38</v>
      </c>
      <c r="C41" s="93">
        <v>11850.60496871593</v>
      </c>
      <c r="F41" s="87"/>
    </row>
    <row r="42" spans="1:7" x14ac:dyDescent="0.2">
      <c r="A42" s="72" t="s">
        <v>39</v>
      </c>
      <c r="B42" s="94"/>
      <c r="C42" s="95"/>
      <c r="F42" s="87"/>
    </row>
    <row r="43" spans="1:7" x14ac:dyDescent="0.2">
      <c r="A43" s="96" t="s">
        <v>1782</v>
      </c>
      <c r="B43" s="87"/>
      <c r="F43" s="87"/>
    </row>
    <row r="44" spans="1:7" x14ac:dyDescent="0.2">
      <c r="A44" s="89"/>
      <c r="B44" s="90" t="s">
        <v>1783</v>
      </c>
      <c r="C44" s="97" t="s">
        <v>1784</v>
      </c>
      <c r="D44" s="89" t="s">
        <v>40</v>
      </c>
      <c r="E44" s="91"/>
      <c r="F44" s="92" t="s">
        <v>41</v>
      </c>
      <c r="G44" s="92" t="s">
        <v>42</v>
      </c>
    </row>
    <row r="45" spans="1:7" x14ac:dyDescent="0.2">
      <c r="A45" s="72" t="s">
        <v>43</v>
      </c>
      <c r="B45" s="87" t="s">
        <v>44</v>
      </c>
      <c r="C45" s="98">
        <v>0.05</v>
      </c>
      <c r="D45" s="98">
        <f>IF(OR(C38="[For completion]",C39="[For completion]"),"Please complete G.3.1.1 and G.3.1.2",(C38/C39-1))</f>
        <v>0.32682132211219606</v>
      </c>
      <c r="E45" s="98"/>
      <c r="F45" s="98">
        <v>0.05</v>
      </c>
      <c r="G45" s="72" t="s">
        <v>45</v>
      </c>
    </row>
    <row r="46" spans="1:7" x14ac:dyDescent="0.2">
      <c r="A46" s="72" t="s">
        <v>46</v>
      </c>
      <c r="B46" s="85" t="s">
        <v>1785</v>
      </c>
      <c r="C46" s="98"/>
      <c r="D46" s="98"/>
      <c r="E46" s="98"/>
      <c r="F46" s="98"/>
      <c r="G46" s="99"/>
    </row>
    <row r="47" spans="1:7" x14ac:dyDescent="0.2">
      <c r="A47" s="72" t="s">
        <v>47</v>
      </c>
      <c r="B47" s="85" t="s">
        <v>1786</v>
      </c>
      <c r="C47" s="98"/>
      <c r="D47" s="98"/>
      <c r="E47" s="98"/>
      <c r="F47" s="98"/>
      <c r="G47" s="99"/>
    </row>
    <row r="48" spans="1:7" x14ac:dyDescent="0.2">
      <c r="A48" s="72" t="s">
        <v>48</v>
      </c>
      <c r="B48" s="85"/>
      <c r="C48" s="99"/>
      <c r="D48" s="99"/>
      <c r="E48" s="99"/>
      <c r="F48" s="99"/>
      <c r="G48" s="99"/>
    </row>
    <row r="49" spans="1:7" x14ac:dyDescent="0.2">
      <c r="A49" s="72" t="s">
        <v>49</v>
      </c>
      <c r="B49" s="85"/>
      <c r="C49" s="99"/>
      <c r="D49" s="99"/>
      <c r="E49" s="99"/>
      <c r="F49" s="99"/>
      <c r="G49" s="99"/>
    </row>
    <row r="50" spans="1:7" x14ac:dyDescent="0.2">
      <c r="A50" s="72" t="s">
        <v>1787</v>
      </c>
      <c r="B50" s="85"/>
      <c r="C50" s="99"/>
      <c r="D50" s="99"/>
      <c r="E50" s="99"/>
      <c r="F50" s="99"/>
      <c r="G50" s="99"/>
    </row>
    <row r="51" spans="1:7" x14ac:dyDescent="0.2">
      <c r="A51" s="72" t="s">
        <v>1788</v>
      </c>
      <c r="B51" s="85"/>
      <c r="C51" s="99"/>
      <c r="D51" s="99"/>
      <c r="E51" s="99"/>
      <c r="F51" s="99"/>
      <c r="G51" s="99"/>
    </row>
    <row r="52" spans="1:7" x14ac:dyDescent="0.2">
      <c r="A52" s="89"/>
      <c r="B52" s="90" t="s">
        <v>1789</v>
      </c>
      <c r="C52" s="89" t="s">
        <v>50</v>
      </c>
      <c r="D52" s="89"/>
      <c r="E52" s="91"/>
      <c r="F52" s="92" t="s">
        <v>276</v>
      </c>
      <c r="G52" s="92"/>
    </row>
    <row r="53" spans="1:7" x14ac:dyDescent="0.2">
      <c r="A53" s="72" t="s">
        <v>51</v>
      </c>
      <c r="B53" s="87" t="s">
        <v>52</v>
      </c>
      <c r="C53" s="95">
        <v>15258.445204290128</v>
      </c>
      <c r="E53" s="100"/>
      <c r="F53" s="101">
        <f>IF($C$58=0,"",IF(C53="[for completion]","",C53/$C$58))</f>
        <v>0.99403906666882258</v>
      </c>
      <c r="G53" s="102"/>
    </row>
    <row r="54" spans="1:7" x14ac:dyDescent="0.2">
      <c r="A54" s="72" t="s">
        <v>53</v>
      </c>
      <c r="B54" s="87" t="s">
        <v>54</v>
      </c>
      <c r="C54" s="95" t="s">
        <v>55</v>
      </c>
      <c r="E54" s="100"/>
      <c r="F54" s="101"/>
      <c r="G54" s="102"/>
    </row>
    <row r="55" spans="1:7" x14ac:dyDescent="0.2">
      <c r="A55" s="72" t="s">
        <v>57</v>
      </c>
      <c r="B55" s="87" t="s">
        <v>58</v>
      </c>
      <c r="C55" s="95" t="s">
        <v>55</v>
      </c>
      <c r="E55" s="100"/>
      <c r="F55" s="101"/>
      <c r="G55" s="102"/>
    </row>
    <row r="56" spans="1:7" x14ac:dyDescent="0.2">
      <c r="A56" s="72" t="s">
        <v>59</v>
      </c>
      <c r="B56" s="87" t="s">
        <v>60</v>
      </c>
      <c r="C56" s="95">
        <v>91.5</v>
      </c>
      <c r="E56" s="100"/>
      <c r="F56" s="101">
        <f t="shared" ref="F56" si="0">IF($C$58=0,"",IF(C56="[for completion]","",C56/$C$58))</f>
        <v>5.9609333311774187E-3</v>
      </c>
      <c r="G56" s="102"/>
    </row>
    <row r="57" spans="1:7" x14ac:dyDescent="0.2">
      <c r="A57" s="72" t="s">
        <v>61</v>
      </c>
      <c r="B57" s="72" t="s">
        <v>62</v>
      </c>
      <c r="C57" s="95">
        <v>0</v>
      </c>
      <c r="E57" s="100"/>
      <c r="F57" s="101">
        <f>IF($C$58=0,"",IF(C57="[for completion]","",C57/$C$58))</f>
        <v>0</v>
      </c>
      <c r="G57" s="102"/>
    </row>
    <row r="58" spans="1:7" x14ac:dyDescent="0.2">
      <c r="A58" s="72" t="s">
        <v>63</v>
      </c>
      <c r="B58" s="103" t="s">
        <v>64</v>
      </c>
      <c r="C58" s="104">
        <f>SUM(C53:C57)</f>
        <v>15349.945204290128</v>
      </c>
      <c r="D58" s="100"/>
      <c r="E58" s="100"/>
      <c r="F58" s="105">
        <f>SUM(F53:F57)</f>
        <v>1</v>
      </c>
      <c r="G58" s="102"/>
    </row>
    <row r="59" spans="1:7" x14ac:dyDescent="0.2">
      <c r="A59" s="72" t="s">
        <v>65</v>
      </c>
      <c r="B59" s="106" t="s">
        <v>165</v>
      </c>
      <c r="C59" s="95"/>
      <c r="E59" s="100"/>
      <c r="F59" s="101">
        <f t="shared" ref="F59:F64" si="1">IF($C$58=0,"",IF(C59="[for completion]","",C59/$C$58))</f>
        <v>0</v>
      </c>
      <c r="G59" s="102"/>
    </row>
    <row r="60" spans="1:7" x14ac:dyDescent="0.2">
      <c r="A60" s="72" t="s">
        <v>66</v>
      </c>
      <c r="B60" s="106" t="s">
        <v>165</v>
      </c>
      <c r="C60" s="95"/>
      <c r="E60" s="100"/>
      <c r="F60" s="101">
        <f t="shared" si="1"/>
        <v>0</v>
      </c>
      <c r="G60" s="102"/>
    </row>
    <row r="61" spans="1:7" x14ac:dyDescent="0.2">
      <c r="A61" s="72" t="s">
        <v>67</v>
      </c>
      <c r="B61" s="106" t="s">
        <v>165</v>
      </c>
      <c r="C61" s="95"/>
      <c r="E61" s="100"/>
      <c r="F61" s="101">
        <f t="shared" si="1"/>
        <v>0</v>
      </c>
      <c r="G61" s="102"/>
    </row>
    <row r="62" spans="1:7" x14ac:dyDescent="0.2">
      <c r="A62" s="72" t="s">
        <v>68</v>
      </c>
      <c r="B62" s="106" t="s">
        <v>165</v>
      </c>
      <c r="C62" s="95"/>
      <c r="E62" s="100"/>
      <c r="F62" s="101">
        <f t="shared" si="1"/>
        <v>0</v>
      </c>
      <c r="G62" s="102"/>
    </row>
    <row r="63" spans="1:7" x14ac:dyDescent="0.2">
      <c r="A63" s="72" t="s">
        <v>69</v>
      </c>
      <c r="B63" s="106" t="s">
        <v>165</v>
      </c>
      <c r="C63" s="95"/>
      <c r="E63" s="100"/>
      <c r="F63" s="101">
        <f t="shared" si="1"/>
        <v>0</v>
      </c>
      <c r="G63" s="102"/>
    </row>
    <row r="64" spans="1:7" x14ac:dyDescent="0.2">
      <c r="A64" s="72" t="s">
        <v>70</v>
      </c>
      <c r="B64" s="106" t="s">
        <v>165</v>
      </c>
      <c r="C64" s="107"/>
      <c r="D64" s="96"/>
      <c r="E64" s="96"/>
      <c r="F64" s="101">
        <f t="shared" si="1"/>
        <v>0</v>
      </c>
      <c r="G64" s="108"/>
    </row>
    <row r="65" spans="1:7" x14ac:dyDescent="0.2">
      <c r="A65" s="89"/>
      <c r="B65" s="90" t="s">
        <v>71</v>
      </c>
      <c r="C65" s="97" t="s">
        <v>1790</v>
      </c>
      <c r="D65" s="97" t="s">
        <v>1791</v>
      </c>
      <c r="E65" s="91"/>
      <c r="F65" s="92" t="s">
        <v>72</v>
      </c>
      <c r="G65" s="109" t="s">
        <v>73</v>
      </c>
    </row>
    <row r="66" spans="1:7" x14ac:dyDescent="0.2">
      <c r="A66" s="72" t="s">
        <v>74</v>
      </c>
      <c r="B66" s="87" t="s">
        <v>1792</v>
      </c>
      <c r="C66" s="93">
        <v>7.7854534879965973</v>
      </c>
      <c r="D66" s="93" t="s">
        <v>1793</v>
      </c>
      <c r="E66" s="83"/>
      <c r="F66" s="110"/>
      <c r="G66" s="111"/>
    </row>
    <row r="67" spans="1:7" x14ac:dyDescent="0.2">
      <c r="B67" s="87"/>
      <c r="E67" s="83"/>
      <c r="F67" s="110"/>
      <c r="G67" s="111"/>
    </row>
    <row r="68" spans="1:7" x14ac:dyDescent="0.2">
      <c r="B68" s="87" t="s">
        <v>76</v>
      </c>
      <c r="C68" s="83"/>
      <c r="D68" s="83"/>
      <c r="E68" s="83"/>
      <c r="F68" s="111"/>
      <c r="G68" s="111"/>
    </row>
    <row r="69" spans="1:7" x14ac:dyDescent="0.2">
      <c r="B69" s="87" t="s">
        <v>77</v>
      </c>
      <c r="E69" s="83"/>
      <c r="F69" s="111"/>
      <c r="G69" s="111"/>
    </row>
    <row r="70" spans="1:7" x14ac:dyDescent="0.2">
      <c r="A70" s="72" t="s">
        <v>78</v>
      </c>
      <c r="B70" s="112" t="s">
        <v>106</v>
      </c>
      <c r="C70" s="93">
        <v>330.14429789000019</v>
      </c>
      <c r="D70" s="95" t="s">
        <v>1793</v>
      </c>
      <c r="E70" s="112"/>
      <c r="F70" s="101">
        <f t="shared" ref="F70:F76" si="2">IF($C$77=0,"",IF(C70="[for completion]","",C70/$C$77))</f>
        <v>2.1636824294337498E-2</v>
      </c>
      <c r="G70" s="101" t="str">
        <f>IF($D$77=0,"",IF(D70="[Mark as ND1 if not relevant]","",D70/$D$77))</f>
        <v/>
      </c>
    </row>
    <row r="71" spans="1:7" x14ac:dyDescent="0.2">
      <c r="A71" s="72" t="s">
        <v>79</v>
      </c>
      <c r="B71" s="112" t="s">
        <v>108</v>
      </c>
      <c r="C71" s="93">
        <v>444.03170076999925</v>
      </c>
      <c r="D71" s="95" t="s">
        <v>1793</v>
      </c>
      <c r="E71" s="112"/>
      <c r="F71" s="101">
        <f t="shared" si="2"/>
        <v>2.9100717328994705E-2</v>
      </c>
      <c r="G71" s="101" t="str">
        <f t="shared" ref="G71:G76" si="3">IF($D$77=0,"",IF(D71="[Mark as ND1 if not relevant]","",D71/$D$77))</f>
        <v/>
      </c>
    </row>
    <row r="72" spans="1:7" x14ac:dyDescent="0.2">
      <c r="A72" s="72" t="s">
        <v>80</v>
      </c>
      <c r="B72" s="112" t="s">
        <v>110</v>
      </c>
      <c r="C72" s="93">
        <v>622.64538909999771</v>
      </c>
      <c r="D72" s="95" t="s">
        <v>1793</v>
      </c>
      <c r="E72" s="112"/>
      <c r="F72" s="101">
        <f t="shared" si="2"/>
        <v>4.0806607800704088E-2</v>
      </c>
      <c r="G72" s="101" t="str">
        <f t="shared" si="3"/>
        <v/>
      </c>
    </row>
    <row r="73" spans="1:7" x14ac:dyDescent="0.2">
      <c r="A73" s="72" t="s">
        <v>81</v>
      </c>
      <c r="B73" s="112" t="s">
        <v>112</v>
      </c>
      <c r="C73" s="93">
        <v>930.53918808000174</v>
      </c>
      <c r="D73" s="95" t="s">
        <v>1793</v>
      </c>
      <c r="E73" s="112"/>
      <c r="F73" s="101">
        <f t="shared" si="2"/>
        <v>6.0985190536868919E-2</v>
      </c>
      <c r="G73" s="101" t="str">
        <f t="shared" si="3"/>
        <v/>
      </c>
    </row>
    <row r="74" spans="1:7" x14ac:dyDescent="0.2">
      <c r="A74" s="72" t="s">
        <v>82</v>
      </c>
      <c r="B74" s="112" t="s">
        <v>114</v>
      </c>
      <c r="C74" s="93">
        <v>1101.6137908299913</v>
      </c>
      <c r="D74" s="95" t="s">
        <v>1793</v>
      </c>
      <c r="E74" s="112"/>
      <c r="F74" s="101">
        <f t="shared" si="2"/>
        <v>7.2196988361583753E-2</v>
      </c>
      <c r="G74" s="101" t="str">
        <f t="shared" si="3"/>
        <v/>
      </c>
    </row>
    <row r="75" spans="1:7" x14ac:dyDescent="0.2">
      <c r="A75" s="72" t="s">
        <v>83</v>
      </c>
      <c r="B75" s="112" t="s">
        <v>116</v>
      </c>
      <c r="C75" s="93">
        <v>7795.2478647300404</v>
      </c>
      <c r="D75" s="95" t="s">
        <v>1793</v>
      </c>
      <c r="E75" s="112"/>
      <c r="F75" s="101">
        <f t="shared" si="2"/>
        <v>0.51088087681032812</v>
      </c>
      <c r="G75" s="101" t="str">
        <f t="shared" si="3"/>
        <v/>
      </c>
    </row>
    <row r="76" spans="1:7" x14ac:dyDescent="0.2">
      <c r="A76" s="72" t="s">
        <v>84</v>
      </c>
      <c r="B76" s="112" t="s">
        <v>118</v>
      </c>
      <c r="C76" s="93">
        <v>4034.2229728900052</v>
      </c>
      <c r="D76" s="95" t="s">
        <v>1793</v>
      </c>
      <c r="E76" s="112"/>
      <c r="F76" s="101">
        <f t="shared" si="2"/>
        <v>0.26439279486718281</v>
      </c>
      <c r="G76" s="101" t="str">
        <f t="shared" si="3"/>
        <v/>
      </c>
    </row>
    <row r="77" spans="1:7" x14ac:dyDescent="0.2">
      <c r="A77" s="72" t="s">
        <v>85</v>
      </c>
      <c r="B77" s="113" t="s">
        <v>64</v>
      </c>
      <c r="C77" s="104">
        <f>SUM(C70:C76)</f>
        <v>15258.445204290038</v>
      </c>
      <c r="D77" s="104">
        <f>SUM(D70:D76)</f>
        <v>0</v>
      </c>
      <c r="E77" s="87"/>
      <c r="F77" s="105">
        <f>SUM(F70:F76)</f>
        <v>0.99999999999999989</v>
      </c>
      <c r="G77" s="105">
        <f>SUM(G70:G76)</f>
        <v>0</v>
      </c>
    </row>
    <row r="78" spans="1:7" x14ac:dyDescent="0.2">
      <c r="A78" s="72" t="s">
        <v>87</v>
      </c>
      <c r="B78" s="114" t="s">
        <v>88</v>
      </c>
      <c r="C78" s="104"/>
      <c r="D78" s="104"/>
      <c r="E78" s="87"/>
      <c r="F78" s="101">
        <f>IF($C$77=0,"",IF(C78="[for completion]","",C78/$C$77))</f>
        <v>0</v>
      </c>
      <c r="G78" s="101" t="str">
        <f t="shared" ref="G78:G87" si="4">IF($D$77=0,"",IF(D78="[for completion]","",D78/$D$77))</f>
        <v/>
      </c>
    </row>
    <row r="79" spans="1:7" x14ac:dyDescent="0.2">
      <c r="A79" s="72" t="s">
        <v>89</v>
      </c>
      <c r="B79" s="114" t="s">
        <v>90</v>
      </c>
      <c r="C79" s="104"/>
      <c r="D79" s="104"/>
      <c r="E79" s="87"/>
      <c r="F79" s="101">
        <f t="shared" ref="F79:F87" si="5">IF($C$77=0,"",IF(C79="[for completion]","",C79/$C$77))</f>
        <v>0</v>
      </c>
      <c r="G79" s="101" t="str">
        <f t="shared" si="4"/>
        <v/>
      </c>
    </row>
    <row r="80" spans="1:7" x14ac:dyDescent="0.2">
      <c r="A80" s="72" t="s">
        <v>91</v>
      </c>
      <c r="B80" s="114" t="s">
        <v>1794</v>
      </c>
      <c r="C80" s="104"/>
      <c r="D80" s="104"/>
      <c r="E80" s="87"/>
      <c r="F80" s="101">
        <f t="shared" si="5"/>
        <v>0</v>
      </c>
      <c r="G80" s="101" t="str">
        <f t="shared" si="4"/>
        <v/>
      </c>
    </row>
    <row r="81" spans="1:7" x14ac:dyDescent="0.2">
      <c r="A81" s="72" t="s">
        <v>92</v>
      </c>
      <c r="B81" s="114" t="s">
        <v>93</v>
      </c>
      <c r="C81" s="104"/>
      <c r="D81" s="104"/>
      <c r="E81" s="87"/>
      <c r="F81" s="101">
        <f t="shared" si="5"/>
        <v>0</v>
      </c>
      <c r="G81" s="101" t="str">
        <f t="shared" si="4"/>
        <v/>
      </c>
    </row>
    <row r="82" spans="1:7" x14ac:dyDescent="0.2">
      <c r="A82" s="72" t="s">
        <v>94</v>
      </c>
      <c r="B82" s="114" t="s">
        <v>1795</v>
      </c>
      <c r="C82" s="104"/>
      <c r="D82" s="104"/>
      <c r="E82" s="87"/>
      <c r="F82" s="101">
        <f t="shared" si="5"/>
        <v>0</v>
      </c>
      <c r="G82" s="101" t="str">
        <f t="shared" si="4"/>
        <v/>
      </c>
    </row>
    <row r="83" spans="1:7" x14ac:dyDescent="0.2">
      <c r="A83" s="72" t="s">
        <v>95</v>
      </c>
      <c r="B83" s="114"/>
      <c r="C83" s="100"/>
      <c r="D83" s="100"/>
      <c r="E83" s="87"/>
      <c r="F83" s="102"/>
      <c r="G83" s="102"/>
    </row>
    <row r="84" spans="1:7" x14ac:dyDescent="0.2">
      <c r="A84" s="72" t="s">
        <v>96</v>
      </c>
      <c r="B84" s="114"/>
      <c r="C84" s="100"/>
      <c r="D84" s="100"/>
      <c r="E84" s="87"/>
      <c r="F84" s="102"/>
      <c r="G84" s="102"/>
    </row>
    <row r="85" spans="1:7" x14ac:dyDescent="0.2">
      <c r="A85" s="72" t="s">
        <v>97</v>
      </c>
      <c r="B85" s="114"/>
      <c r="C85" s="100"/>
      <c r="D85" s="100"/>
      <c r="E85" s="87"/>
      <c r="F85" s="102"/>
      <c r="G85" s="102"/>
    </row>
    <row r="86" spans="1:7" x14ac:dyDescent="0.2">
      <c r="A86" s="72" t="s">
        <v>98</v>
      </c>
      <c r="B86" s="113"/>
      <c r="C86" s="100"/>
      <c r="D86" s="100"/>
      <c r="E86" s="87"/>
      <c r="F86" s="102">
        <f t="shared" si="5"/>
        <v>0</v>
      </c>
      <c r="G86" s="102" t="str">
        <f t="shared" si="4"/>
        <v/>
      </c>
    </row>
    <row r="87" spans="1:7" x14ac:dyDescent="0.2">
      <c r="A87" s="72" t="s">
        <v>1796</v>
      </c>
      <c r="B87" s="114"/>
      <c r="C87" s="100"/>
      <c r="D87" s="100"/>
      <c r="E87" s="87"/>
      <c r="F87" s="102">
        <f t="shared" si="5"/>
        <v>0</v>
      </c>
      <c r="G87" s="102" t="str">
        <f t="shared" si="4"/>
        <v/>
      </c>
    </row>
    <row r="88" spans="1:7" x14ac:dyDescent="0.2">
      <c r="A88" s="89"/>
      <c r="B88" s="90" t="s">
        <v>99</v>
      </c>
      <c r="C88" s="97" t="s">
        <v>1797</v>
      </c>
      <c r="D88" s="97" t="s">
        <v>100</v>
      </c>
      <c r="E88" s="91"/>
      <c r="F88" s="92" t="s">
        <v>1798</v>
      </c>
      <c r="G88" s="89" t="s">
        <v>101</v>
      </c>
    </row>
    <row r="89" spans="1:7" x14ac:dyDescent="0.2">
      <c r="A89" s="72" t="s">
        <v>102</v>
      </c>
      <c r="B89" s="87" t="s">
        <v>75</v>
      </c>
      <c r="C89" s="95">
        <v>6.4819535437760569</v>
      </c>
      <c r="D89" s="93" t="s">
        <v>1793</v>
      </c>
      <c r="E89" s="83"/>
      <c r="F89" s="115"/>
      <c r="G89" s="116"/>
    </row>
    <row r="90" spans="1:7" x14ac:dyDescent="0.2">
      <c r="B90" s="87"/>
      <c r="C90" s="93"/>
      <c r="D90" s="93"/>
      <c r="E90" s="83"/>
      <c r="F90" s="115"/>
      <c r="G90" s="116"/>
    </row>
    <row r="91" spans="1:7" x14ac:dyDescent="0.2">
      <c r="B91" s="87" t="s">
        <v>103</v>
      </c>
      <c r="C91" s="117"/>
      <c r="D91" s="117"/>
      <c r="E91" s="83"/>
      <c r="F91" s="116"/>
      <c r="G91" s="116"/>
    </row>
    <row r="92" spans="1:7" x14ac:dyDescent="0.2">
      <c r="A92" s="72" t="s">
        <v>104</v>
      </c>
      <c r="B92" s="87" t="s">
        <v>77</v>
      </c>
      <c r="C92" s="93"/>
      <c r="D92" s="93"/>
      <c r="E92" s="83"/>
      <c r="F92" s="116"/>
      <c r="G92" s="116"/>
    </row>
    <row r="93" spans="1:7" x14ac:dyDescent="0.2">
      <c r="A93" s="72" t="s">
        <v>105</v>
      </c>
      <c r="B93" s="112" t="s">
        <v>106</v>
      </c>
      <c r="C93" s="95">
        <v>0</v>
      </c>
      <c r="D93" s="95">
        <v>0</v>
      </c>
      <c r="E93" s="112"/>
      <c r="F93" s="101">
        <f>IF($C$100=0,"",IF(C93="[for completion]","",IF(C93="","",C93/$C$100)))</f>
        <v>0</v>
      </c>
      <c r="G93" s="101">
        <f>IF($D$100=0,"",IF(D93="[Mark as ND1 if not relevant]","",IF(D93="","",D93/$D$100)))</f>
        <v>0</v>
      </c>
    </row>
    <row r="94" spans="1:7" x14ac:dyDescent="0.2">
      <c r="A94" s="72" t="s">
        <v>107</v>
      </c>
      <c r="B94" s="112" t="s">
        <v>108</v>
      </c>
      <c r="C94" s="95">
        <v>0</v>
      </c>
      <c r="D94" s="95">
        <v>0</v>
      </c>
      <c r="E94" s="112"/>
      <c r="F94" s="101">
        <f t="shared" ref="F94:F99" si="6">IF($C$100=0,"",IF(C94="[for completion]","",IF(C94="","",C94/$C$100)))</f>
        <v>0</v>
      </c>
      <c r="G94" s="101">
        <f t="shared" ref="G94:G99" si="7">IF($D$100=0,"",IF(D94="[Mark as ND1 if not relevant]","",IF(D94="","",D94/$D$100)))</f>
        <v>0</v>
      </c>
    </row>
    <row r="95" spans="1:7" x14ac:dyDescent="0.2">
      <c r="A95" s="72" t="s">
        <v>109</v>
      </c>
      <c r="B95" s="112" t="s">
        <v>110</v>
      </c>
      <c r="C95" s="95">
        <v>0</v>
      </c>
      <c r="D95" s="95">
        <v>0</v>
      </c>
      <c r="E95" s="112"/>
      <c r="F95" s="101">
        <f t="shared" si="6"/>
        <v>0</v>
      </c>
      <c r="G95" s="101">
        <f t="shared" si="7"/>
        <v>0</v>
      </c>
    </row>
    <row r="96" spans="1:7" x14ac:dyDescent="0.2">
      <c r="A96" s="72" t="s">
        <v>111</v>
      </c>
      <c r="B96" s="112" t="s">
        <v>112</v>
      </c>
      <c r="C96" s="95">
        <v>0</v>
      </c>
      <c r="D96" s="95">
        <v>0</v>
      </c>
      <c r="E96" s="112"/>
      <c r="F96" s="101">
        <f t="shared" si="6"/>
        <v>0</v>
      </c>
      <c r="G96" s="101">
        <f t="shared" si="7"/>
        <v>0</v>
      </c>
    </row>
    <row r="97" spans="1:7" x14ac:dyDescent="0.2">
      <c r="A97" s="72" t="s">
        <v>113</v>
      </c>
      <c r="B97" s="112" t="s">
        <v>114</v>
      </c>
      <c r="C97" s="95">
        <v>2500</v>
      </c>
      <c r="D97" s="95">
        <v>0</v>
      </c>
      <c r="E97" s="112"/>
      <c r="F97" s="101">
        <f t="shared" si="6"/>
        <v>0.21739130434782608</v>
      </c>
      <c r="G97" s="101">
        <f t="shared" si="7"/>
        <v>0</v>
      </c>
    </row>
    <row r="98" spans="1:7" x14ac:dyDescent="0.2">
      <c r="A98" s="72" t="s">
        <v>115</v>
      </c>
      <c r="B98" s="112" t="s">
        <v>116</v>
      </c>
      <c r="C98" s="95">
        <v>9000</v>
      </c>
      <c r="D98" s="95">
        <v>11500</v>
      </c>
      <c r="E98" s="112"/>
      <c r="F98" s="101">
        <f t="shared" si="6"/>
        <v>0.78260869565217395</v>
      </c>
      <c r="G98" s="101">
        <f t="shared" si="7"/>
        <v>1</v>
      </c>
    </row>
    <row r="99" spans="1:7" x14ac:dyDescent="0.2">
      <c r="A99" s="72" t="s">
        <v>117</v>
      </c>
      <c r="B99" s="112" t="s">
        <v>118</v>
      </c>
      <c r="C99" s="95">
        <v>0</v>
      </c>
      <c r="D99" s="95">
        <v>0</v>
      </c>
      <c r="E99" s="112"/>
      <c r="F99" s="101">
        <f t="shared" si="6"/>
        <v>0</v>
      </c>
      <c r="G99" s="101">
        <f t="shared" si="7"/>
        <v>0</v>
      </c>
    </row>
    <row r="100" spans="1:7" x14ac:dyDescent="0.2">
      <c r="A100" s="72" t="s">
        <v>119</v>
      </c>
      <c r="B100" s="113" t="s">
        <v>64</v>
      </c>
      <c r="C100" s="104">
        <f>SUM(C93:C99)</f>
        <v>11500</v>
      </c>
      <c r="D100" s="104">
        <f>SUM(D93:D99)</f>
        <v>11500</v>
      </c>
      <c r="E100" s="87"/>
      <c r="F100" s="105">
        <f>SUM(F93:F99)</f>
        <v>1</v>
      </c>
      <c r="G100" s="105">
        <f>SUM(G93:G99)</f>
        <v>1</v>
      </c>
    </row>
    <row r="101" spans="1:7" x14ac:dyDescent="0.2">
      <c r="A101" s="72" t="s">
        <v>120</v>
      </c>
      <c r="B101" s="114" t="s">
        <v>88</v>
      </c>
      <c r="C101" s="104"/>
      <c r="D101" s="104"/>
      <c r="E101" s="87"/>
      <c r="F101" s="101">
        <f t="shared" ref="F101:F105" si="8">IF($C$100=0,"",IF(C101="[for completion]","",C101/$C$100))</f>
        <v>0</v>
      </c>
      <c r="G101" s="101">
        <f t="shared" ref="G101:G105" si="9">IF($D$100=0,"",IF(D101="[for completion]","",D101/$D$100))</f>
        <v>0</v>
      </c>
    </row>
    <row r="102" spans="1:7" x14ac:dyDescent="0.2">
      <c r="A102" s="72" t="s">
        <v>121</v>
      </c>
      <c r="B102" s="114" t="s">
        <v>90</v>
      </c>
      <c r="C102" s="104"/>
      <c r="D102" s="104"/>
      <c r="E102" s="87"/>
      <c r="F102" s="101">
        <f t="shared" si="8"/>
        <v>0</v>
      </c>
      <c r="G102" s="101">
        <f t="shared" si="9"/>
        <v>0</v>
      </c>
    </row>
    <row r="103" spans="1:7" x14ac:dyDescent="0.2">
      <c r="A103" s="72" t="s">
        <v>122</v>
      </c>
      <c r="B103" s="114" t="s">
        <v>1794</v>
      </c>
      <c r="C103" s="104"/>
      <c r="D103" s="104"/>
      <c r="E103" s="87"/>
      <c r="F103" s="101">
        <f t="shared" si="8"/>
        <v>0</v>
      </c>
      <c r="G103" s="101">
        <f t="shared" si="9"/>
        <v>0</v>
      </c>
    </row>
    <row r="104" spans="1:7" x14ac:dyDescent="0.2">
      <c r="A104" s="72" t="s">
        <v>123</v>
      </c>
      <c r="B104" s="114" t="s">
        <v>93</v>
      </c>
      <c r="C104" s="104"/>
      <c r="D104" s="104"/>
      <c r="E104" s="87"/>
      <c r="F104" s="101">
        <f t="shared" si="8"/>
        <v>0</v>
      </c>
      <c r="G104" s="101">
        <f t="shared" si="9"/>
        <v>0</v>
      </c>
    </row>
    <row r="105" spans="1:7" x14ac:dyDescent="0.2">
      <c r="A105" s="72" t="s">
        <v>124</v>
      </c>
      <c r="B105" s="114" t="s">
        <v>1795</v>
      </c>
      <c r="C105" s="104"/>
      <c r="D105" s="104"/>
      <c r="E105" s="87"/>
      <c r="F105" s="101">
        <f t="shared" si="8"/>
        <v>0</v>
      </c>
      <c r="G105" s="101">
        <f t="shared" si="9"/>
        <v>0</v>
      </c>
    </row>
    <row r="106" spans="1:7" x14ac:dyDescent="0.2">
      <c r="A106" s="72" t="s">
        <v>125</v>
      </c>
      <c r="B106" s="114"/>
      <c r="C106" s="100"/>
      <c r="D106" s="100"/>
      <c r="E106" s="87"/>
      <c r="F106" s="102"/>
      <c r="G106" s="102"/>
    </row>
    <row r="107" spans="1:7" x14ac:dyDescent="0.2">
      <c r="A107" s="72" t="s">
        <v>126</v>
      </c>
      <c r="B107" s="114"/>
      <c r="C107" s="100"/>
      <c r="D107" s="100"/>
      <c r="E107" s="87"/>
      <c r="F107" s="102"/>
      <c r="G107" s="102"/>
    </row>
    <row r="108" spans="1:7" x14ac:dyDescent="0.2">
      <c r="A108" s="72" t="s">
        <v>127</v>
      </c>
      <c r="B108" s="113"/>
      <c r="C108" s="100"/>
      <c r="D108" s="100"/>
      <c r="E108" s="87"/>
      <c r="F108" s="102"/>
      <c r="G108" s="102"/>
    </row>
    <row r="109" spans="1:7" x14ac:dyDescent="0.2">
      <c r="A109" s="72" t="s">
        <v>128</v>
      </c>
      <c r="B109" s="114"/>
      <c r="C109" s="100"/>
      <c r="D109" s="100"/>
      <c r="E109" s="87"/>
      <c r="F109" s="102"/>
      <c r="G109" s="102"/>
    </row>
    <row r="110" spans="1:7" x14ac:dyDescent="0.2">
      <c r="A110" s="72" t="s">
        <v>129</v>
      </c>
      <c r="B110" s="114"/>
      <c r="C110" s="100"/>
      <c r="D110" s="100"/>
      <c r="E110" s="87"/>
      <c r="F110" s="102"/>
      <c r="G110" s="102"/>
    </row>
    <row r="111" spans="1:7" x14ac:dyDescent="0.2">
      <c r="A111" s="89"/>
      <c r="B111" s="118" t="s">
        <v>1799</v>
      </c>
      <c r="C111" s="92" t="s">
        <v>130</v>
      </c>
      <c r="D111" s="92" t="s">
        <v>131</v>
      </c>
      <c r="E111" s="91"/>
      <c r="F111" s="92" t="s">
        <v>132</v>
      </c>
      <c r="G111" s="92" t="s">
        <v>133</v>
      </c>
    </row>
    <row r="112" spans="1:7" x14ac:dyDescent="0.2">
      <c r="A112" s="72" t="s">
        <v>134</v>
      </c>
      <c r="B112" s="87" t="s">
        <v>1</v>
      </c>
      <c r="C112" s="95">
        <v>15258.445204290128</v>
      </c>
      <c r="D112" s="95">
        <f>C112</f>
        <v>15258.445204290128</v>
      </c>
      <c r="E112" s="102"/>
      <c r="F112" s="101">
        <f>IF($C$129=0,"",IF(C112="[for completion]","",IF(C112="","",C112/$C$129)))</f>
        <v>1</v>
      </c>
      <c r="G112" s="101">
        <f>IF($D$129=0,"",IF(D112="[for completion]","",IF(D112="","",D112/$D$129)))</f>
        <v>1</v>
      </c>
    </row>
    <row r="113" spans="1:7" x14ac:dyDescent="0.2">
      <c r="A113" s="72" t="s">
        <v>136</v>
      </c>
      <c r="B113" s="87" t="s">
        <v>145</v>
      </c>
      <c r="C113" s="95">
        <v>0</v>
      </c>
      <c r="D113" s="95">
        <f t="shared" ref="D113:D128" si="10">C113</f>
        <v>0</v>
      </c>
      <c r="E113" s="102"/>
      <c r="F113" s="101">
        <f t="shared" ref="F113:F128" si="11">IF($C$129=0,"",IF(C113="[for completion]","",IF(C113="","",C113/$C$129)))</f>
        <v>0</v>
      </c>
      <c r="G113" s="101">
        <f t="shared" ref="G113:G128" si="12">IF($D$129=0,"",IF(D113="[for completion]","",IF(D113="","",D113/$D$129)))</f>
        <v>0</v>
      </c>
    </row>
    <row r="114" spans="1:7" x14ac:dyDescent="0.2">
      <c r="A114" s="72" t="s">
        <v>138</v>
      </c>
      <c r="B114" s="87" t="s">
        <v>149</v>
      </c>
      <c r="C114" s="95">
        <v>0</v>
      </c>
      <c r="D114" s="95">
        <f t="shared" si="10"/>
        <v>0</v>
      </c>
      <c r="E114" s="102"/>
      <c r="F114" s="101">
        <f t="shared" si="11"/>
        <v>0</v>
      </c>
      <c r="G114" s="101">
        <f t="shared" si="12"/>
        <v>0</v>
      </c>
    </row>
    <row r="115" spans="1:7" x14ac:dyDescent="0.2">
      <c r="A115" s="72" t="s">
        <v>140</v>
      </c>
      <c r="B115" s="87" t="s">
        <v>147</v>
      </c>
      <c r="C115" s="95">
        <v>0</v>
      </c>
      <c r="D115" s="95">
        <f t="shared" si="10"/>
        <v>0</v>
      </c>
      <c r="E115" s="102"/>
      <c r="F115" s="101">
        <f t="shared" si="11"/>
        <v>0</v>
      </c>
      <c r="G115" s="101">
        <f t="shared" si="12"/>
        <v>0</v>
      </c>
    </row>
    <row r="116" spans="1:7" x14ac:dyDescent="0.2">
      <c r="A116" s="72" t="s">
        <v>142</v>
      </c>
      <c r="B116" s="87" t="s">
        <v>143</v>
      </c>
      <c r="C116" s="95">
        <v>0</v>
      </c>
      <c r="D116" s="95">
        <f t="shared" si="10"/>
        <v>0</v>
      </c>
      <c r="E116" s="102"/>
      <c r="F116" s="101">
        <f t="shared" si="11"/>
        <v>0</v>
      </c>
      <c r="G116" s="101">
        <f t="shared" si="12"/>
        <v>0</v>
      </c>
    </row>
    <row r="117" spans="1:7" x14ac:dyDescent="0.2">
      <c r="A117" s="72" t="s">
        <v>144</v>
      </c>
      <c r="B117" s="87" t="s">
        <v>151</v>
      </c>
      <c r="C117" s="95">
        <v>0</v>
      </c>
      <c r="D117" s="95">
        <f t="shared" si="10"/>
        <v>0</v>
      </c>
      <c r="E117" s="87"/>
      <c r="F117" s="101">
        <f t="shared" si="11"/>
        <v>0</v>
      </c>
      <c r="G117" s="101">
        <f t="shared" si="12"/>
        <v>0</v>
      </c>
    </row>
    <row r="118" spans="1:7" x14ac:dyDescent="0.2">
      <c r="A118" s="72" t="s">
        <v>146</v>
      </c>
      <c r="B118" s="87" t="s">
        <v>153</v>
      </c>
      <c r="C118" s="95">
        <v>0</v>
      </c>
      <c r="D118" s="95">
        <f t="shared" si="10"/>
        <v>0</v>
      </c>
      <c r="E118" s="87"/>
      <c r="F118" s="101">
        <f t="shared" si="11"/>
        <v>0</v>
      </c>
      <c r="G118" s="101">
        <f t="shared" si="12"/>
        <v>0</v>
      </c>
    </row>
    <row r="119" spans="1:7" x14ac:dyDescent="0.2">
      <c r="A119" s="72" t="s">
        <v>148</v>
      </c>
      <c r="B119" s="87" t="s">
        <v>139</v>
      </c>
      <c r="C119" s="95">
        <v>0</v>
      </c>
      <c r="D119" s="95">
        <f t="shared" si="10"/>
        <v>0</v>
      </c>
      <c r="E119" s="87"/>
      <c r="F119" s="101">
        <f t="shared" si="11"/>
        <v>0</v>
      </c>
      <c r="G119" s="101">
        <f t="shared" si="12"/>
        <v>0</v>
      </c>
    </row>
    <row r="120" spans="1:7" x14ac:dyDescent="0.2">
      <c r="A120" s="72" t="s">
        <v>150</v>
      </c>
      <c r="B120" s="87" t="s">
        <v>155</v>
      </c>
      <c r="C120" s="95">
        <v>0</v>
      </c>
      <c r="D120" s="95">
        <f t="shared" si="10"/>
        <v>0</v>
      </c>
      <c r="E120" s="87"/>
      <c r="F120" s="101">
        <f t="shared" si="11"/>
        <v>0</v>
      </c>
      <c r="G120" s="101">
        <f t="shared" si="12"/>
        <v>0</v>
      </c>
    </row>
    <row r="121" spans="1:7" x14ac:dyDescent="0.2">
      <c r="A121" s="72" t="s">
        <v>152</v>
      </c>
      <c r="B121" s="87" t="s">
        <v>1800</v>
      </c>
      <c r="C121" s="95">
        <v>0</v>
      </c>
      <c r="D121" s="95">
        <f t="shared" si="10"/>
        <v>0</v>
      </c>
      <c r="E121" s="87"/>
      <c r="F121" s="101">
        <f t="shared" si="11"/>
        <v>0</v>
      </c>
      <c r="G121" s="101">
        <f t="shared" si="12"/>
        <v>0</v>
      </c>
    </row>
    <row r="122" spans="1:7" x14ac:dyDescent="0.2">
      <c r="A122" s="72" t="s">
        <v>154</v>
      </c>
      <c r="B122" s="87" t="s">
        <v>157</v>
      </c>
      <c r="C122" s="95">
        <v>0</v>
      </c>
      <c r="D122" s="95">
        <f t="shared" si="10"/>
        <v>0</v>
      </c>
      <c r="E122" s="87"/>
      <c r="F122" s="101">
        <f t="shared" si="11"/>
        <v>0</v>
      </c>
      <c r="G122" s="101">
        <f t="shared" si="12"/>
        <v>0</v>
      </c>
    </row>
    <row r="123" spans="1:7" x14ac:dyDescent="0.2">
      <c r="A123" s="72" t="s">
        <v>156</v>
      </c>
      <c r="B123" s="87" t="s">
        <v>141</v>
      </c>
      <c r="C123" s="95">
        <v>0</v>
      </c>
      <c r="D123" s="95">
        <f t="shared" si="10"/>
        <v>0</v>
      </c>
      <c r="E123" s="87"/>
      <c r="F123" s="101">
        <f t="shared" si="11"/>
        <v>0</v>
      </c>
      <c r="G123" s="101">
        <f t="shared" si="12"/>
        <v>0</v>
      </c>
    </row>
    <row r="124" spans="1:7" x14ac:dyDescent="0.2">
      <c r="A124" s="72" t="s">
        <v>158</v>
      </c>
      <c r="B124" s="112" t="s">
        <v>1801</v>
      </c>
      <c r="C124" s="95">
        <v>0</v>
      </c>
      <c r="D124" s="95">
        <f t="shared" si="10"/>
        <v>0</v>
      </c>
      <c r="E124" s="87"/>
      <c r="F124" s="101">
        <f t="shared" si="11"/>
        <v>0</v>
      </c>
      <c r="G124" s="101">
        <f t="shared" si="12"/>
        <v>0</v>
      </c>
    </row>
    <row r="125" spans="1:7" x14ac:dyDescent="0.2">
      <c r="A125" s="72" t="s">
        <v>160</v>
      </c>
      <c r="B125" s="87" t="s">
        <v>159</v>
      </c>
      <c r="C125" s="95">
        <v>0</v>
      </c>
      <c r="D125" s="95">
        <f t="shared" si="10"/>
        <v>0</v>
      </c>
      <c r="E125" s="87"/>
      <c r="F125" s="101">
        <f t="shared" si="11"/>
        <v>0</v>
      </c>
      <c r="G125" s="101">
        <f t="shared" si="12"/>
        <v>0</v>
      </c>
    </row>
    <row r="126" spans="1:7" x14ac:dyDescent="0.2">
      <c r="A126" s="72" t="s">
        <v>162</v>
      </c>
      <c r="B126" s="87" t="s">
        <v>161</v>
      </c>
      <c r="C126" s="95">
        <v>0</v>
      </c>
      <c r="D126" s="95">
        <f t="shared" si="10"/>
        <v>0</v>
      </c>
      <c r="E126" s="87"/>
      <c r="F126" s="101">
        <f t="shared" si="11"/>
        <v>0</v>
      </c>
      <c r="G126" s="101">
        <f t="shared" si="12"/>
        <v>0</v>
      </c>
    </row>
    <row r="127" spans="1:7" x14ac:dyDescent="0.2">
      <c r="A127" s="72" t="s">
        <v>163</v>
      </c>
      <c r="B127" s="87" t="s">
        <v>137</v>
      </c>
      <c r="C127" s="95">
        <v>0</v>
      </c>
      <c r="D127" s="95">
        <f t="shared" si="10"/>
        <v>0</v>
      </c>
      <c r="E127" s="87"/>
      <c r="F127" s="101">
        <f t="shared" si="11"/>
        <v>0</v>
      </c>
      <c r="G127" s="101">
        <f t="shared" si="12"/>
        <v>0</v>
      </c>
    </row>
    <row r="128" spans="1:7" x14ac:dyDescent="0.2">
      <c r="A128" s="72" t="s">
        <v>1802</v>
      </c>
      <c r="B128" s="87" t="s">
        <v>62</v>
      </c>
      <c r="C128" s="95">
        <v>0</v>
      </c>
      <c r="D128" s="95">
        <f t="shared" si="10"/>
        <v>0</v>
      </c>
      <c r="E128" s="87"/>
      <c r="F128" s="101">
        <f t="shared" si="11"/>
        <v>0</v>
      </c>
      <c r="G128" s="101">
        <f t="shared" si="12"/>
        <v>0</v>
      </c>
    </row>
    <row r="129" spans="1:7" x14ac:dyDescent="0.2">
      <c r="A129" s="72" t="s">
        <v>1803</v>
      </c>
      <c r="B129" s="113" t="s">
        <v>64</v>
      </c>
      <c r="C129" s="95">
        <f>SUM(C112:C128)</f>
        <v>15258.445204290128</v>
      </c>
      <c r="D129" s="95">
        <f>SUM(D112:D128)</f>
        <v>15258.445204290128</v>
      </c>
      <c r="E129" s="87"/>
      <c r="F129" s="98">
        <f>SUM(F112:F128)</f>
        <v>1</v>
      </c>
      <c r="G129" s="98">
        <f>SUM(G112:G128)</f>
        <v>1</v>
      </c>
    </row>
    <row r="130" spans="1:7" x14ac:dyDescent="0.2">
      <c r="A130" s="72" t="s">
        <v>164</v>
      </c>
      <c r="B130" s="106" t="s">
        <v>165</v>
      </c>
      <c r="C130" s="95"/>
      <c r="D130" s="95"/>
      <c r="E130" s="87"/>
      <c r="F130" s="101" t="str">
        <f>IF($C$129=0,"",IF(C130="[for completion]","",IF(C130="","",C130/$C$129)))</f>
        <v/>
      </c>
      <c r="G130" s="101" t="str">
        <f>IF($D$129=0,"",IF(D130="[for completion]","",IF(D130="","",D130/$D$129)))</f>
        <v/>
      </c>
    </row>
    <row r="131" spans="1:7" x14ac:dyDescent="0.2">
      <c r="A131" s="72" t="s">
        <v>166</v>
      </c>
      <c r="B131" s="106" t="s">
        <v>165</v>
      </c>
      <c r="C131" s="95"/>
      <c r="D131" s="95"/>
      <c r="E131" s="87"/>
      <c r="F131" s="101">
        <f t="shared" ref="F131:F136" si="13">IF($C$129=0,"",IF(C131="[for completion]","",C131/$C$129))</f>
        <v>0</v>
      </c>
      <c r="G131" s="101">
        <f t="shared" ref="G131:G136" si="14">IF($D$129=0,"",IF(D131="[for completion]","",D131/$D$129))</f>
        <v>0</v>
      </c>
    </row>
    <row r="132" spans="1:7" x14ac:dyDescent="0.2">
      <c r="A132" s="72" t="s">
        <v>167</v>
      </c>
      <c r="B132" s="106" t="s">
        <v>165</v>
      </c>
      <c r="C132" s="95"/>
      <c r="D132" s="95"/>
      <c r="E132" s="87"/>
      <c r="F132" s="101">
        <f t="shared" si="13"/>
        <v>0</v>
      </c>
      <c r="G132" s="101">
        <f t="shared" si="14"/>
        <v>0</v>
      </c>
    </row>
    <row r="133" spans="1:7" x14ac:dyDescent="0.2">
      <c r="A133" s="72" t="s">
        <v>168</v>
      </c>
      <c r="B133" s="106" t="s">
        <v>165</v>
      </c>
      <c r="C133" s="95"/>
      <c r="D133" s="95"/>
      <c r="E133" s="87"/>
      <c r="F133" s="101">
        <f t="shared" si="13"/>
        <v>0</v>
      </c>
      <c r="G133" s="101">
        <f t="shared" si="14"/>
        <v>0</v>
      </c>
    </row>
    <row r="134" spans="1:7" x14ac:dyDescent="0.2">
      <c r="A134" s="72" t="s">
        <v>169</v>
      </c>
      <c r="B134" s="106" t="s">
        <v>165</v>
      </c>
      <c r="C134" s="95"/>
      <c r="D134" s="95"/>
      <c r="E134" s="87"/>
      <c r="F134" s="101">
        <f t="shared" si="13"/>
        <v>0</v>
      </c>
      <c r="G134" s="101">
        <f t="shared" si="14"/>
        <v>0</v>
      </c>
    </row>
    <row r="135" spans="1:7" x14ac:dyDescent="0.2">
      <c r="A135" s="72" t="s">
        <v>170</v>
      </c>
      <c r="B135" s="106" t="s">
        <v>165</v>
      </c>
      <c r="C135" s="95"/>
      <c r="D135" s="95"/>
      <c r="E135" s="87"/>
      <c r="F135" s="101">
        <f t="shared" si="13"/>
        <v>0</v>
      </c>
      <c r="G135" s="101">
        <f t="shared" si="14"/>
        <v>0</v>
      </c>
    </row>
    <row r="136" spans="1:7" x14ac:dyDescent="0.2">
      <c r="A136" s="72" t="s">
        <v>171</v>
      </c>
      <c r="B136" s="106" t="s">
        <v>165</v>
      </c>
      <c r="C136" s="95"/>
      <c r="D136" s="95"/>
      <c r="E136" s="87"/>
      <c r="F136" s="101">
        <f t="shared" si="13"/>
        <v>0</v>
      </c>
      <c r="G136" s="101">
        <f t="shared" si="14"/>
        <v>0</v>
      </c>
    </row>
    <row r="137" spans="1:7" x14ac:dyDescent="0.2">
      <c r="A137" s="89"/>
      <c r="B137" s="90" t="s">
        <v>172</v>
      </c>
      <c r="C137" s="92" t="s">
        <v>130</v>
      </c>
      <c r="D137" s="92" t="s">
        <v>131</v>
      </c>
      <c r="E137" s="91"/>
      <c r="F137" s="92" t="s">
        <v>132</v>
      </c>
      <c r="G137" s="92" t="s">
        <v>133</v>
      </c>
    </row>
    <row r="138" spans="1:7" x14ac:dyDescent="0.2">
      <c r="A138" s="72" t="s">
        <v>173</v>
      </c>
      <c r="B138" s="87" t="s">
        <v>1</v>
      </c>
      <c r="C138" s="95">
        <v>11500</v>
      </c>
      <c r="D138" s="95">
        <f>C138</f>
        <v>11500</v>
      </c>
      <c r="E138" s="102"/>
      <c r="F138" s="101">
        <f>IF($C$155=0,"",IF(C138="[for completion]","",IF(C138="","",C138/$C$155)))</f>
        <v>1</v>
      </c>
      <c r="G138" s="101">
        <f>IF($D$155=0,"",IF(D138="[for completion]","",IF(D138="","",D138/$D$155)))</f>
        <v>1</v>
      </c>
    </row>
    <row r="139" spans="1:7" x14ac:dyDescent="0.2">
      <c r="A139" s="72" t="s">
        <v>174</v>
      </c>
      <c r="B139" s="87" t="s">
        <v>145</v>
      </c>
      <c r="C139" s="95">
        <v>0</v>
      </c>
      <c r="D139" s="95">
        <f t="shared" ref="D139:D154" si="15">C139</f>
        <v>0</v>
      </c>
      <c r="E139" s="102"/>
      <c r="F139" s="101">
        <f t="shared" ref="F139:F154" si="16">IF($C$155=0,"",IF(C139="[for completion]","",IF(C139="","",C139/$C$155)))</f>
        <v>0</v>
      </c>
      <c r="G139" s="101">
        <f t="shared" ref="G139:G154" si="17">IF($D$155=0,"",IF(D139="[for completion]","",IF(D139="","",D139/$D$155)))</f>
        <v>0</v>
      </c>
    </row>
    <row r="140" spans="1:7" x14ac:dyDescent="0.2">
      <c r="A140" s="72" t="s">
        <v>175</v>
      </c>
      <c r="B140" s="87" t="s">
        <v>149</v>
      </c>
      <c r="C140" s="95">
        <v>0</v>
      </c>
      <c r="D140" s="95">
        <f t="shared" si="15"/>
        <v>0</v>
      </c>
      <c r="E140" s="102"/>
      <c r="F140" s="101">
        <f t="shared" si="16"/>
        <v>0</v>
      </c>
      <c r="G140" s="101">
        <f t="shared" si="17"/>
        <v>0</v>
      </c>
    </row>
    <row r="141" spans="1:7" x14ac:dyDescent="0.2">
      <c r="A141" s="72" t="s">
        <v>176</v>
      </c>
      <c r="B141" s="87" t="s">
        <v>147</v>
      </c>
      <c r="C141" s="95">
        <v>0</v>
      </c>
      <c r="D141" s="95">
        <f t="shared" si="15"/>
        <v>0</v>
      </c>
      <c r="E141" s="102"/>
      <c r="F141" s="101">
        <f t="shared" si="16"/>
        <v>0</v>
      </c>
      <c r="G141" s="101">
        <f t="shared" si="17"/>
        <v>0</v>
      </c>
    </row>
    <row r="142" spans="1:7" x14ac:dyDescent="0.2">
      <c r="A142" s="72" t="s">
        <v>177</v>
      </c>
      <c r="B142" s="87" t="s">
        <v>143</v>
      </c>
      <c r="C142" s="95">
        <v>0</v>
      </c>
      <c r="D142" s="95">
        <f t="shared" si="15"/>
        <v>0</v>
      </c>
      <c r="E142" s="102"/>
      <c r="F142" s="101">
        <f t="shared" si="16"/>
        <v>0</v>
      </c>
      <c r="G142" s="101">
        <f t="shared" si="17"/>
        <v>0</v>
      </c>
    </row>
    <row r="143" spans="1:7" x14ac:dyDescent="0.2">
      <c r="A143" s="72" t="s">
        <v>178</v>
      </c>
      <c r="B143" s="87" t="s">
        <v>151</v>
      </c>
      <c r="C143" s="95">
        <v>0</v>
      </c>
      <c r="D143" s="95">
        <f t="shared" si="15"/>
        <v>0</v>
      </c>
      <c r="E143" s="87"/>
      <c r="F143" s="101">
        <f t="shared" si="16"/>
        <v>0</v>
      </c>
      <c r="G143" s="101">
        <f t="shared" si="17"/>
        <v>0</v>
      </c>
    </row>
    <row r="144" spans="1:7" x14ac:dyDescent="0.2">
      <c r="A144" s="72" t="s">
        <v>179</v>
      </c>
      <c r="B144" s="87" t="s">
        <v>153</v>
      </c>
      <c r="C144" s="95">
        <v>0</v>
      </c>
      <c r="D144" s="95">
        <f t="shared" si="15"/>
        <v>0</v>
      </c>
      <c r="E144" s="87"/>
      <c r="F144" s="101">
        <f t="shared" si="16"/>
        <v>0</v>
      </c>
      <c r="G144" s="101">
        <f t="shared" si="17"/>
        <v>0</v>
      </c>
    </row>
    <row r="145" spans="1:7" x14ac:dyDescent="0.2">
      <c r="A145" s="72" t="s">
        <v>180</v>
      </c>
      <c r="B145" s="87" t="s">
        <v>139</v>
      </c>
      <c r="C145" s="95">
        <v>0</v>
      </c>
      <c r="D145" s="95">
        <f t="shared" si="15"/>
        <v>0</v>
      </c>
      <c r="E145" s="87"/>
      <c r="F145" s="101">
        <f t="shared" si="16"/>
        <v>0</v>
      </c>
      <c r="G145" s="101">
        <f t="shared" si="17"/>
        <v>0</v>
      </c>
    </row>
    <row r="146" spans="1:7" x14ac:dyDescent="0.2">
      <c r="A146" s="72" t="s">
        <v>181</v>
      </c>
      <c r="B146" s="87" t="s">
        <v>155</v>
      </c>
      <c r="C146" s="95">
        <v>0</v>
      </c>
      <c r="D146" s="95">
        <f t="shared" si="15"/>
        <v>0</v>
      </c>
      <c r="E146" s="87"/>
      <c r="F146" s="101">
        <f t="shared" si="16"/>
        <v>0</v>
      </c>
      <c r="G146" s="101">
        <f t="shared" si="17"/>
        <v>0</v>
      </c>
    </row>
    <row r="147" spans="1:7" x14ac:dyDescent="0.2">
      <c r="A147" s="72" t="s">
        <v>182</v>
      </c>
      <c r="B147" s="87" t="s">
        <v>1800</v>
      </c>
      <c r="C147" s="95">
        <v>0</v>
      </c>
      <c r="D147" s="95">
        <f t="shared" si="15"/>
        <v>0</v>
      </c>
      <c r="E147" s="87"/>
      <c r="F147" s="101">
        <f t="shared" si="16"/>
        <v>0</v>
      </c>
      <c r="G147" s="101">
        <f t="shared" si="17"/>
        <v>0</v>
      </c>
    </row>
    <row r="148" spans="1:7" x14ac:dyDescent="0.2">
      <c r="A148" s="72" t="s">
        <v>183</v>
      </c>
      <c r="B148" s="87" t="s">
        <v>157</v>
      </c>
      <c r="C148" s="95">
        <v>0</v>
      </c>
      <c r="D148" s="95">
        <f t="shared" si="15"/>
        <v>0</v>
      </c>
      <c r="E148" s="87"/>
      <c r="F148" s="101">
        <f t="shared" si="16"/>
        <v>0</v>
      </c>
      <c r="G148" s="101">
        <f t="shared" si="17"/>
        <v>0</v>
      </c>
    </row>
    <row r="149" spans="1:7" x14ac:dyDescent="0.2">
      <c r="A149" s="72" t="s">
        <v>184</v>
      </c>
      <c r="B149" s="87" t="s">
        <v>141</v>
      </c>
      <c r="C149" s="95">
        <v>0</v>
      </c>
      <c r="D149" s="95">
        <f t="shared" si="15"/>
        <v>0</v>
      </c>
      <c r="E149" s="87"/>
      <c r="F149" s="101">
        <f t="shared" si="16"/>
        <v>0</v>
      </c>
      <c r="G149" s="101">
        <f t="shared" si="17"/>
        <v>0</v>
      </c>
    </row>
    <row r="150" spans="1:7" x14ac:dyDescent="0.2">
      <c r="A150" s="72" t="s">
        <v>185</v>
      </c>
      <c r="B150" s="112" t="s">
        <v>1801</v>
      </c>
      <c r="C150" s="95">
        <v>0</v>
      </c>
      <c r="D150" s="95">
        <f t="shared" si="15"/>
        <v>0</v>
      </c>
      <c r="E150" s="87"/>
      <c r="F150" s="101">
        <f t="shared" si="16"/>
        <v>0</v>
      </c>
      <c r="G150" s="101">
        <f t="shared" si="17"/>
        <v>0</v>
      </c>
    </row>
    <row r="151" spans="1:7" x14ac:dyDescent="0.2">
      <c r="A151" s="72" t="s">
        <v>186</v>
      </c>
      <c r="B151" s="87" t="s">
        <v>159</v>
      </c>
      <c r="C151" s="95">
        <v>0</v>
      </c>
      <c r="D151" s="95">
        <f t="shared" si="15"/>
        <v>0</v>
      </c>
      <c r="E151" s="87"/>
      <c r="F151" s="101">
        <f t="shared" si="16"/>
        <v>0</v>
      </c>
      <c r="G151" s="101">
        <f t="shared" si="17"/>
        <v>0</v>
      </c>
    </row>
    <row r="152" spans="1:7" x14ac:dyDescent="0.2">
      <c r="A152" s="72" t="s">
        <v>187</v>
      </c>
      <c r="B152" s="87" t="s">
        <v>161</v>
      </c>
      <c r="C152" s="95">
        <v>0</v>
      </c>
      <c r="D152" s="95">
        <f t="shared" si="15"/>
        <v>0</v>
      </c>
      <c r="E152" s="87"/>
      <c r="F152" s="101">
        <f t="shared" si="16"/>
        <v>0</v>
      </c>
      <c r="G152" s="101">
        <f t="shared" si="17"/>
        <v>0</v>
      </c>
    </row>
    <row r="153" spans="1:7" x14ac:dyDescent="0.2">
      <c r="A153" s="72" t="s">
        <v>188</v>
      </c>
      <c r="B153" s="87" t="s">
        <v>137</v>
      </c>
      <c r="C153" s="95">
        <v>0</v>
      </c>
      <c r="D153" s="95">
        <f t="shared" si="15"/>
        <v>0</v>
      </c>
      <c r="E153" s="87"/>
      <c r="F153" s="101">
        <f t="shared" si="16"/>
        <v>0</v>
      </c>
      <c r="G153" s="101">
        <f t="shared" si="17"/>
        <v>0</v>
      </c>
    </row>
    <row r="154" spans="1:7" x14ac:dyDescent="0.2">
      <c r="A154" s="72" t="s">
        <v>1804</v>
      </c>
      <c r="B154" s="87" t="s">
        <v>62</v>
      </c>
      <c r="C154" s="95">
        <v>0</v>
      </c>
      <c r="D154" s="95">
        <f t="shared" si="15"/>
        <v>0</v>
      </c>
      <c r="E154" s="87"/>
      <c r="F154" s="101">
        <f t="shared" si="16"/>
        <v>0</v>
      </c>
      <c r="G154" s="101">
        <f t="shared" si="17"/>
        <v>0</v>
      </c>
    </row>
    <row r="155" spans="1:7" x14ac:dyDescent="0.2">
      <c r="A155" s="72" t="s">
        <v>1805</v>
      </c>
      <c r="B155" s="113" t="s">
        <v>64</v>
      </c>
      <c r="C155" s="95">
        <f>SUM(C138:C154)</f>
        <v>11500</v>
      </c>
      <c r="D155" s="95">
        <f>SUM(D138:D154)</f>
        <v>11500</v>
      </c>
      <c r="E155" s="87"/>
      <c r="F155" s="98">
        <f>SUM(F138:F154)</f>
        <v>1</v>
      </c>
      <c r="G155" s="98">
        <f>SUM(G138:G154)</f>
        <v>1</v>
      </c>
    </row>
    <row r="156" spans="1:7" x14ac:dyDescent="0.2">
      <c r="A156" s="72" t="s">
        <v>189</v>
      </c>
      <c r="B156" s="106" t="s">
        <v>165</v>
      </c>
      <c r="C156" s="95"/>
      <c r="D156" s="95"/>
      <c r="E156" s="87"/>
      <c r="F156" s="101" t="str">
        <f>IF($C$155=0,"",IF(C156="[for completion]","",IF(C156="","",C156/$C$155)))</f>
        <v/>
      </c>
      <c r="G156" s="101" t="str">
        <f>IF($D$155=0,"",IF(D156="[for completion]","",IF(D156="","",D156/$D$155)))</f>
        <v/>
      </c>
    </row>
    <row r="157" spans="1:7" x14ac:dyDescent="0.2">
      <c r="A157" s="72" t="s">
        <v>190</v>
      </c>
      <c r="B157" s="106" t="s">
        <v>165</v>
      </c>
      <c r="C157" s="95"/>
      <c r="D157" s="95"/>
      <c r="E157" s="87"/>
      <c r="F157" s="101" t="str">
        <f t="shared" ref="F157:F162" si="18">IF($C$155=0,"",IF(C157="[for completion]","",IF(C157="","",C157/$C$155)))</f>
        <v/>
      </c>
      <c r="G157" s="101" t="str">
        <f t="shared" ref="G157:G162" si="19">IF($D$155=0,"",IF(D157="[for completion]","",IF(D157="","",D157/$D$155)))</f>
        <v/>
      </c>
    </row>
    <row r="158" spans="1:7" x14ac:dyDescent="0.2">
      <c r="A158" s="72" t="s">
        <v>191</v>
      </c>
      <c r="B158" s="106" t="s">
        <v>165</v>
      </c>
      <c r="C158" s="95"/>
      <c r="D158" s="95"/>
      <c r="E158" s="87"/>
      <c r="F158" s="101" t="str">
        <f t="shared" si="18"/>
        <v/>
      </c>
      <c r="G158" s="101" t="str">
        <f t="shared" si="19"/>
        <v/>
      </c>
    </row>
    <row r="159" spans="1:7" x14ac:dyDescent="0.2">
      <c r="A159" s="72" t="s">
        <v>192</v>
      </c>
      <c r="B159" s="106" t="s">
        <v>165</v>
      </c>
      <c r="C159" s="95"/>
      <c r="D159" s="95"/>
      <c r="E159" s="87"/>
      <c r="F159" s="101" t="str">
        <f t="shared" si="18"/>
        <v/>
      </c>
      <c r="G159" s="101" t="str">
        <f t="shared" si="19"/>
        <v/>
      </c>
    </row>
    <row r="160" spans="1:7" x14ac:dyDescent="0.2">
      <c r="A160" s="72" t="s">
        <v>1806</v>
      </c>
      <c r="B160" s="106" t="s">
        <v>165</v>
      </c>
      <c r="C160" s="95"/>
      <c r="D160" s="95"/>
      <c r="E160" s="87"/>
      <c r="F160" s="101" t="str">
        <f t="shared" si="18"/>
        <v/>
      </c>
      <c r="G160" s="101" t="str">
        <f t="shared" si="19"/>
        <v/>
      </c>
    </row>
    <row r="161" spans="1:7" x14ac:dyDescent="0.2">
      <c r="A161" s="72" t="s">
        <v>193</v>
      </c>
      <c r="B161" s="106" t="s">
        <v>165</v>
      </c>
      <c r="C161" s="95"/>
      <c r="D161" s="95"/>
      <c r="E161" s="87"/>
      <c r="F161" s="101" t="str">
        <f t="shared" si="18"/>
        <v/>
      </c>
      <c r="G161" s="101" t="str">
        <f t="shared" si="19"/>
        <v/>
      </c>
    </row>
    <row r="162" spans="1:7" x14ac:dyDescent="0.2">
      <c r="A162" s="72" t="s">
        <v>194</v>
      </c>
      <c r="B162" s="106" t="s">
        <v>165</v>
      </c>
      <c r="C162" s="95"/>
      <c r="D162" s="95"/>
      <c r="E162" s="87"/>
      <c r="F162" s="101" t="str">
        <f t="shared" si="18"/>
        <v/>
      </c>
      <c r="G162" s="101" t="str">
        <f t="shared" si="19"/>
        <v/>
      </c>
    </row>
    <row r="163" spans="1:7" x14ac:dyDescent="0.2">
      <c r="A163" s="89"/>
      <c r="B163" s="90" t="s">
        <v>195</v>
      </c>
      <c r="C163" s="97" t="s">
        <v>130</v>
      </c>
      <c r="D163" s="97" t="s">
        <v>131</v>
      </c>
      <c r="E163" s="91"/>
      <c r="F163" s="97" t="s">
        <v>132</v>
      </c>
      <c r="G163" s="97" t="s">
        <v>133</v>
      </c>
    </row>
    <row r="164" spans="1:7" x14ac:dyDescent="0.2">
      <c r="A164" s="72" t="s">
        <v>196</v>
      </c>
      <c r="B164" s="65" t="s">
        <v>197</v>
      </c>
      <c r="C164" s="95">
        <v>11500</v>
      </c>
      <c r="D164" s="95">
        <f t="shared" ref="D164:D166" si="20">C164</f>
        <v>11500</v>
      </c>
      <c r="E164" s="119"/>
      <c r="F164" s="101">
        <f>IF($C$167=0,"",IF(C164="[for completion]","",IF(C164="","",C164/$C$167)))</f>
        <v>1</v>
      </c>
      <c r="G164" s="101">
        <f>IF($D$167=0,"",IF(D164="[for completion]","",IF(D164="","",D164/$D$167)))</f>
        <v>1</v>
      </c>
    </row>
    <row r="165" spans="1:7" x14ac:dyDescent="0.2">
      <c r="A165" s="72" t="s">
        <v>198</v>
      </c>
      <c r="B165" s="65" t="s">
        <v>199</v>
      </c>
      <c r="C165" s="95">
        <v>0</v>
      </c>
      <c r="D165" s="95">
        <f t="shared" si="20"/>
        <v>0</v>
      </c>
      <c r="E165" s="119"/>
      <c r="F165" s="101">
        <f t="shared" ref="F165:F166" si="21">IF($C$167=0,"",IF(C165="[for completion]","",IF(C165="","",C165/$C$167)))</f>
        <v>0</v>
      </c>
      <c r="G165" s="101">
        <f t="shared" ref="G165:G166" si="22">IF($D$167=0,"",IF(D165="[for completion]","",IF(D165="","",D165/$D$167)))</f>
        <v>0</v>
      </c>
    </row>
    <row r="166" spans="1:7" x14ac:dyDescent="0.2">
      <c r="A166" s="72" t="s">
        <v>200</v>
      </c>
      <c r="B166" s="65" t="s">
        <v>62</v>
      </c>
      <c r="C166" s="95">
        <v>0</v>
      </c>
      <c r="D166" s="95">
        <f t="shared" si="20"/>
        <v>0</v>
      </c>
      <c r="E166" s="119"/>
      <c r="F166" s="101">
        <f t="shared" si="21"/>
        <v>0</v>
      </c>
      <c r="G166" s="101">
        <f t="shared" si="22"/>
        <v>0</v>
      </c>
    </row>
    <row r="167" spans="1:7" x14ac:dyDescent="0.2">
      <c r="A167" s="72" t="s">
        <v>201</v>
      </c>
      <c r="B167" s="120" t="s">
        <v>64</v>
      </c>
      <c r="C167" s="121">
        <f>SUM(C164:C166)</f>
        <v>11500</v>
      </c>
      <c r="D167" s="121">
        <f>SUM(D164:D166)</f>
        <v>11500</v>
      </c>
      <c r="E167" s="119"/>
      <c r="F167" s="122">
        <f>SUM(F164:F166)</f>
        <v>1</v>
      </c>
      <c r="G167" s="122">
        <f>SUM(G164:G166)</f>
        <v>1</v>
      </c>
    </row>
    <row r="168" spans="1:7" x14ac:dyDescent="0.2">
      <c r="A168" s="72" t="s">
        <v>202</v>
      </c>
      <c r="B168" s="120"/>
      <c r="C168" s="121"/>
      <c r="D168" s="121"/>
      <c r="E168" s="119"/>
      <c r="F168" s="119"/>
      <c r="G168" s="112"/>
    </row>
    <row r="169" spans="1:7" x14ac:dyDescent="0.2">
      <c r="A169" s="72" t="s">
        <v>203</v>
      </c>
      <c r="B169" s="120"/>
      <c r="C169" s="121"/>
      <c r="D169" s="121"/>
      <c r="E169" s="119"/>
      <c r="F169" s="119"/>
      <c r="G169" s="112"/>
    </row>
    <row r="170" spans="1:7" x14ac:dyDescent="0.2">
      <c r="A170" s="72" t="s">
        <v>204</v>
      </c>
      <c r="B170" s="120"/>
      <c r="C170" s="121"/>
      <c r="D170" s="121"/>
      <c r="E170" s="119"/>
      <c r="F170" s="119"/>
      <c r="G170" s="112"/>
    </row>
    <row r="171" spans="1:7" x14ac:dyDescent="0.2">
      <c r="A171" s="72" t="s">
        <v>205</v>
      </c>
      <c r="B171" s="120"/>
      <c r="C171" s="121"/>
      <c r="D171" s="121"/>
      <c r="E171" s="119"/>
      <c r="F171" s="119"/>
      <c r="G171" s="112"/>
    </row>
    <row r="172" spans="1:7" x14ac:dyDescent="0.2">
      <c r="A172" s="72" t="s">
        <v>206</v>
      </c>
      <c r="B172" s="120"/>
      <c r="C172" s="121"/>
      <c r="D172" s="121"/>
      <c r="E172" s="119"/>
      <c r="F172" s="119"/>
      <c r="G172" s="112"/>
    </row>
    <row r="173" spans="1:7" x14ac:dyDescent="0.2">
      <c r="A173" s="89"/>
      <c r="B173" s="90" t="s">
        <v>207</v>
      </c>
      <c r="C173" s="89" t="s">
        <v>50</v>
      </c>
      <c r="D173" s="89"/>
      <c r="E173" s="91"/>
      <c r="F173" s="92" t="s">
        <v>208</v>
      </c>
      <c r="G173" s="92"/>
    </row>
    <row r="174" spans="1:7" x14ac:dyDescent="0.2">
      <c r="A174" s="72" t="s">
        <v>209</v>
      </c>
      <c r="B174" s="87" t="s">
        <v>210</v>
      </c>
      <c r="C174" s="95">
        <v>0</v>
      </c>
      <c r="D174" s="83"/>
      <c r="E174" s="75"/>
      <c r="F174" s="101">
        <f>IF($C$179=0,"",IF(C174="[for completion]","",C174/$C$179))</f>
        <v>0</v>
      </c>
      <c r="G174" s="102"/>
    </row>
    <row r="175" spans="1:7" ht="30" x14ac:dyDescent="0.2">
      <c r="A175" s="72" t="s">
        <v>211</v>
      </c>
      <c r="B175" s="87" t="s">
        <v>212</v>
      </c>
      <c r="C175" s="95">
        <v>91.5</v>
      </c>
      <c r="E175" s="108"/>
      <c r="F175" s="101">
        <f>IF($C$179=0,"",IF(C175="[for completion]","",C175/$C$179))</f>
        <v>1</v>
      </c>
      <c r="G175" s="102"/>
    </row>
    <row r="176" spans="1:7" x14ac:dyDescent="0.2">
      <c r="A176" s="72" t="s">
        <v>213</v>
      </c>
      <c r="B176" s="87" t="s">
        <v>214</v>
      </c>
      <c r="C176" s="95">
        <v>0</v>
      </c>
      <c r="E176" s="108"/>
      <c r="F176" s="101"/>
      <c r="G176" s="102"/>
    </row>
    <row r="177" spans="1:7" x14ac:dyDescent="0.2">
      <c r="A177" s="72" t="s">
        <v>215</v>
      </c>
      <c r="B177" s="87" t="s">
        <v>216</v>
      </c>
      <c r="C177" s="95">
        <v>0</v>
      </c>
      <c r="E177" s="108"/>
      <c r="F177" s="101">
        <f t="shared" ref="F177:F187" si="23">IF($C$179=0,"",IF(C177="[for completion]","",C177/$C$179))</f>
        <v>0</v>
      </c>
      <c r="G177" s="102"/>
    </row>
    <row r="178" spans="1:7" x14ac:dyDescent="0.2">
      <c r="A178" s="72" t="s">
        <v>217</v>
      </c>
      <c r="B178" s="87" t="s">
        <v>62</v>
      </c>
      <c r="C178" s="95">
        <v>0</v>
      </c>
      <c r="E178" s="108"/>
      <c r="F178" s="101">
        <f t="shared" si="23"/>
        <v>0</v>
      </c>
      <c r="G178" s="102"/>
    </row>
    <row r="179" spans="1:7" x14ac:dyDescent="0.2">
      <c r="A179" s="72" t="s">
        <v>218</v>
      </c>
      <c r="B179" s="113" t="s">
        <v>64</v>
      </c>
      <c r="C179" s="104">
        <f>SUM(C174:C178)</f>
        <v>91.5</v>
      </c>
      <c r="E179" s="108"/>
      <c r="F179" s="105">
        <f>SUM(F174:F178)</f>
        <v>1</v>
      </c>
      <c r="G179" s="102"/>
    </row>
    <row r="180" spans="1:7" x14ac:dyDescent="0.2">
      <c r="A180" s="72" t="s">
        <v>219</v>
      </c>
      <c r="B180" s="123" t="s">
        <v>220</v>
      </c>
      <c r="C180" s="95"/>
      <c r="E180" s="108"/>
      <c r="F180" s="101">
        <f t="shared" si="23"/>
        <v>0</v>
      </c>
      <c r="G180" s="102"/>
    </row>
    <row r="181" spans="1:7" ht="30" x14ac:dyDescent="0.2">
      <c r="A181" s="72" t="s">
        <v>221</v>
      </c>
      <c r="B181" s="123" t="s">
        <v>222</v>
      </c>
      <c r="C181" s="124"/>
      <c r="D181" s="123"/>
      <c r="E181" s="123"/>
      <c r="F181" s="101">
        <f t="shared" si="23"/>
        <v>0</v>
      </c>
      <c r="G181" s="123"/>
    </row>
    <row r="182" spans="1:7" ht="30" x14ac:dyDescent="0.2">
      <c r="A182" s="72" t="s">
        <v>223</v>
      </c>
      <c r="B182" s="123" t="s">
        <v>224</v>
      </c>
      <c r="C182" s="95"/>
      <c r="E182" s="108"/>
      <c r="F182" s="101">
        <f t="shared" si="23"/>
        <v>0</v>
      </c>
      <c r="G182" s="102"/>
    </row>
    <row r="183" spans="1:7" x14ac:dyDescent="0.2">
      <c r="A183" s="72" t="s">
        <v>225</v>
      </c>
      <c r="B183" s="123" t="s">
        <v>226</v>
      </c>
      <c r="C183" s="95"/>
      <c r="E183" s="108"/>
      <c r="F183" s="101">
        <f t="shared" si="23"/>
        <v>0</v>
      </c>
      <c r="G183" s="102"/>
    </row>
    <row r="184" spans="1:7" ht="30" x14ac:dyDescent="0.2">
      <c r="A184" s="72" t="s">
        <v>227</v>
      </c>
      <c r="B184" s="123" t="s">
        <v>228</v>
      </c>
      <c r="C184" s="124"/>
      <c r="D184" s="123"/>
      <c r="E184" s="123"/>
      <c r="F184" s="101">
        <f t="shared" si="23"/>
        <v>0</v>
      </c>
      <c r="G184" s="123"/>
    </row>
    <row r="185" spans="1:7" ht="30" x14ac:dyDescent="0.2">
      <c r="A185" s="72" t="s">
        <v>229</v>
      </c>
      <c r="B185" s="123" t="s">
        <v>230</v>
      </c>
      <c r="C185" s="95"/>
      <c r="E185" s="108"/>
      <c r="F185" s="101">
        <f t="shared" si="23"/>
        <v>0</v>
      </c>
      <c r="G185" s="102"/>
    </row>
    <row r="186" spans="1:7" x14ac:dyDescent="0.2">
      <c r="A186" s="72" t="s">
        <v>231</v>
      </c>
      <c r="B186" s="123" t="s">
        <v>232</v>
      </c>
      <c r="C186" s="95"/>
      <c r="E186" s="108"/>
      <c r="F186" s="101">
        <f t="shared" si="23"/>
        <v>0</v>
      </c>
      <c r="G186" s="102"/>
    </row>
    <row r="187" spans="1:7" x14ac:dyDescent="0.2">
      <c r="A187" s="72" t="s">
        <v>233</v>
      </c>
      <c r="B187" s="123" t="s">
        <v>234</v>
      </c>
      <c r="C187" s="95"/>
      <c r="E187" s="108"/>
      <c r="F187" s="101">
        <f t="shared" si="23"/>
        <v>0</v>
      </c>
      <c r="G187" s="102"/>
    </row>
    <row r="188" spans="1:7" x14ac:dyDescent="0.2">
      <c r="A188" s="72" t="s">
        <v>235</v>
      </c>
      <c r="B188" s="123"/>
      <c r="E188" s="108"/>
      <c r="F188" s="102"/>
      <c r="G188" s="102"/>
    </row>
    <row r="189" spans="1:7" x14ac:dyDescent="0.2">
      <c r="A189" s="72" t="s">
        <v>236</v>
      </c>
      <c r="B189" s="123"/>
      <c r="E189" s="108"/>
      <c r="F189" s="102"/>
      <c r="G189" s="102"/>
    </row>
    <row r="190" spans="1:7" x14ac:dyDescent="0.2">
      <c r="A190" s="72" t="s">
        <v>237</v>
      </c>
      <c r="B190" s="123"/>
      <c r="E190" s="108"/>
      <c r="F190" s="102"/>
      <c r="G190" s="102"/>
    </row>
    <row r="191" spans="1:7" x14ac:dyDescent="0.2">
      <c r="A191" s="72" t="s">
        <v>238</v>
      </c>
      <c r="B191" s="106"/>
      <c r="E191" s="108"/>
      <c r="F191" s="102"/>
      <c r="G191" s="102"/>
    </row>
    <row r="192" spans="1:7" x14ac:dyDescent="0.2">
      <c r="A192" s="89"/>
      <c r="B192" s="90" t="s">
        <v>239</v>
      </c>
      <c r="C192" s="89" t="s">
        <v>50</v>
      </c>
      <c r="D192" s="89"/>
      <c r="E192" s="91"/>
      <c r="F192" s="92" t="s">
        <v>208</v>
      </c>
      <c r="G192" s="92"/>
    </row>
    <row r="193" spans="1:7" x14ac:dyDescent="0.2">
      <c r="A193" s="72" t="s">
        <v>240</v>
      </c>
      <c r="B193" s="87" t="s">
        <v>241</v>
      </c>
      <c r="C193" s="95">
        <v>91.5</v>
      </c>
      <c r="E193" s="100"/>
      <c r="F193" s="101">
        <f t="shared" ref="F193:F206" si="24">IF($C$208=0,"",IF(C193="[for completion]","",C193/$C$208))</f>
        <v>1</v>
      </c>
      <c r="G193" s="102"/>
    </row>
    <row r="194" spans="1:7" x14ac:dyDescent="0.2">
      <c r="A194" s="72" t="s">
        <v>242</v>
      </c>
      <c r="B194" s="87" t="s">
        <v>243</v>
      </c>
      <c r="C194" s="95">
        <v>0</v>
      </c>
      <c r="E194" s="108"/>
      <c r="F194" s="101">
        <f t="shared" si="24"/>
        <v>0</v>
      </c>
      <c r="G194" s="108"/>
    </row>
    <row r="195" spans="1:7" x14ac:dyDescent="0.2">
      <c r="A195" s="72" t="s">
        <v>244</v>
      </c>
      <c r="B195" s="87" t="s">
        <v>245</v>
      </c>
      <c r="C195" s="95">
        <v>0</v>
      </c>
      <c r="E195" s="108"/>
      <c r="F195" s="101">
        <f t="shared" si="24"/>
        <v>0</v>
      </c>
      <c r="G195" s="108"/>
    </row>
    <row r="196" spans="1:7" x14ac:dyDescent="0.2">
      <c r="A196" s="72" t="s">
        <v>246</v>
      </c>
      <c r="B196" s="87" t="s">
        <v>247</v>
      </c>
      <c r="C196" s="95">
        <v>0</v>
      </c>
      <c r="E196" s="108"/>
      <c r="F196" s="101">
        <f t="shared" si="24"/>
        <v>0</v>
      </c>
      <c r="G196" s="108"/>
    </row>
    <row r="197" spans="1:7" x14ac:dyDescent="0.2">
      <c r="A197" s="72" t="s">
        <v>248</v>
      </c>
      <c r="B197" s="87" t="s">
        <v>249</v>
      </c>
      <c r="C197" s="95">
        <v>0</v>
      </c>
      <c r="E197" s="108"/>
      <c r="F197" s="101">
        <f t="shared" si="24"/>
        <v>0</v>
      </c>
      <c r="G197" s="108"/>
    </row>
    <row r="198" spans="1:7" x14ac:dyDescent="0.2">
      <c r="A198" s="72" t="s">
        <v>250</v>
      </c>
      <c r="B198" s="87" t="s">
        <v>251</v>
      </c>
      <c r="C198" s="95">
        <v>0</v>
      </c>
      <c r="E198" s="108"/>
      <c r="F198" s="101">
        <f t="shared" si="24"/>
        <v>0</v>
      </c>
      <c r="G198" s="108"/>
    </row>
    <row r="199" spans="1:7" x14ac:dyDescent="0.2">
      <c r="A199" s="72" t="s">
        <v>252</v>
      </c>
      <c r="B199" s="87" t="s">
        <v>253</v>
      </c>
      <c r="C199" s="95">
        <v>0</v>
      </c>
      <c r="E199" s="108"/>
      <c r="F199" s="101">
        <f t="shared" si="24"/>
        <v>0</v>
      </c>
      <c r="G199" s="108"/>
    </row>
    <row r="200" spans="1:7" x14ac:dyDescent="0.2">
      <c r="A200" s="72" t="s">
        <v>254</v>
      </c>
      <c r="B200" s="87" t="s">
        <v>255</v>
      </c>
      <c r="C200" s="95">
        <v>0</v>
      </c>
      <c r="E200" s="108"/>
      <c r="F200" s="101">
        <f t="shared" si="24"/>
        <v>0</v>
      </c>
      <c r="G200" s="108"/>
    </row>
    <row r="201" spans="1:7" x14ac:dyDescent="0.2">
      <c r="A201" s="72" t="s">
        <v>256</v>
      </c>
      <c r="B201" s="87" t="s">
        <v>257</v>
      </c>
      <c r="C201" s="95">
        <v>0</v>
      </c>
      <c r="E201" s="108"/>
      <c r="F201" s="101">
        <f t="shared" si="24"/>
        <v>0</v>
      </c>
      <c r="G201" s="108"/>
    </row>
    <row r="202" spans="1:7" x14ac:dyDescent="0.2">
      <c r="A202" s="72" t="s">
        <v>258</v>
      </c>
      <c r="B202" s="87" t="s">
        <v>259</v>
      </c>
      <c r="C202" s="95">
        <v>0</v>
      </c>
      <c r="E202" s="108"/>
      <c r="F202" s="101">
        <f t="shared" si="24"/>
        <v>0</v>
      </c>
      <c r="G202" s="108"/>
    </row>
    <row r="203" spans="1:7" x14ac:dyDescent="0.2">
      <c r="A203" s="72" t="s">
        <v>260</v>
      </c>
      <c r="B203" s="87" t="s">
        <v>261</v>
      </c>
      <c r="C203" s="95">
        <v>0</v>
      </c>
      <c r="E203" s="108"/>
      <c r="F203" s="101">
        <f t="shared" si="24"/>
        <v>0</v>
      </c>
      <c r="G203" s="108"/>
    </row>
    <row r="204" spans="1:7" x14ac:dyDescent="0.2">
      <c r="A204" s="72" t="s">
        <v>262</v>
      </c>
      <c r="B204" s="87" t="s">
        <v>263</v>
      </c>
      <c r="C204" s="95">
        <v>0</v>
      </c>
      <c r="E204" s="108"/>
      <c r="F204" s="101">
        <f t="shared" si="24"/>
        <v>0</v>
      </c>
      <c r="G204" s="108"/>
    </row>
    <row r="205" spans="1:7" x14ac:dyDescent="0.2">
      <c r="A205" s="72" t="s">
        <v>264</v>
      </c>
      <c r="B205" s="87" t="s">
        <v>265</v>
      </c>
      <c r="C205" s="95">
        <v>0</v>
      </c>
      <c r="E205" s="108"/>
      <c r="F205" s="101">
        <f t="shared" si="24"/>
        <v>0</v>
      </c>
      <c r="G205" s="108"/>
    </row>
    <row r="206" spans="1:7" x14ac:dyDescent="0.2">
      <c r="A206" s="72" t="s">
        <v>266</v>
      </c>
      <c r="B206" s="87" t="s">
        <v>62</v>
      </c>
      <c r="C206" s="95">
        <v>0</v>
      </c>
      <c r="E206" s="108"/>
      <c r="F206" s="101">
        <f t="shared" si="24"/>
        <v>0</v>
      </c>
      <c r="G206" s="108"/>
    </row>
    <row r="207" spans="1:7" x14ac:dyDescent="0.2">
      <c r="A207" s="72" t="s">
        <v>267</v>
      </c>
      <c r="B207" s="103" t="s">
        <v>268</v>
      </c>
      <c r="C207" s="95">
        <v>91.5</v>
      </c>
      <c r="E207" s="108"/>
      <c r="F207" s="101"/>
      <c r="G207" s="108"/>
    </row>
    <row r="208" spans="1:7" x14ac:dyDescent="0.2">
      <c r="A208" s="72" t="s">
        <v>269</v>
      </c>
      <c r="B208" s="113" t="s">
        <v>64</v>
      </c>
      <c r="C208" s="104">
        <f>SUM(C193:C206)</f>
        <v>91.5</v>
      </c>
      <c r="D208" s="87"/>
      <c r="E208" s="108"/>
      <c r="F208" s="105">
        <f>SUM(F193:F206)</f>
        <v>1</v>
      </c>
      <c r="G208" s="108"/>
    </row>
    <row r="209" spans="1:7" x14ac:dyDescent="0.2">
      <c r="A209" s="72" t="s">
        <v>270</v>
      </c>
      <c r="B209" s="106" t="s">
        <v>165</v>
      </c>
      <c r="C209" s="95"/>
      <c r="E209" s="108"/>
      <c r="F209" s="101">
        <f>IF($C$208=0,"",IF(C209="[for completion]","",C209/$C$208))</f>
        <v>0</v>
      </c>
      <c r="G209" s="108"/>
    </row>
    <row r="210" spans="1:7" x14ac:dyDescent="0.2">
      <c r="A210" s="72" t="s">
        <v>1807</v>
      </c>
      <c r="B210" s="106" t="s">
        <v>165</v>
      </c>
      <c r="C210" s="95"/>
      <c r="E210" s="108"/>
      <c r="F210" s="101">
        <f t="shared" ref="F210:F215" si="25">IF($C$208=0,"",IF(C210="[for completion]","",C210/$C$208))</f>
        <v>0</v>
      </c>
      <c r="G210" s="108"/>
    </row>
    <row r="211" spans="1:7" x14ac:dyDescent="0.2">
      <c r="A211" s="72" t="s">
        <v>271</v>
      </c>
      <c r="B211" s="106" t="s">
        <v>165</v>
      </c>
      <c r="C211" s="95"/>
      <c r="E211" s="108"/>
      <c r="F211" s="101">
        <f t="shared" si="25"/>
        <v>0</v>
      </c>
      <c r="G211" s="108"/>
    </row>
    <row r="212" spans="1:7" x14ac:dyDescent="0.2">
      <c r="A212" s="72" t="s">
        <v>272</v>
      </c>
      <c r="B212" s="106" t="s">
        <v>165</v>
      </c>
      <c r="C212" s="95"/>
      <c r="E212" s="108"/>
      <c r="F212" s="101">
        <f t="shared" si="25"/>
        <v>0</v>
      </c>
      <c r="G212" s="108"/>
    </row>
    <row r="213" spans="1:7" x14ac:dyDescent="0.2">
      <c r="A213" s="72" t="s">
        <v>273</v>
      </c>
      <c r="B213" s="106" t="s">
        <v>165</v>
      </c>
      <c r="C213" s="95"/>
      <c r="E213" s="108"/>
      <c r="F213" s="101">
        <f t="shared" si="25"/>
        <v>0</v>
      </c>
      <c r="G213" s="108"/>
    </row>
    <row r="214" spans="1:7" x14ac:dyDescent="0.2">
      <c r="A214" s="72" t="s">
        <v>274</v>
      </c>
      <c r="B214" s="106" t="s">
        <v>165</v>
      </c>
      <c r="C214" s="95"/>
      <c r="E214" s="108"/>
      <c r="F214" s="101">
        <f t="shared" si="25"/>
        <v>0</v>
      </c>
      <c r="G214" s="108"/>
    </row>
    <row r="215" spans="1:7" x14ac:dyDescent="0.2">
      <c r="A215" s="72" t="s">
        <v>275</v>
      </c>
      <c r="B215" s="106" t="s">
        <v>165</v>
      </c>
      <c r="C215" s="95"/>
      <c r="E215" s="108"/>
      <c r="F215" s="101">
        <f t="shared" si="25"/>
        <v>0</v>
      </c>
      <c r="G215" s="108"/>
    </row>
    <row r="216" spans="1:7" x14ac:dyDescent="0.2">
      <c r="A216" s="89"/>
      <c r="B216" s="90" t="s">
        <v>1808</v>
      </c>
      <c r="C216" s="89" t="s">
        <v>50</v>
      </c>
      <c r="D216" s="89"/>
      <c r="E216" s="91"/>
      <c r="F216" s="92" t="s">
        <v>276</v>
      </c>
      <c r="G216" s="92" t="s">
        <v>277</v>
      </c>
    </row>
    <row r="217" spans="1:7" x14ac:dyDescent="0.2">
      <c r="A217" s="72" t="s">
        <v>278</v>
      </c>
      <c r="B217" s="112" t="s">
        <v>279</v>
      </c>
      <c r="C217" s="95">
        <v>91.5</v>
      </c>
      <c r="E217" s="119"/>
      <c r="F217" s="101">
        <f>IF($C$38=0,"",IF(C217="[for completion]","",IF(C217="","",C217/$C$38)))</f>
        <v>5.9966791357138225E-3</v>
      </c>
      <c r="G217" s="101">
        <f>IF($C$39=0,"",IF(C217="[for completion]","",IF(C217="","",C217/$C$39)))</f>
        <v>7.9565217391304351E-3</v>
      </c>
    </row>
    <row r="218" spans="1:7" x14ac:dyDescent="0.2">
      <c r="A218" s="72" t="s">
        <v>280</v>
      </c>
      <c r="B218" s="112" t="s">
        <v>281</v>
      </c>
      <c r="C218" s="95">
        <v>0</v>
      </c>
      <c r="E218" s="119"/>
      <c r="F218" s="101">
        <f t="shared" ref="F218:F219" si="26">IF($C$38=0,"",IF(C218="[for completion]","",IF(C218="","",C218/$C$38)))</f>
        <v>0</v>
      </c>
      <c r="G218" s="101">
        <f t="shared" ref="G218:G219" si="27">IF($C$39=0,"",IF(C218="[for completion]","",IF(C218="","",C218/$C$39)))</f>
        <v>0</v>
      </c>
    </row>
    <row r="219" spans="1:7" x14ac:dyDescent="0.2">
      <c r="A219" s="72" t="s">
        <v>282</v>
      </c>
      <c r="B219" s="112" t="s">
        <v>62</v>
      </c>
      <c r="C219" s="95">
        <v>0</v>
      </c>
      <c r="E219" s="119"/>
      <c r="F219" s="101">
        <f t="shared" si="26"/>
        <v>0</v>
      </c>
      <c r="G219" s="101">
        <f t="shared" si="27"/>
        <v>0</v>
      </c>
    </row>
    <row r="220" spans="1:7" x14ac:dyDescent="0.2">
      <c r="A220" s="72" t="s">
        <v>283</v>
      </c>
      <c r="B220" s="113" t="s">
        <v>64</v>
      </c>
      <c r="C220" s="95">
        <f>SUM(C217:C219)</f>
        <v>91.5</v>
      </c>
      <c r="E220" s="119"/>
      <c r="F220" s="98">
        <f>SUM(F217:F219)</f>
        <v>5.9966791357138225E-3</v>
      </c>
      <c r="G220" s="98">
        <f>SUM(G217:G219)</f>
        <v>7.9565217391304351E-3</v>
      </c>
    </row>
    <row r="221" spans="1:7" x14ac:dyDescent="0.2">
      <c r="A221" s="72" t="s">
        <v>284</v>
      </c>
      <c r="B221" s="106" t="s">
        <v>165</v>
      </c>
      <c r="C221" s="95"/>
      <c r="E221" s="119"/>
      <c r="F221" s="101" t="str">
        <f t="shared" ref="F221:F227" si="28">IF($C$38=0,"",IF(C221="[for completion]","",IF(C221="","",C221/$C$38)))</f>
        <v/>
      </c>
      <c r="G221" s="101" t="str">
        <f t="shared" ref="G221:G227" si="29">IF($C$39=0,"",IF(C221="[for completion]","",IF(C221="","",C221/$C$39)))</f>
        <v/>
      </c>
    </row>
    <row r="222" spans="1:7" x14ac:dyDescent="0.2">
      <c r="A222" s="72" t="s">
        <v>285</v>
      </c>
      <c r="B222" s="106" t="s">
        <v>165</v>
      </c>
      <c r="C222" s="95"/>
      <c r="E222" s="119"/>
      <c r="F222" s="101" t="str">
        <f t="shared" si="28"/>
        <v/>
      </c>
      <c r="G222" s="101" t="str">
        <f t="shared" si="29"/>
        <v/>
      </c>
    </row>
    <row r="223" spans="1:7" x14ac:dyDescent="0.2">
      <c r="A223" s="72" t="s">
        <v>286</v>
      </c>
      <c r="B223" s="106" t="s">
        <v>165</v>
      </c>
      <c r="C223" s="95"/>
      <c r="E223" s="119"/>
      <c r="F223" s="101" t="str">
        <f t="shared" si="28"/>
        <v/>
      </c>
      <c r="G223" s="101" t="str">
        <f t="shared" si="29"/>
        <v/>
      </c>
    </row>
    <row r="224" spans="1:7" x14ac:dyDescent="0.2">
      <c r="A224" s="72" t="s">
        <v>287</v>
      </c>
      <c r="B224" s="106" t="s">
        <v>165</v>
      </c>
      <c r="C224" s="95"/>
      <c r="E224" s="119"/>
      <c r="F224" s="101" t="str">
        <f t="shared" si="28"/>
        <v/>
      </c>
      <c r="G224" s="101" t="str">
        <f t="shared" si="29"/>
        <v/>
      </c>
    </row>
    <row r="225" spans="1:7" x14ac:dyDescent="0.2">
      <c r="A225" s="72" t="s">
        <v>288</v>
      </c>
      <c r="B225" s="106" t="s">
        <v>165</v>
      </c>
      <c r="C225" s="95"/>
      <c r="E225" s="119"/>
      <c r="F225" s="101" t="str">
        <f t="shared" si="28"/>
        <v/>
      </c>
      <c r="G225" s="101" t="str">
        <f t="shared" si="29"/>
        <v/>
      </c>
    </row>
    <row r="226" spans="1:7" x14ac:dyDescent="0.2">
      <c r="A226" s="72" t="s">
        <v>289</v>
      </c>
      <c r="B226" s="106" t="s">
        <v>165</v>
      </c>
      <c r="C226" s="95"/>
      <c r="E226" s="87"/>
      <c r="F226" s="101" t="str">
        <f t="shared" si="28"/>
        <v/>
      </c>
      <c r="G226" s="101" t="str">
        <f t="shared" si="29"/>
        <v/>
      </c>
    </row>
    <row r="227" spans="1:7" x14ac:dyDescent="0.2">
      <c r="A227" s="72" t="s">
        <v>290</v>
      </c>
      <c r="B227" s="106" t="s">
        <v>165</v>
      </c>
      <c r="C227" s="95"/>
      <c r="E227" s="119"/>
      <c r="F227" s="101" t="str">
        <f t="shared" si="28"/>
        <v/>
      </c>
      <c r="G227" s="101" t="str">
        <f t="shared" si="29"/>
        <v/>
      </c>
    </row>
    <row r="228" spans="1:7" x14ac:dyDescent="0.2">
      <c r="A228" s="89"/>
      <c r="B228" s="90" t="s">
        <v>1809</v>
      </c>
      <c r="C228" s="89"/>
      <c r="D228" s="89"/>
      <c r="E228" s="91"/>
      <c r="F228" s="92"/>
      <c r="G228" s="92"/>
    </row>
    <row r="229" spans="1:7" ht="30" x14ac:dyDescent="0.2">
      <c r="A229" s="72" t="s">
        <v>291</v>
      </c>
      <c r="B229" s="87" t="s">
        <v>1810</v>
      </c>
      <c r="C229" s="125" t="s">
        <v>1811</v>
      </c>
    </row>
    <row r="230" spans="1:7" x14ac:dyDescent="0.2">
      <c r="A230" s="89"/>
      <c r="B230" s="90" t="s">
        <v>292</v>
      </c>
      <c r="C230" s="89"/>
      <c r="D230" s="89"/>
      <c r="E230" s="91"/>
      <c r="F230" s="92"/>
      <c r="G230" s="92"/>
    </row>
    <row r="231" spans="1:7" x14ac:dyDescent="0.2">
      <c r="A231" s="72" t="s">
        <v>293</v>
      </c>
      <c r="B231" s="72" t="s">
        <v>294</v>
      </c>
      <c r="C231" s="95">
        <v>0</v>
      </c>
      <c r="E231" s="87"/>
    </row>
    <row r="232" spans="1:7" x14ac:dyDescent="0.2">
      <c r="A232" s="72" t="s">
        <v>295</v>
      </c>
      <c r="B232" s="126" t="s">
        <v>296</v>
      </c>
      <c r="C232" s="95">
        <v>0</v>
      </c>
      <c r="E232" s="87"/>
    </row>
    <row r="233" spans="1:7" x14ac:dyDescent="0.2">
      <c r="A233" s="72" t="s">
        <v>297</v>
      </c>
      <c r="B233" s="126" t="s">
        <v>298</v>
      </c>
      <c r="C233" s="95">
        <v>0</v>
      </c>
      <c r="E233" s="87"/>
    </row>
    <row r="234" spans="1:7" x14ac:dyDescent="0.2">
      <c r="A234" s="72" t="s">
        <v>299</v>
      </c>
      <c r="B234" s="85" t="s">
        <v>300</v>
      </c>
      <c r="C234" s="104"/>
      <c r="D234" s="87"/>
      <c r="E234" s="87"/>
    </row>
    <row r="235" spans="1:7" x14ac:dyDescent="0.2">
      <c r="A235" s="72" t="s">
        <v>301</v>
      </c>
      <c r="B235" s="85" t="s">
        <v>302</v>
      </c>
      <c r="C235" s="104"/>
      <c r="D235" s="87"/>
      <c r="E235" s="87"/>
    </row>
    <row r="236" spans="1:7" x14ac:dyDescent="0.2">
      <c r="A236" s="72" t="s">
        <v>303</v>
      </c>
      <c r="B236" s="85" t="s">
        <v>304</v>
      </c>
      <c r="C236" s="87"/>
      <c r="D236" s="87"/>
      <c r="E236" s="87"/>
    </row>
    <row r="237" spans="1:7" x14ac:dyDescent="0.2">
      <c r="A237" s="72" t="s">
        <v>305</v>
      </c>
      <c r="C237" s="87"/>
      <c r="D237" s="87"/>
      <c r="E237" s="87"/>
    </row>
    <row r="238" spans="1:7" x14ac:dyDescent="0.2">
      <c r="A238" s="72" t="s">
        <v>306</v>
      </c>
      <c r="C238" s="87"/>
      <c r="D238" s="87"/>
      <c r="E238" s="87"/>
    </row>
    <row r="239" spans="1:7" x14ac:dyDescent="0.2">
      <c r="A239" s="89"/>
      <c r="B239" s="90" t="s">
        <v>1812</v>
      </c>
      <c r="C239" s="89"/>
      <c r="D239" s="89"/>
      <c r="E239" s="91"/>
      <c r="F239" s="92"/>
      <c r="G239" s="92"/>
    </row>
    <row r="240" spans="1:7" ht="30" x14ac:dyDescent="0.2">
      <c r="A240" s="72" t="s">
        <v>1813</v>
      </c>
      <c r="B240" s="72" t="s">
        <v>1814</v>
      </c>
      <c r="C240" s="72" t="s">
        <v>1815</v>
      </c>
      <c r="D240" s="67"/>
      <c r="E240" s="67"/>
      <c r="F240" s="67"/>
      <c r="G240" s="67"/>
    </row>
    <row r="241" spans="1:7" ht="30" x14ac:dyDescent="0.2">
      <c r="A241" s="72" t="s">
        <v>1816</v>
      </c>
      <c r="B241" s="72" t="s">
        <v>1817</v>
      </c>
      <c r="C241" s="127"/>
      <c r="D241" s="67"/>
      <c r="E241" s="67"/>
      <c r="F241" s="67"/>
      <c r="G241" s="67"/>
    </row>
    <row r="242" spans="1:7" x14ac:dyDescent="0.2">
      <c r="A242" s="72" t="s">
        <v>1818</v>
      </c>
      <c r="B242" s="72" t="s">
        <v>1819</v>
      </c>
      <c r="C242" s="127"/>
      <c r="D242" s="67"/>
      <c r="E242" s="67"/>
      <c r="F242" s="67"/>
      <c r="G242" s="67"/>
    </row>
    <row r="243" spans="1:7" x14ac:dyDescent="0.2">
      <c r="A243" s="72" t="s">
        <v>1820</v>
      </c>
      <c r="B243" s="72" t="s">
        <v>1821</v>
      </c>
      <c r="D243" s="67"/>
      <c r="E243" s="67"/>
      <c r="F243" s="67"/>
      <c r="G243" s="67"/>
    </row>
    <row r="244" spans="1:7" x14ac:dyDescent="0.2">
      <c r="A244" s="72" t="s">
        <v>1822</v>
      </c>
      <c r="D244" s="67"/>
      <c r="E244" s="67"/>
      <c r="F244" s="67"/>
      <c r="G244" s="67"/>
    </row>
    <row r="245" spans="1:7" x14ac:dyDescent="0.2">
      <c r="A245" s="72" t="s">
        <v>1823</v>
      </c>
      <c r="D245" s="67"/>
      <c r="E245" s="67"/>
      <c r="F245" s="67"/>
      <c r="G245" s="67"/>
    </row>
    <row r="246" spans="1:7" x14ac:dyDescent="0.2">
      <c r="A246" s="72" t="s">
        <v>1824</v>
      </c>
      <c r="D246" s="67"/>
      <c r="E246" s="67"/>
      <c r="F246" s="67"/>
      <c r="G246" s="67"/>
    </row>
    <row r="247" spans="1:7" x14ac:dyDescent="0.2">
      <c r="A247" s="72" t="s">
        <v>1825</v>
      </c>
      <c r="D247" s="67"/>
      <c r="E247" s="67"/>
      <c r="F247" s="67"/>
      <c r="G247" s="67"/>
    </row>
    <row r="248" spans="1:7" x14ac:dyDescent="0.2">
      <c r="A248" s="72" t="s">
        <v>1826</v>
      </c>
      <c r="D248" s="67"/>
      <c r="E248" s="67"/>
      <c r="F248" s="67"/>
      <c r="G248" s="67"/>
    </row>
    <row r="249" spans="1:7" x14ac:dyDescent="0.2">
      <c r="A249" s="72" t="s">
        <v>1827</v>
      </c>
      <c r="D249" s="67"/>
      <c r="E249" s="67"/>
      <c r="F249" s="67"/>
      <c r="G249" s="67"/>
    </row>
    <row r="250" spans="1:7" x14ac:dyDescent="0.2">
      <c r="A250" s="72" t="s">
        <v>1828</v>
      </c>
      <c r="D250" s="67"/>
      <c r="E250" s="67"/>
      <c r="F250" s="67"/>
      <c r="G250" s="67"/>
    </row>
    <row r="251" spans="1:7" x14ac:dyDescent="0.2">
      <c r="A251" s="72" t="s">
        <v>1829</v>
      </c>
      <c r="D251" s="67"/>
      <c r="E251" s="67"/>
      <c r="F251" s="67"/>
      <c r="G251" s="67"/>
    </row>
    <row r="252" spans="1:7" x14ac:dyDescent="0.2">
      <c r="A252" s="72" t="s">
        <v>1830</v>
      </c>
      <c r="D252" s="67"/>
      <c r="E252" s="67"/>
      <c r="F252" s="67"/>
      <c r="G252" s="67"/>
    </row>
    <row r="253" spans="1:7" x14ac:dyDescent="0.2">
      <c r="A253" s="72" t="s">
        <v>1831</v>
      </c>
      <c r="D253" s="67"/>
      <c r="E253" s="67"/>
      <c r="F253" s="67"/>
      <c r="G253" s="67"/>
    </row>
    <row r="254" spans="1:7" x14ac:dyDescent="0.2">
      <c r="A254" s="72" t="s">
        <v>1832</v>
      </c>
      <c r="D254" s="67"/>
      <c r="E254" s="67"/>
      <c r="F254" s="67"/>
      <c r="G254" s="67"/>
    </row>
    <row r="255" spans="1:7" x14ac:dyDescent="0.2">
      <c r="A255" s="72" t="s">
        <v>1833</v>
      </c>
      <c r="D255" s="67"/>
      <c r="E255" s="67"/>
      <c r="F255" s="67"/>
      <c r="G255" s="67"/>
    </row>
    <row r="256" spans="1:7" x14ac:dyDescent="0.2">
      <c r="A256" s="72" t="s">
        <v>1834</v>
      </c>
      <c r="D256" s="67"/>
      <c r="E256" s="67"/>
      <c r="F256" s="67"/>
      <c r="G256" s="67"/>
    </row>
    <row r="257" spans="1:7" x14ac:dyDescent="0.2">
      <c r="A257" s="72" t="s">
        <v>1835</v>
      </c>
      <c r="D257" s="67"/>
      <c r="E257" s="67"/>
      <c r="F257" s="67"/>
      <c r="G257" s="67"/>
    </row>
    <row r="258" spans="1:7" x14ac:dyDescent="0.2">
      <c r="A258" s="72" t="s">
        <v>1836</v>
      </c>
      <c r="D258" s="67"/>
      <c r="E258" s="67"/>
      <c r="F258" s="67"/>
      <c r="G258" s="67"/>
    </row>
    <row r="259" spans="1:7" x14ac:dyDescent="0.2">
      <c r="A259" s="72" t="s">
        <v>1837</v>
      </c>
      <c r="D259" s="67"/>
      <c r="E259" s="67"/>
      <c r="F259" s="67"/>
      <c r="G259" s="67"/>
    </row>
    <row r="260" spans="1:7" x14ac:dyDescent="0.2">
      <c r="A260" s="72" t="s">
        <v>1838</v>
      </c>
      <c r="D260" s="67"/>
      <c r="E260" s="67"/>
      <c r="F260" s="67"/>
      <c r="G260" s="67"/>
    </row>
    <row r="261" spans="1:7" x14ac:dyDescent="0.2">
      <c r="A261" s="72" t="s">
        <v>1839</v>
      </c>
      <c r="D261" s="67"/>
      <c r="E261" s="67"/>
      <c r="F261" s="67"/>
      <c r="G261" s="67"/>
    </row>
    <row r="262" spans="1:7" x14ac:dyDescent="0.2">
      <c r="A262" s="72" t="s">
        <v>1840</v>
      </c>
      <c r="D262" s="67"/>
      <c r="E262" s="67"/>
      <c r="F262" s="67"/>
      <c r="G262" s="67"/>
    </row>
    <row r="263" spans="1:7" x14ac:dyDescent="0.2">
      <c r="A263" s="72" t="s">
        <v>1841</v>
      </c>
      <c r="D263" s="67"/>
      <c r="E263" s="67"/>
      <c r="F263" s="67"/>
      <c r="G263" s="67"/>
    </row>
    <row r="264" spans="1:7" x14ac:dyDescent="0.2">
      <c r="A264" s="72" t="s">
        <v>1842</v>
      </c>
      <c r="D264" s="67"/>
      <c r="E264" s="67"/>
      <c r="F264" s="67"/>
      <c r="G264" s="67"/>
    </row>
    <row r="265" spans="1:7" x14ac:dyDescent="0.2">
      <c r="A265" s="72" t="s">
        <v>1843</v>
      </c>
      <c r="D265" s="67"/>
      <c r="E265" s="67"/>
      <c r="F265" s="67"/>
      <c r="G265" s="67"/>
    </row>
    <row r="266" spans="1:7" x14ac:dyDescent="0.2">
      <c r="A266" s="72" t="s">
        <v>1844</v>
      </c>
      <c r="D266" s="67"/>
      <c r="E266" s="67"/>
      <c r="F266" s="67"/>
      <c r="G266" s="67"/>
    </row>
    <row r="267" spans="1:7" x14ac:dyDescent="0.2">
      <c r="A267" s="72" t="s">
        <v>1845</v>
      </c>
      <c r="D267" s="67"/>
      <c r="E267" s="67"/>
      <c r="F267" s="67"/>
      <c r="G267" s="67"/>
    </row>
    <row r="268" spans="1:7" x14ac:dyDescent="0.2">
      <c r="A268" s="72" t="s">
        <v>1846</v>
      </c>
      <c r="D268" s="67"/>
      <c r="E268" s="67"/>
      <c r="F268" s="67"/>
      <c r="G268" s="67"/>
    </row>
    <row r="269" spans="1:7" x14ac:dyDescent="0.2">
      <c r="A269" s="72" t="s">
        <v>1847</v>
      </c>
      <c r="D269" s="67"/>
      <c r="E269" s="67"/>
      <c r="F269" s="67"/>
      <c r="G269" s="67"/>
    </row>
    <row r="270" spans="1:7" x14ac:dyDescent="0.2">
      <c r="A270" s="72" t="s">
        <v>1848</v>
      </c>
      <c r="D270" s="67"/>
      <c r="E270" s="67"/>
      <c r="F270" s="67"/>
      <c r="G270" s="67"/>
    </row>
    <row r="271" spans="1:7" x14ac:dyDescent="0.2">
      <c r="A271" s="72" t="s">
        <v>1849</v>
      </c>
      <c r="D271" s="67"/>
      <c r="E271" s="67"/>
      <c r="F271" s="67"/>
      <c r="G271" s="67"/>
    </row>
    <row r="272" spans="1:7" x14ac:dyDescent="0.2">
      <c r="A272" s="72" t="s">
        <v>1850</v>
      </c>
      <c r="D272" s="67"/>
      <c r="E272" s="67"/>
      <c r="F272" s="67"/>
      <c r="G272" s="67"/>
    </row>
    <row r="273" spans="1:7" x14ac:dyDescent="0.2">
      <c r="A273" s="72" t="s">
        <v>1851</v>
      </c>
      <c r="D273" s="67"/>
      <c r="E273" s="67"/>
      <c r="F273" s="67"/>
      <c r="G273" s="67"/>
    </row>
    <row r="274" spans="1:7" x14ac:dyDescent="0.2">
      <c r="A274" s="72" t="s">
        <v>1852</v>
      </c>
      <c r="D274" s="67"/>
      <c r="E274" s="67"/>
      <c r="F274" s="67"/>
      <c r="G274" s="67"/>
    </row>
    <row r="275" spans="1:7" x14ac:dyDescent="0.2">
      <c r="A275" s="72" t="s">
        <v>1853</v>
      </c>
      <c r="D275" s="67"/>
      <c r="E275" s="67"/>
      <c r="F275" s="67"/>
      <c r="G275" s="67"/>
    </row>
    <row r="276" spans="1:7" x14ac:dyDescent="0.2">
      <c r="A276" s="72" t="s">
        <v>1854</v>
      </c>
      <c r="D276" s="67"/>
      <c r="E276" s="67"/>
      <c r="F276" s="67"/>
      <c r="G276" s="67"/>
    </row>
    <row r="277" spans="1:7" x14ac:dyDescent="0.2">
      <c r="A277" s="72" t="s">
        <v>1855</v>
      </c>
      <c r="D277" s="67"/>
      <c r="E277" s="67"/>
      <c r="F277" s="67"/>
      <c r="G277" s="67"/>
    </row>
    <row r="278" spans="1:7" x14ac:dyDescent="0.2">
      <c r="A278" s="72" t="s">
        <v>1856</v>
      </c>
      <c r="D278" s="67"/>
      <c r="E278" s="67"/>
      <c r="F278" s="67"/>
      <c r="G278" s="67"/>
    </row>
    <row r="279" spans="1:7" x14ac:dyDescent="0.2">
      <c r="A279" s="72" t="s">
        <v>1857</v>
      </c>
      <c r="D279" s="67"/>
      <c r="E279" s="67"/>
      <c r="F279" s="67"/>
      <c r="G279" s="67"/>
    </row>
    <row r="280" spans="1:7" x14ac:dyDescent="0.2">
      <c r="A280" s="72" t="s">
        <v>1858</v>
      </c>
      <c r="D280" s="67"/>
      <c r="E280" s="67"/>
      <c r="F280" s="67"/>
      <c r="G280" s="67"/>
    </row>
    <row r="281" spans="1:7" x14ac:dyDescent="0.2">
      <c r="A281" s="72" t="s">
        <v>1859</v>
      </c>
      <c r="D281" s="67"/>
      <c r="E281" s="67"/>
      <c r="F281" s="67"/>
      <c r="G281" s="67"/>
    </row>
    <row r="282" spans="1:7" x14ac:dyDescent="0.2">
      <c r="A282" s="72" t="s">
        <v>1860</v>
      </c>
      <c r="D282" s="67"/>
      <c r="E282" s="67"/>
      <c r="F282" s="67"/>
      <c r="G282" s="67"/>
    </row>
    <row r="283" spans="1:7" x14ac:dyDescent="0.2">
      <c r="A283" s="72" t="s">
        <v>1861</v>
      </c>
      <c r="D283" s="67"/>
      <c r="E283" s="67"/>
      <c r="F283" s="67"/>
      <c r="G283" s="67"/>
    </row>
    <row r="284" spans="1:7" x14ac:dyDescent="0.2">
      <c r="A284" s="72" t="s">
        <v>1862</v>
      </c>
      <c r="D284" s="67"/>
      <c r="E284" s="67"/>
      <c r="F284" s="67"/>
      <c r="G284" s="67"/>
    </row>
    <row r="285" spans="1:7" ht="37.5" x14ac:dyDescent="0.2">
      <c r="A285" s="80"/>
      <c r="B285" s="80" t="s">
        <v>307</v>
      </c>
      <c r="C285" s="80" t="s">
        <v>308</v>
      </c>
      <c r="D285" s="80" t="s">
        <v>308</v>
      </c>
      <c r="E285" s="80"/>
      <c r="F285" s="81"/>
      <c r="G285" s="82"/>
    </row>
    <row r="286" spans="1:7" ht="12.75" x14ac:dyDescent="0.2">
      <c r="A286" s="128" t="s">
        <v>1863</v>
      </c>
      <c r="B286" s="129"/>
      <c r="C286" s="129"/>
      <c r="D286" s="129"/>
      <c r="E286" s="129"/>
      <c r="F286" s="130"/>
      <c r="G286" s="129"/>
    </row>
    <row r="287" spans="1:7" ht="12.75" x14ac:dyDescent="0.2">
      <c r="A287" s="128" t="s">
        <v>1864</v>
      </c>
      <c r="B287" s="129"/>
      <c r="C287" s="129"/>
      <c r="D287" s="129"/>
      <c r="E287" s="129"/>
      <c r="F287" s="130"/>
      <c r="G287" s="129"/>
    </row>
    <row r="288" spans="1:7" x14ac:dyDescent="0.2">
      <c r="A288" s="72" t="s">
        <v>309</v>
      </c>
      <c r="B288" s="85" t="s">
        <v>1865</v>
      </c>
      <c r="C288" s="131">
        <f>ROW(B38)</f>
        <v>38</v>
      </c>
      <c r="D288" s="99"/>
      <c r="E288" s="99"/>
      <c r="F288" s="99"/>
      <c r="G288" s="99"/>
    </row>
    <row r="289" spans="1:7" x14ac:dyDescent="0.2">
      <c r="A289" s="72" t="s">
        <v>310</v>
      </c>
      <c r="B289" s="85" t="s">
        <v>1866</v>
      </c>
      <c r="C289" s="131">
        <f>ROW(B39)</f>
        <v>39</v>
      </c>
      <c r="E289" s="99"/>
      <c r="F289" s="99"/>
    </row>
    <row r="290" spans="1:7" x14ac:dyDescent="0.2">
      <c r="A290" s="72" t="s">
        <v>311</v>
      </c>
      <c r="B290" s="85" t="s">
        <v>1867</v>
      </c>
      <c r="C290" s="131" t="s">
        <v>312</v>
      </c>
      <c r="D290" s="131" t="str">
        <f ca="1">IF(ISREF(INDIRECT("'B2. HTT Public Sector Assets'!A1")),ROW(#REF!)&amp; " for Public Sector Assets","")</f>
        <v/>
      </c>
      <c r="E290" s="132"/>
      <c r="F290" s="99"/>
      <c r="G290" s="132"/>
    </row>
    <row r="291" spans="1:7" x14ac:dyDescent="0.2">
      <c r="A291" s="72" t="s">
        <v>313</v>
      </c>
      <c r="B291" s="85" t="s">
        <v>1868</v>
      </c>
      <c r="C291" s="131">
        <f>ROW(B52)</f>
        <v>52</v>
      </c>
    </row>
    <row r="292" spans="1:7" x14ac:dyDescent="0.25">
      <c r="A292" s="72" t="s">
        <v>314</v>
      </c>
      <c r="B292" s="85" t="s">
        <v>1869</v>
      </c>
      <c r="C292" s="133" t="s">
        <v>1870</v>
      </c>
      <c r="D292" s="131" t="s">
        <v>1871</v>
      </c>
      <c r="E292" s="132"/>
      <c r="F292" s="131" t="str">
        <f ca="1">IF(ISREF(INDIRECT("'B2. HTT Public Sector Assets'!A1")),ROW(#REF!)&amp; " for Public Sector Assets","")</f>
        <v/>
      </c>
      <c r="G292" s="132"/>
    </row>
    <row r="293" spans="1:7" x14ac:dyDescent="0.2">
      <c r="A293" s="72" t="s">
        <v>315</v>
      </c>
      <c r="B293" s="85" t="s">
        <v>1872</v>
      </c>
      <c r="C293" s="131" t="s">
        <v>1873</v>
      </c>
      <c r="D293" s="131" t="str">
        <f ca="1">IF(ISREF(INDIRECT("'B2. HTT Public Sector Assets'!A1")),ROW(#REF!)&amp;" for Public Sector Assets","")</f>
        <v/>
      </c>
    </row>
    <row r="294" spans="1:7" x14ac:dyDescent="0.2">
      <c r="A294" s="72" t="s">
        <v>316</v>
      </c>
      <c r="B294" s="85" t="s">
        <v>1874</v>
      </c>
      <c r="C294" s="131">
        <f>ROW(B111)</f>
        <v>111</v>
      </c>
      <c r="F294" s="132"/>
    </row>
    <row r="295" spans="1:7" x14ac:dyDescent="0.2">
      <c r="A295" s="72" t="s">
        <v>317</v>
      </c>
      <c r="B295" s="85" t="s">
        <v>1875</v>
      </c>
      <c r="C295" s="131">
        <f>ROW(B163)</f>
        <v>163</v>
      </c>
      <c r="E295" s="132"/>
      <c r="F295" s="132"/>
    </row>
    <row r="296" spans="1:7" x14ac:dyDescent="0.2">
      <c r="A296" s="72" t="s">
        <v>318</v>
      </c>
      <c r="B296" s="85" t="s">
        <v>1876</v>
      </c>
      <c r="C296" s="131">
        <f>ROW(B137)</f>
        <v>137</v>
      </c>
      <c r="E296" s="132"/>
      <c r="F296" s="132"/>
    </row>
    <row r="297" spans="1:7" ht="30" x14ac:dyDescent="0.2">
      <c r="A297" s="72" t="s">
        <v>319</v>
      </c>
      <c r="B297" s="72" t="s">
        <v>320</v>
      </c>
      <c r="C297" s="131" t="s">
        <v>321</v>
      </c>
      <c r="E297" s="132"/>
    </row>
    <row r="298" spans="1:7" x14ac:dyDescent="0.2">
      <c r="A298" s="72" t="s">
        <v>322</v>
      </c>
      <c r="B298" s="85" t="s">
        <v>1877</v>
      </c>
      <c r="C298" s="131">
        <f>ROW(B65)</f>
        <v>65</v>
      </c>
      <c r="E298" s="132"/>
    </row>
    <row r="299" spans="1:7" x14ac:dyDescent="0.2">
      <c r="A299" s="72" t="s">
        <v>323</v>
      </c>
      <c r="B299" s="85" t="s">
        <v>1878</v>
      </c>
      <c r="C299" s="131">
        <f>ROW(B88)</f>
        <v>88</v>
      </c>
      <c r="E299" s="132"/>
    </row>
    <row r="300" spans="1:7" x14ac:dyDescent="0.2">
      <c r="A300" s="72" t="s">
        <v>324</v>
      </c>
      <c r="B300" s="85" t="s">
        <v>1879</v>
      </c>
      <c r="C300" s="131" t="s">
        <v>1880</v>
      </c>
      <c r="D300" s="131" t="str">
        <f ca="1">IF(ISREF(INDIRECT("'B2. HTT Public Sector Assets'!A1")),ROW(#REF!)&amp; " for Public Sector Assets","")</f>
        <v/>
      </c>
      <c r="E300" s="132"/>
    </row>
    <row r="301" spans="1:7" x14ac:dyDescent="0.2">
      <c r="A301" s="72" t="s">
        <v>325</v>
      </c>
      <c r="B301" s="85"/>
      <c r="C301" s="131"/>
      <c r="D301" s="131"/>
      <c r="E301" s="132"/>
    </row>
    <row r="302" spans="1:7" x14ac:dyDescent="0.2">
      <c r="A302" s="72" t="s">
        <v>326</v>
      </c>
      <c r="B302" s="85"/>
      <c r="C302" s="131"/>
      <c r="D302" s="131"/>
      <c r="E302" s="132"/>
    </row>
    <row r="303" spans="1:7" x14ac:dyDescent="0.2">
      <c r="A303" s="72" t="s">
        <v>327</v>
      </c>
      <c r="B303" s="85"/>
      <c r="C303" s="131"/>
      <c r="D303" s="131"/>
      <c r="E303" s="132"/>
    </row>
    <row r="304" spans="1:7" x14ac:dyDescent="0.2">
      <c r="A304" s="72" t="s">
        <v>328</v>
      </c>
      <c r="B304" s="85"/>
      <c r="C304" s="131"/>
      <c r="D304" s="131"/>
      <c r="E304" s="132"/>
    </row>
    <row r="305" spans="1:7" x14ac:dyDescent="0.2">
      <c r="A305" s="72" t="s">
        <v>329</v>
      </c>
      <c r="B305" s="85"/>
      <c r="C305" s="131"/>
      <c r="D305" s="131"/>
      <c r="E305" s="132"/>
    </row>
    <row r="306" spans="1:7" x14ac:dyDescent="0.2">
      <c r="A306" s="72" t="s">
        <v>330</v>
      </c>
      <c r="B306" s="85"/>
      <c r="C306" s="131"/>
      <c r="D306" s="131"/>
      <c r="E306" s="132"/>
    </row>
    <row r="307" spans="1:7" x14ac:dyDescent="0.2">
      <c r="A307" s="72" t="s">
        <v>331</v>
      </c>
      <c r="B307" s="85"/>
      <c r="C307" s="131"/>
      <c r="D307" s="131"/>
      <c r="E307" s="132"/>
    </row>
    <row r="308" spans="1:7" x14ac:dyDescent="0.2">
      <c r="A308" s="72" t="s">
        <v>332</v>
      </c>
      <c r="B308" s="85"/>
      <c r="C308" s="131"/>
      <c r="D308" s="131"/>
      <c r="E308" s="132"/>
    </row>
    <row r="309" spans="1:7" x14ac:dyDescent="0.2">
      <c r="A309" s="72" t="s">
        <v>333</v>
      </c>
      <c r="B309" s="85"/>
      <c r="C309" s="131"/>
      <c r="D309" s="131"/>
      <c r="E309" s="132"/>
    </row>
    <row r="310" spans="1:7" x14ac:dyDescent="0.2">
      <c r="A310" s="72" t="s">
        <v>334</v>
      </c>
    </row>
    <row r="311" spans="1:7" ht="37.5" x14ac:dyDescent="0.2">
      <c r="A311" s="81"/>
      <c r="B311" s="80" t="s">
        <v>335</v>
      </c>
      <c r="C311" s="81"/>
      <c r="D311" s="81"/>
      <c r="E311" s="81"/>
      <c r="F311" s="81"/>
      <c r="G311" s="82"/>
    </row>
    <row r="312" spans="1:7" x14ac:dyDescent="0.2">
      <c r="A312" s="72" t="s">
        <v>336</v>
      </c>
      <c r="B312" s="94" t="s">
        <v>337</v>
      </c>
      <c r="C312" s="72">
        <v>0</v>
      </c>
    </row>
    <row r="313" spans="1:7" x14ac:dyDescent="0.2">
      <c r="A313" s="72" t="s">
        <v>338</v>
      </c>
      <c r="B313" s="94"/>
      <c r="C313" s="131"/>
    </row>
    <row r="314" spans="1:7" x14ac:dyDescent="0.2">
      <c r="A314" s="72" t="s">
        <v>339</v>
      </c>
      <c r="B314" s="94"/>
      <c r="C314" s="131"/>
    </row>
    <row r="315" spans="1:7" x14ac:dyDescent="0.2">
      <c r="A315" s="72" t="s">
        <v>340</v>
      </c>
      <c r="B315" s="94"/>
      <c r="C315" s="131"/>
    </row>
    <row r="316" spans="1:7" x14ac:dyDescent="0.2">
      <c r="A316" s="72" t="s">
        <v>341</v>
      </c>
      <c r="B316" s="94"/>
      <c r="C316" s="131"/>
    </row>
    <row r="317" spans="1:7" x14ac:dyDescent="0.2">
      <c r="A317" s="72" t="s">
        <v>342</v>
      </c>
      <c r="B317" s="94"/>
      <c r="C317" s="131"/>
    </row>
    <row r="318" spans="1:7" x14ac:dyDescent="0.2">
      <c r="A318" s="72" t="s">
        <v>343</v>
      </c>
      <c r="B318" s="94"/>
      <c r="C318" s="131"/>
    </row>
    <row r="319" spans="1:7" ht="18.75" x14ac:dyDescent="0.2">
      <c r="A319" s="81"/>
      <c r="B319" s="80" t="s">
        <v>344</v>
      </c>
      <c r="C319" s="81"/>
      <c r="D319" s="81"/>
      <c r="E319" s="81"/>
      <c r="F319" s="81"/>
      <c r="G319" s="82"/>
    </row>
    <row r="320" spans="1:7" x14ac:dyDescent="0.2">
      <c r="A320" s="89"/>
      <c r="B320" s="90" t="s">
        <v>345</v>
      </c>
      <c r="C320" s="89"/>
      <c r="D320" s="89"/>
      <c r="E320" s="91"/>
      <c r="F320" s="92"/>
      <c r="G320" s="92"/>
    </row>
    <row r="321" spans="1:3" x14ac:dyDescent="0.2">
      <c r="A321" s="72" t="s">
        <v>346</v>
      </c>
      <c r="B321" s="85" t="s">
        <v>1881</v>
      </c>
      <c r="C321" s="85"/>
    </row>
    <row r="322" spans="1:3" x14ac:dyDescent="0.2">
      <c r="A322" s="72" t="s">
        <v>347</v>
      </c>
      <c r="B322" s="85" t="s">
        <v>1882</v>
      </c>
      <c r="C322" s="85"/>
    </row>
    <row r="323" spans="1:3" x14ac:dyDescent="0.2">
      <c r="A323" s="72" t="s">
        <v>348</v>
      </c>
      <c r="B323" s="85" t="s">
        <v>349</v>
      </c>
      <c r="C323" s="85"/>
    </row>
    <row r="324" spans="1:3" x14ac:dyDescent="0.2">
      <c r="A324" s="72" t="s">
        <v>350</v>
      </c>
      <c r="B324" s="85" t="s">
        <v>351</v>
      </c>
    </row>
    <row r="325" spans="1:3" x14ac:dyDescent="0.2">
      <c r="A325" s="72" t="s">
        <v>352</v>
      </c>
      <c r="B325" s="85" t="s">
        <v>353</v>
      </c>
    </row>
    <row r="326" spans="1:3" x14ac:dyDescent="0.2">
      <c r="A326" s="72" t="s">
        <v>354</v>
      </c>
      <c r="B326" s="85" t="s">
        <v>759</v>
      </c>
    </row>
    <row r="327" spans="1:3" x14ac:dyDescent="0.2">
      <c r="A327" s="72" t="s">
        <v>355</v>
      </c>
      <c r="B327" s="85" t="s">
        <v>356</v>
      </c>
    </row>
    <row r="328" spans="1:3" x14ac:dyDescent="0.2">
      <c r="A328" s="72" t="s">
        <v>357</v>
      </c>
      <c r="B328" s="85" t="s">
        <v>358</v>
      </c>
    </row>
    <row r="329" spans="1:3" x14ac:dyDescent="0.2">
      <c r="A329" s="72" t="s">
        <v>359</v>
      </c>
      <c r="B329" s="85" t="s">
        <v>1883</v>
      </c>
    </row>
    <row r="330" spans="1:3" x14ac:dyDescent="0.2">
      <c r="A330" s="72" t="s">
        <v>360</v>
      </c>
      <c r="B330" s="106" t="s">
        <v>361</v>
      </c>
    </row>
    <row r="331" spans="1:3" x14ac:dyDescent="0.2">
      <c r="A331" s="72" t="s">
        <v>362</v>
      </c>
      <c r="B331" s="106" t="s">
        <v>361</v>
      </c>
    </row>
    <row r="332" spans="1:3" x14ac:dyDescent="0.2">
      <c r="A332" s="72" t="s">
        <v>363</v>
      </c>
      <c r="B332" s="106" t="s">
        <v>361</v>
      </c>
    </row>
    <row r="333" spans="1:3" x14ac:dyDescent="0.2">
      <c r="A333" s="72" t="s">
        <v>364</v>
      </c>
      <c r="B333" s="106" t="s">
        <v>361</v>
      </c>
    </row>
    <row r="334" spans="1:3" x14ac:dyDescent="0.2">
      <c r="A334" s="72" t="s">
        <v>365</v>
      </c>
      <c r="B334" s="106" t="s">
        <v>361</v>
      </c>
    </row>
    <row r="335" spans="1:3" x14ac:dyDescent="0.2">
      <c r="A335" s="72" t="s">
        <v>366</v>
      </c>
      <c r="B335" s="106" t="s">
        <v>361</v>
      </c>
    </row>
    <row r="336" spans="1:3" x14ac:dyDescent="0.2">
      <c r="A336" s="72" t="s">
        <v>367</v>
      </c>
      <c r="B336" s="106" t="s">
        <v>361</v>
      </c>
    </row>
    <row r="337" spans="1:2" x14ac:dyDescent="0.2">
      <c r="A337" s="72" t="s">
        <v>368</v>
      </c>
      <c r="B337" s="106" t="s">
        <v>361</v>
      </c>
    </row>
    <row r="338" spans="1:2" x14ac:dyDescent="0.2">
      <c r="A338" s="72" t="s">
        <v>369</v>
      </c>
      <c r="B338" s="106" t="s">
        <v>361</v>
      </c>
    </row>
    <row r="339" spans="1:2" x14ac:dyDescent="0.2">
      <c r="A339" s="72" t="s">
        <v>370</v>
      </c>
      <c r="B339" s="106" t="s">
        <v>361</v>
      </c>
    </row>
    <row r="340" spans="1:2" x14ac:dyDescent="0.2">
      <c r="A340" s="72" t="s">
        <v>371</v>
      </c>
      <c r="B340" s="106" t="s">
        <v>361</v>
      </c>
    </row>
    <row r="341" spans="1:2" x14ac:dyDescent="0.2">
      <c r="A341" s="72" t="s">
        <v>372</v>
      </c>
      <c r="B341" s="106" t="s">
        <v>361</v>
      </c>
    </row>
    <row r="342" spans="1:2" x14ac:dyDescent="0.2">
      <c r="A342" s="72" t="s">
        <v>373</v>
      </c>
      <c r="B342" s="106" t="s">
        <v>361</v>
      </c>
    </row>
    <row r="343" spans="1:2" x14ac:dyDescent="0.2">
      <c r="A343" s="72" t="s">
        <v>374</v>
      </c>
      <c r="B343" s="106" t="s">
        <v>361</v>
      </c>
    </row>
    <row r="344" spans="1:2" x14ac:dyDescent="0.2">
      <c r="A344" s="72" t="s">
        <v>375</v>
      </c>
      <c r="B344" s="106" t="s">
        <v>361</v>
      </c>
    </row>
    <row r="345" spans="1:2" x14ac:dyDescent="0.2">
      <c r="A345" s="72" t="s">
        <v>376</v>
      </c>
      <c r="B345" s="106" t="s">
        <v>361</v>
      </c>
    </row>
    <row r="346" spans="1:2" x14ac:dyDescent="0.2">
      <c r="A346" s="72" t="s">
        <v>377</v>
      </c>
      <c r="B346" s="106" t="s">
        <v>361</v>
      </c>
    </row>
    <row r="347" spans="1:2" x14ac:dyDescent="0.2">
      <c r="A347" s="72" t="s">
        <v>378</v>
      </c>
      <c r="B347" s="106" t="s">
        <v>361</v>
      </c>
    </row>
    <row r="348" spans="1:2" x14ac:dyDescent="0.2">
      <c r="A348" s="72" t="s">
        <v>379</v>
      </c>
      <c r="B348" s="106" t="s">
        <v>361</v>
      </c>
    </row>
    <row r="349" spans="1:2" x14ac:dyDescent="0.2">
      <c r="A349" s="72" t="s">
        <v>380</v>
      </c>
      <c r="B349" s="106" t="s">
        <v>361</v>
      </c>
    </row>
    <row r="350" spans="1:2" x14ac:dyDescent="0.2">
      <c r="A350" s="72" t="s">
        <v>381</v>
      </c>
      <c r="B350" s="106" t="s">
        <v>361</v>
      </c>
    </row>
    <row r="351" spans="1:2" x14ac:dyDescent="0.2">
      <c r="A351" s="72" t="s">
        <v>382</v>
      </c>
      <c r="B351" s="106" t="s">
        <v>361</v>
      </c>
    </row>
    <row r="352" spans="1:2" x14ac:dyDescent="0.2">
      <c r="A352" s="72" t="s">
        <v>383</v>
      </c>
      <c r="B352" s="106" t="s">
        <v>361</v>
      </c>
    </row>
    <row r="353" spans="1:2" x14ac:dyDescent="0.2">
      <c r="A353" s="72" t="s">
        <v>384</v>
      </c>
      <c r="B353" s="106" t="s">
        <v>361</v>
      </c>
    </row>
    <row r="354" spans="1:2" x14ac:dyDescent="0.2">
      <c r="A354" s="72" t="s">
        <v>385</v>
      </c>
      <c r="B354" s="106" t="s">
        <v>361</v>
      </c>
    </row>
    <row r="355" spans="1:2" x14ac:dyDescent="0.2">
      <c r="A355" s="72" t="s">
        <v>386</v>
      </c>
      <c r="B355" s="106" t="s">
        <v>361</v>
      </c>
    </row>
    <row r="356" spans="1:2" x14ac:dyDescent="0.2">
      <c r="A356" s="72" t="s">
        <v>387</v>
      </c>
      <c r="B356" s="106" t="s">
        <v>361</v>
      </c>
    </row>
    <row r="357" spans="1:2" x14ac:dyDescent="0.2">
      <c r="A357" s="72" t="s">
        <v>388</v>
      </c>
      <c r="B357" s="106" t="s">
        <v>361</v>
      </c>
    </row>
    <row r="358" spans="1:2" x14ac:dyDescent="0.2">
      <c r="A358" s="72" t="s">
        <v>389</v>
      </c>
      <c r="B358" s="106" t="s">
        <v>361</v>
      </c>
    </row>
    <row r="359" spans="1:2" x14ac:dyDescent="0.2">
      <c r="A359" s="72" t="s">
        <v>390</v>
      </c>
      <c r="B359" s="106" t="s">
        <v>361</v>
      </c>
    </row>
    <row r="360" spans="1:2" x14ac:dyDescent="0.2">
      <c r="A360" s="72" t="s">
        <v>391</v>
      </c>
      <c r="B360" s="106" t="s">
        <v>361</v>
      </c>
    </row>
    <row r="361" spans="1:2" x14ac:dyDescent="0.2">
      <c r="A361" s="72" t="s">
        <v>392</v>
      </c>
      <c r="B361" s="106" t="s">
        <v>361</v>
      </c>
    </row>
    <row r="362" spans="1:2" x14ac:dyDescent="0.2">
      <c r="A362" s="72" t="s">
        <v>393</v>
      </c>
      <c r="B362" s="106" t="s">
        <v>361</v>
      </c>
    </row>
    <row r="363" spans="1:2" x14ac:dyDescent="0.2">
      <c r="A363" s="72" t="s">
        <v>394</v>
      </c>
      <c r="B363" s="106" t="s">
        <v>361</v>
      </c>
    </row>
    <row r="364" spans="1:2" x14ac:dyDescent="0.2">
      <c r="A364" s="72" t="s">
        <v>395</v>
      </c>
      <c r="B364" s="106" t="s">
        <v>361</v>
      </c>
    </row>
    <row r="365" spans="1:2" x14ac:dyDescent="0.2">
      <c r="A365" s="72" t="s">
        <v>396</v>
      </c>
      <c r="B365" s="106" t="s">
        <v>361</v>
      </c>
    </row>
    <row r="369" spans="1:7" ht="12.75" x14ac:dyDescent="0.2">
      <c r="A369" s="96"/>
      <c r="B369" s="96"/>
      <c r="C369" s="96"/>
      <c r="D369" s="96"/>
      <c r="E369" s="96"/>
      <c r="F369" s="96"/>
      <c r="G369" s="96"/>
    </row>
    <row r="370" spans="1:7" ht="12.75" x14ac:dyDescent="0.2">
      <c r="A370" s="96"/>
      <c r="B370" s="96"/>
      <c r="C370" s="96"/>
      <c r="D370" s="96"/>
      <c r="E370" s="96"/>
      <c r="F370" s="96"/>
      <c r="G370" s="96"/>
    </row>
    <row r="371" spans="1:7" ht="12.75" x14ac:dyDescent="0.2">
      <c r="A371" s="96"/>
      <c r="B371" s="96"/>
      <c r="C371" s="96"/>
      <c r="D371" s="96"/>
      <c r="E371" s="96"/>
      <c r="F371" s="96"/>
      <c r="G371" s="96"/>
    </row>
    <row r="372" spans="1:7" ht="12.75" x14ac:dyDescent="0.2">
      <c r="A372" s="96"/>
      <c r="B372" s="96"/>
      <c r="C372" s="96"/>
      <c r="D372" s="96"/>
      <c r="E372" s="96"/>
      <c r="F372" s="96"/>
      <c r="G372" s="96"/>
    </row>
    <row r="373" spans="1:7" ht="12.75" x14ac:dyDescent="0.2">
      <c r="A373" s="96"/>
      <c r="B373" s="96"/>
      <c r="C373" s="96"/>
      <c r="D373" s="96"/>
      <c r="E373" s="96"/>
      <c r="F373" s="96"/>
      <c r="G373" s="96"/>
    </row>
    <row r="374" spans="1:7" ht="12.75" x14ac:dyDescent="0.2">
      <c r="A374" s="96"/>
      <c r="B374" s="96"/>
      <c r="C374" s="96"/>
      <c r="D374" s="96"/>
      <c r="E374" s="96"/>
      <c r="F374" s="96"/>
      <c r="G374" s="96"/>
    </row>
    <row r="375" spans="1:7" ht="12.75" x14ac:dyDescent="0.2">
      <c r="A375" s="96"/>
      <c r="B375" s="96"/>
      <c r="C375" s="96"/>
      <c r="D375" s="96"/>
      <c r="E375" s="96"/>
      <c r="F375" s="96"/>
      <c r="G375" s="96"/>
    </row>
    <row r="376" spans="1:7" ht="12.75" x14ac:dyDescent="0.2">
      <c r="A376" s="96"/>
      <c r="B376" s="96"/>
      <c r="C376" s="96"/>
      <c r="D376" s="96"/>
      <c r="E376" s="96"/>
      <c r="F376" s="96"/>
      <c r="G376" s="96"/>
    </row>
    <row r="377" spans="1:7" ht="12.75" x14ac:dyDescent="0.2">
      <c r="A377" s="96"/>
      <c r="B377" s="96"/>
      <c r="C377" s="96"/>
      <c r="D377" s="96"/>
      <c r="E377" s="96"/>
      <c r="F377" s="96"/>
      <c r="G377" s="96"/>
    </row>
    <row r="378" spans="1:7" ht="12.75" x14ac:dyDescent="0.2">
      <c r="A378" s="96"/>
      <c r="B378" s="96"/>
      <c r="C378" s="96"/>
      <c r="D378" s="96"/>
      <c r="E378" s="96"/>
      <c r="F378" s="96"/>
      <c r="G378" s="96"/>
    </row>
    <row r="379" spans="1:7" ht="12.75" x14ac:dyDescent="0.2">
      <c r="A379" s="96"/>
      <c r="B379" s="96"/>
      <c r="C379" s="96"/>
      <c r="D379" s="96"/>
      <c r="E379" s="96"/>
      <c r="F379" s="96"/>
      <c r="G379" s="96"/>
    </row>
    <row r="380" spans="1:7" ht="12.75" x14ac:dyDescent="0.2">
      <c r="A380" s="96"/>
      <c r="B380" s="96"/>
      <c r="C380" s="96"/>
      <c r="D380" s="96"/>
      <c r="E380" s="96"/>
      <c r="F380" s="96"/>
      <c r="G380" s="96"/>
    </row>
    <row r="381" spans="1:7" ht="12.75" x14ac:dyDescent="0.2">
      <c r="A381" s="96"/>
      <c r="B381" s="96"/>
      <c r="C381" s="96"/>
      <c r="D381" s="96"/>
      <c r="E381" s="96"/>
      <c r="F381" s="96"/>
      <c r="G381" s="96"/>
    </row>
    <row r="382" spans="1:7" ht="12.75" x14ac:dyDescent="0.2">
      <c r="A382" s="96"/>
      <c r="B382" s="96"/>
      <c r="C382" s="96"/>
      <c r="D382" s="96"/>
      <c r="E382" s="96"/>
      <c r="F382" s="96"/>
      <c r="G382" s="96"/>
    </row>
    <row r="383" spans="1:7" ht="12.75" x14ac:dyDescent="0.2">
      <c r="A383" s="96"/>
      <c r="B383" s="96"/>
      <c r="C383" s="96"/>
      <c r="D383" s="96"/>
      <c r="E383" s="96"/>
      <c r="F383" s="96"/>
      <c r="G383" s="96"/>
    </row>
    <row r="384" spans="1:7" ht="12.75" x14ac:dyDescent="0.2">
      <c r="A384" s="96"/>
      <c r="B384" s="96"/>
      <c r="C384" s="96"/>
      <c r="D384" s="96"/>
      <c r="E384" s="96"/>
      <c r="F384" s="96"/>
      <c r="G384" s="96"/>
    </row>
    <row r="385" spans="1:7" ht="12.75" x14ac:dyDescent="0.2">
      <c r="A385" s="96"/>
      <c r="B385" s="96"/>
      <c r="C385" s="96"/>
      <c r="D385" s="96"/>
      <c r="E385" s="96"/>
      <c r="F385" s="96"/>
      <c r="G385" s="96"/>
    </row>
    <row r="386" spans="1:7" ht="12.75" x14ac:dyDescent="0.2">
      <c r="A386" s="96"/>
      <c r="B386" s="96"/>
      <c r="C386" s="96"/>
      <c r="D386" s="96"/>
      <c r="E386" s="96"/>
      <c r="F386" s="96"/>
      <c r="G386" s="96"/>
    </row>
    <row r="387" spans="1:7" ht="12.75" x14ac:dyDescent="0.2">
      <c r="A387" s="96"/>
      <c r="B387" s="96"/>
      <c r="C387" s="96"/>
      <c r="D387" s="96"/>
      <c r="E387" s="96"/>
      <c r="F387" s="96"/>
      <c r="G387" s="96"/>
    </row>
    <row r="388" spans="1:7" ht="12.75" x14ac:dyDescent="0.2">
      <c r="A388" s="96"/>
      <c r="B388" s="96"/>
      <c r="C388" s="96"/>
      <c r="D388" s="96"/>
      <c r="E388" s="96"/>
      <c r="F388" s="96"/>
      <c r="G388" s="96"/>
    </row>
    <row r="389" spans="1:7" ht="12.75" x14ac:dyDescent="0.2">
      <c r="A389" s="96"/>
      <c r="B389" s="96"/>
      <c r="C389" s="96"/>
      <c r="D389" s="96"/>
      <c r="E389" s="96"/>
      <c r="F389" s="96"/>
      <c r="G389" s="96"/>
    </row>
    <row r="390" spans="1:7" ht="12.75" x14ac:dyDescent="0.2">
      <c r="A390" s="96"/>
      <c r="B390" s="96"/>
      <c r="C390" s="96"/>
      <c r="D390" s="96"/>
      <c r="E390" s="96"/>
      <c r="F390" s="96"/>
      <c r="G390" s="96"/>
    </row>
    <row r="391" spans="1:7" ht="12.75" x14ac:dyDescent="0.2">
      <c r="A391" s="96"/>
      <c r="B391" s="96"/>
      <c r="C391" s="96"/>
      <c r="D391" s="96"/>
      <c r="E391" s="96"/>
      <c r="F391" s="96"/>
      <c r="G391" s="96"/>
    </row>
    <row r="392" spans="1:7" ht="12.75" x14ac:dyDescent="0.2">
      <c r="A392" s="96"/>
      <c r="B392" s="96"/>
      <c r="C392" s="96"/>
      <c r="D392" s="96"/>
      <c r="E392" s="96"/>
      <c r="F392" s="96"/>
      <c r="G392" s="96"/>
    </row>
    <row r="393" spans="1:7" ht="12.75" x14ac:dyDescent="0.2">
      <c r="A393" s="96"/>
      <c r="B393" s="96"/>
      <c r="C393" s="96"/>
      <c r="D393" s="96"/>
      <c r="E393" s="96"/>
      <c r="F393" s="96"/>
      <c r="G393" s="96"/>
    </row>
    <row r="394" spans="1:7" ht="12.75" x14ac:dyDescent="0.2">
      <c r="A394" s="96"/>
      <c r="B394" s="96"/>
      <c r="C394" s="96"/>
      <c r="D394" s="96"/>
      <c r="E394" s="96"/>
      <c r="F394" s="96"/>
      <c r="G394" s="96"/>
    </row>
    <row r="395" spans="1:7" ht="12.75" x14ac:dyDescent="0.2">
      <c r="A395" s="96"/>
      <c r="B395" s="96"/>
      <c r="C395" s="96"/>
      <c r="D395" s="96"/>
      <c r="E395" s="96"/>
      <c r="F395" s="96"/>
      <c r="G395" s="96"/>
    </row>
    <row r="396" spans="1:7" ht="12.75" x14ac:dyDescent="0.2">
      <c r="A396" s="96"/>
      <c r="B396" s="96"/>
      <c r="C396" s="96"/>
      <c r="D396" s="96"/>
      <c r="E396" s="96"/>
      <c r="F396" s="96"/>
      <c r="G396" s="96"/>
    </row>
    <row r="397" spans="1:7" ht="12.75" x14ac:dyDescent="0.2">
      <c r="A397" s="96"/>
      <c r="B397" s="96"/>
      <c r="C397" s="96"/>
      <c r="D397" s="96"/>
      <c r="E397" s="96"/>
      <c r="F397" s="96"/>
      <c r="G397" s="96"/>
    </row>
    <row r="398" spans="1:7" ht="12.75" x14ac:dyDescent="0.2">
      <c r="A398" s="96"/>
      <c r="B398" s="96"/>
      <c r="C398" s="96"/>
      <c r="D398" s="96"/>
      <c r="E398" s="96"/>
      <c r="F398" s="96"/>
      <c r="G398" s="96"/>
    </row>
    <row r="399" spans="1:7" ht="12.75" x14ac:dyDescent="0.2">
      <c r="A399" s="96"/>
      <c r="B399" s="96"/>
      <c r="C399" s="96"/>
      <c r="D399" s="96"/>
      <c r="E399" s="96"/>
      <c r="F399" s="96"/>
      <c r="G399" s="96"/>
    </row>
    <row r="400" spans="1:7" ht="12.75" x14ac:dyDescent="0.2">
      <c r="A400" s="96"/>
      <c r="B400" s="96"/>
      <c r="C400" s="96"/>
      <c r="D400" s="96"/>
      <c r="E400" s="96"/>
      <c r="F400" s="96"/>
      <c r="G400" s="96"/>
    </row>
    <row r="401" spans="1:7" ht="12.75" x14ac:dyDescent="0.2">
      <c r="A401" s="96"/>
      <c r="B401" s="96"/>
      <c r="C401" s="96"/>
      <c r="D401" s="96"/>
      <c r="E401" s="96"/>
      <c r="F401" s="96"/>
      <c r="G401" s="96"/>
    </row>
    <row r="402" spans="1:7" ht="12.75" x14ac:dyDescent="0.2">
      <c r="A402" s="96"/>
      <c r="B402" s="96"/>
      <c r="C402" s="96"/>
      <c r="D402" s="96"/>
      <c r="E402" s="96"/>
      <c r="F402" s="96"/>
      <c r="G402" s="96"/>
    </row>
    <row r="403" spans="1:7" ht="12.75" x14ac:dyDescent="0.2">
      <c r="A403" s="96"/>
      <c r="B403" s="96"/>
      <c r="C403" s="96"/>
      <c r="D403" s="96"/>
      <c r="E403" s="96"/>
      <c r="F403" s="96"/>
      <c r="G403" s="96"/>
    </row>
    <row r="404" spans="1:7" ht="12.75" x14ac:dyDescent="0.2">
      <c r="A404" s="96"/>
      <c r="B404" s="96"/>
      <c r="C404" s="96"/>
      <c r="D404" s="96"/>
      <c r="E404" s="96"/>
      <c r="F404" s="96"/>
      <c r="G404" s="96"/>
    </row>
    <row r="405" spans="1:7" ht="12.75" x14ac:dyDescent="0.2">
      <c r="A405" s="96"/>
      <c r="B405" s="96"/>
      <c r="C405" s="96"/>
      <c r="D405" s="96"/>
      <c r="E405" s="96"/>
      <c r="F405" s="96"/>
      <c r="G405" s="96"/>
    </row>
    <row r="406" spans="1:7" ht="12.75" x14ac:dyDescent="0.2">
      <c r="A406" s="96"/>
      <c r="B406" s="96"/>
      <c r="C406" s="96"/>
      <c r="D406" s="96"/>
      <c r="E406" s="96"/>
      <c r="F406" s="96"/>
      <c r="G406" s="96"/>
    </row>
    <row r="407" spans="1:7" ht="12.75" x14ac:dyDescent="0.2">
      <c r="A407" s="96"/>
      <c r="B407" s="96"/>
      <c r="C407" s="96"/>
      <c r="D407" s="96"/>
      <c r="E407" s="96"/>
      <c r="F407" s="96"/>
      <c r="G407" s="96"/>
    </row>
    <row r="408" spans="1:7" ht="12.75" x14ac:dyDescent="0.2">
      <c r="A408" s="96"/>
      <c r="B408" s="96"/>
      <c r="C408" s="96"/>
      <c r="D408" s="96"/>
      <c r="E408" s="96"/>
      <c r="F408" s="96"/>
      <c r="G408" s="96"/>
    </row>
    <row r="409" spans="1:7" ht="12.75" x14ac:dyDescent="0.2">
      <c r="A409" s="96"/>
      <c r="B409" s="96"/>
      <c r="C409" s="96"/>
      <c r="D409" s="96"/>
      <c r="E409" s="96"/>
      <c r="F409" s="96"/>
      <c r="G409" s="96"/>
    </row>
    <row r="410" spans="1:7" ht="12.75" x14ac:dyDescent="0.2">
      <c r="A410" s="96"/>
      <c r="B410" s="96"/>
      <c r="C410" s="96"/>
      <c r="D410" s="96"/>
      <c r="E410" s="96"/>
      <c r="F410" s="96"/>
      <c r="G410" s="96"/>
    </row>
    <row r="411" spans="1:7" ht="12.75" x14ac:dyDescent="0.2">
      <c r="A411" s="96"/>
      <c r="B411" s="96"/>
      <c r="C411" s="96"/>
      <c r="D411" s="96"/>
      <c r="E411" s="96"/>
      <c r="F411" s="96"/>
      <c r="G411" s="96"/>
    </row>
    <row r="412" spans="1:7" ht="12.75" x14ac:dyDescent="0.2">
      <c r="A412" s="96"/>
      <c r="B412" s="96"/>
      <c r="C412" s="96"/>
      <c r="D412" s="96"/>
      <c r="E412" s="96"/>
      <c r="F412" s="96"/>
      <c r="G412" s="96"/>
    </row>
    <row r="413" spans="1:7" ht="12.75" x14ac:dyDescent="0.2">
      <c r="A413" s="96"/>
      <c r="B413" s="96"/>
      <c r="C413" s="96"/>
      <c r="D413" s="96"/>
      <c r="E413" s="96"/>
      <c r="F413" s="96"/>
      <c r="G413" s="96"/>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3462B953-4139-4735-86FC-4E917F2D010F}"/>
    <hyperlink ref="B7" location="'A. HTT General'!B26" display="2. Regulatory Summary" xr:uid="{C74AC6A6-BBBA-4F58-BF98-5546F8692B59}"/>
    <hyperlink ref="B8" location="'A. HTT General'!B36" display="3. General Cover Pool / Covered Bond Information" xr:uid="{9E7CCDEA-DA1D-41C9-BB41-5AF924BF2FAE}"/>
    <hyperlink ref="B9" location="'A. HTT General'!B285" display="4. References to Capital Requirements Regulation (CRR) 129(7)" xr:uid="{5A62B211-6504-4090-AACA-EB1F9939C7FA}"/>
    <hyperlink ref="B11" location="'A. HTT General'!B319" display="6. Other relevant information" xr:uid="{7C6EE0E6-E3D0-47DC-9B4E-7FA575D09094}"/>
    <hyperlink ref="C289" location="'A. HTT General'!A39" display="'A. HTT General'!A39" xr:uid="{063E342F-B3DB-4795-87CB-81CB5AE168F8}"/>
    <hyperlink ref="C290" location="'B1. HTT Mortgage Assets'!B43" display="'B1. HTT Mortgage Assets'!B43" xr:uid="{DE9DB5AC-0F2C-4443-9CC3-214A192642E3}"/>
    <hyperlink ref="D290" location="'B2. HTT Public Sector Assets'!B48" display="'B2. HTT Public Sector Assets'!B48" xr:uid="{BDC24DFF-402D-463C-B2A8-9CB74F760973}"/>
    <hyperlink ref="C291" location="'A. HTT General'!A52" display="'A. HTT General'!A52" xr:uid="{9BEDFBAC-6494-4850-93AF-4E2DFEB109C1}"/>
    <hyperlink ref="C295" location="'A. HTT General'!B163" display="'A. HTT General'!B163" xr:uid="{240C4838-6718-4FDC-8C59-ED7B796BF712}"/>
    <hyperlink ref="C296" location="'A. HTT General'!B137" display="'A. HTT General'!B137" xr:uid="{5BFE854F-0888-4167-88E5-F04B0EBAAE9A}"/>
    <hyperlink ref="C297" location="'C. HTT Harmonised Glossary'!B17" display="'C. HTT Harmonised Glossary'!B17" xr:uid="{2C45DCF0-B96F-4AD0-9742-7A02C6D5D422}"/>
    <hyperlink ref="C298" location="'A. HTT General'!B65" display="'A. HTT General'!B65" xr:uid="{62666973-7D31-437F-B4B2-6D3699508517}"/>
    <hyperlink ref="C299" location="'A. HTT General'!B88" display="'A. HTT General'!B88" xr:uid="{B793F31A-6794-4997-AA58-A06E4071FBAD}"/>
    <hyperlink ref="C300" location="'B1. HTT Mortgage Assets'!B180" display="'B1. HTT Mortgage Assets'!B180" xr:uid="{4BDCBC68-D6BC-450D-9CE0-EC501AC4E588}"/>
    <hyperlink ref="D300" location="'B2. HTT Public Sector Assets'!B166" display="'B2. HTT Public Sector Assets'!B166" xr:uid="{EC493C11-4055-4E3D-9425-9652F454CA3B}"/>
    <hyperlink ref="B27" r:id="rId1" display="UCITS Compliance" xr:uid="{842E23EC-1C95-401D-A3E1-FF25B7775201}"/>
    <hyperlink ref="B28" r:id="rId2" xr:uid="{6D60F91B-5FBF-41AA-8E51-AFDDC51D8160}"/>
    <hyperlink ref="B29" r:id="rId3" xr:uid="{C601252B-F14E-4069-AD35-050B56E4DF59}"/>
    <hyperlink ref="B10" location="'A. HTT General'!B311" display="5. References to Capital Requirements Regulation (CRR) 129(1)" xr:uid="{4A0E8EE5-FCBD-4092-9C0C-FE08849748E4}"/>
    <hyperlink ref="D292" location="'B1. HTT Mortgage Assets'!B287" display="'B1. HTT Mortgage Assets'!B287" xr:uid="{2435EC92-0616-405C-8B62-E63045553041}"/>
    <hyperlink ref="C292" location="'B1. HTT Mortgage Assets'!B186" display="'B1. HTT Mortgage Assets'!B186" xr:uid="{D899F394-B028-43B0-8B37-F55C533EAE10}"/>
    <hyperlink ref="C288" location="'A. HTT General'!A38" display="'A. HTT General'!A38" xr:uid="{C17F55C2-B9E3-4F2C-8152-4868196BFC1A}"/>
    <hyperlink ref="C294" location="'A. HTT General'!B111" display="'A. HTT General'!B111" xr:uid="{9BA964B2-6B60-4D97-A24B-6EEBA41FAC37}"/>
    <hyperlink ref="F292" location="'B2. HTT Public Sector Assets'!A18" display="'B2. HTT Public Sector Assets'!A18" xr:uid="{8E5EC6C6-AA34-4BFF-8604-D4A0A0A91402}"/>
    <hyperlink ref="D293" location="'B2. HTT Public Sector Assets'!B129" display="'B2. HTT Public Sector Assets'!B129" xr:uid="{440E4FF0-9322-4677-B51F-B060577C0600}"/>
    <hyperlink ref="C293" location="'B1. HTT Mortgage Assets'!B149" display="'B1. HTT Mortgage Assets'!B149" xr:uid="{76C5D461-6267-4A8D-91EE-3CA63091C69D}"/>
    <hyperlink ref="C229" r:id="rId4" xr:uid="{ABE031F8-9B5B-4AD6-8567-D94A73BA8CB6}"/>
  </hyperlinks>
  <pageMargins left="0.7" right="0.7" top="0.75" bottom="0.75" header="0.3" footer="0.3"/>
  <pageSetup scale="38" orientation="portrait" r:id="rId5"/>
  <headerFooter>
    <oddFooter>&amp;R&amp;1#&amp;"Calibri"&amp;10&amp;K0000FFClassification : Internal</oddFooter>
  </headerFooter>
  <rowBreaks count="3" manualBreakCount="3">
    <brk id="110" max="16383" man="1"/>
    <brk id="227" max="16383" man="1"/>
    <brk id="31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P401"/>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6" customWidth="1"/>
    <col min="5" max="5" width="1" customWidth="1"/>
    <col min="6" max="6" width="7" customWidth="1"/>
    <col min="7" max="7" width="2" customWidth="1"/>
    <col min="8" max="8" width="5" customWidth="1"/>
    <col min="9" max="9" width="3" customWidth="1"/>
    <col min="10" max="10" width="6" customWidth="1"/>
    <col min="11" max="12" width="2" customWidth="1"/>
    <col min="13" max="13" width="15" customWidth="1"/>
    <col min="14" max="14" width="14" customWidth="1"/>
    <col min="15" max="15" width="2" customWidth="1"/>
    <col min="16" max="16" width="12" customWidth="1"/>
  </cols>
  <sheetData>
    <row r="1" spans="2:16" ht="9" customHeight="1" x14ac:dyDescent="0.2">
      <c r="B1" s="1"/>
      <c r="C1" s="1"/>
      <c r="D1" s="1"/>
      <c r="E1" s="1"/>
      <c r="F1" s="1"/>
      <c r="G1" s="1"/>
      <c r="H1" s="1"/>
      <c r="I1" s="1"/>
      <c r="J1" s="1"/>
      <c r="K1" s="1"/>
      <c r="L1" s="1"/>
      <c r="M1" s="1"/>
      <c r="N1" s="1"/>
      <c r="O1" s="1"/>
      <c r="P1" s="1"/>
    </row>
    <row r="2" spans="2:16" ht="22.5" customHeight="1" x14ac:dyDescent="0.2">
      <c r="B2" s="1"/>
      <c r="C2" s="1"/>
      <c r="D2" s="1"/>
      <c r="E2" s="1"/>
      <c r="F2" s="1"/>
      <c r="G2" s="1"/>
      <c r="H2" s="1"/>
      <c r="I2" s="1"/>
      <c r="J2" s="1"/>
      <c r="K2" s="175" t="s">
        <v>857</v>
      </c>
      <c r="L2" s="176"/>
      <c r="M2" s="176"/>
      <c r="N2" s="176"/>
      <c r="O2" s="176"/>
      <c r="P2" s="1"/>
    </row>
    <row r="3" spans="2:16" ht="6.4" customHeight="1" x14ac:dyDescent="0.2">
      <c r="B3" s="1"/>
      <c r="C3" s="1"/>
      <c r="D3" s="1"/>
      <c r="E3" s="1"/>
      <c r="F3" s="1"/>
      <c r="G3" s="1"/>
      <c r="H3" s="1"/>
      <c r="I3" s="1"/>
      <c r="J3" s="1"/>
      <c r="K3" s="1"/>
      <c r="L3" s="1"/>
      <c r="M3" s="1"/>
      <c r="N3" s="1"/>
      <c r="O3" s="1"/>
      <c r="P3" s="1"/>
    </row>
    <row r="4" spans="2:16" ht="33.4" customHeight="1" x14ac:dyDescent="0.2">
      <c r="B4" s="177" t="s">
        <v>1186</v>
      </c>
      <c r="C4" s="178"/>
      <c r="D4" s="178"/>
      <c r="E4" s="178"/>
      <c r="F4" s="178"/>
      <c r="G4" s="178"/>
      <c r="H4" s="178"/>
      <c r="I4" s="178"/>
      <c r="J4" s="178"/>
      <c r="K4" s="178"/>
      <c r="L4" s="178"/>
      <c r="M4" s="178"/>
      <c r="N4" s="178"/>
      <c r="O4" s="178"/>
      <c r="P4" s="178"/>
    </row>
    <row r="5" spans="2:16" ht="4.5" customHeight="1" x14ac:dyDescent="0.2">
      <c r="B5" s="1"/>
      <c r="C5" s="1"/>
      <c r="D5" s="1"/>
      <c r="E5" s="1"/>
      <c r="F5" s="1"/>
      <c r="G5" s="1"/>
      <c r="H5" s="1"/>
      <c r="I5" s="1"/>
      <c r="J5" s="1"/>
      <c r="K5" s="1"/>
      <c r="L5" s="1"/>
      <c r="M5" s="1"/>
      <c r="N5" s="1"/>
      <c r="O5" s="1"/>
      <c r="P5" s="1"/>
    </row>
    <row r="6" spans="2:16" ht="20.25" customHeight="1" x14ac:dyDescent="0.2">
      <c r="B6" s="182" t="s">
        <v>995</v>
      </c>
      <c r="C6" s="183"/>
      <c r="D6" s="183"/>
      <c r="E6" s="183"/>
      <c r="F6" s="183"/>
      <c r="G6" s="1"/>
      <c r="H6" s="312">
        <v>44440</v>
      </c>
      <c r="I6" s="185"/>
      <c r="J6" s="185"/>
      <c r="K6" s="185"/>
      <c r="L6" s="1"/>
      <c r="M6" s="1"/>
      <c r="N6" s="1"/>
      <c r="O6" s="1"/>
      <c r="P6" s="1"/>
    </row>
    <row r="7" spans="2:16" ht="5.25" customHeight="1" x14ac:dyDescent="0.2">
      <c r="B7" s="1"/>
      <c r="C7" s="1"/>
      <c r="D7" s="1"/>
      <c r="E7" s="1"/>
      <c r="F7" s="1"/>
      <c r="G7" s="1"/>
      <c r="H7" s="1"/>
      <c r="I7" s="1"/>
      <c r="J7" s="1"/>
      <c r="K7" s="1"/>
      <c r="L7" s="1"/>
      <c r="M7" s="1"/>
      <c r="N7" s="1"/>
      <c r="O7" s="1"/>
      <c r="P7" s="1"/>
    </row>
    <row r="8" spans="2:16" ht="17.25" customHeight="1" x14ac:dyDescent="0.2">
      <c r="B8" s="303" t="s">
        <v>1187</v>
      </c>
      <c r="C8" s="304"/>
      <c r="D8" s="305"/>
      <c r="E8" s="306" t="s">
        <v>1188</v>
      </c>
      <c r="F8" s="307"/>
      <c r="G8" s="307"/>
      <c r="H8" s="308"/>
      <c r="I8" s="309" t="s">
        <v>1189</v>
      </c>
      <c r="J8" s="310"/>
      <c r="K8" s="310"/>
      <c r="L8" s="310"/>
      <c r="M8" s="310"/>
      <c r="N8" s="310"/>
      <c r="O8" s="310"/>
      <c r="P8" s="311"/>
    </row>
    <row r="9" spans="2:16" ht="22.5" customHeight="1" x14ac:dyDescent="0.2">
      <c r="B9" s="27" t="s">
        <v>1190</v>
      </c>
      <c r="C9" s="14" t="s">
        <v>1191</v>
      </c>
      <c r="D9" s="14" t="s">
        <v>1192</v>
      </c>
      <c r="E9" s="27" t="s">
        <v>875</v>
      </c>
      <c r="F9" s="301" t="s">
        <v>1193</v>
      </c>
      <c r="G9" s="187"/>
      <c r="H9" s="187"/>
      <c r="I9" s="191" t="s">
        <v>1194</v>
      </c>
      <c r="J9" s="187"/>
      <c r="K9" s="187"/>
      <c r="L9" s="187"/>
      <c r="M9" s="14" t="s">
        <v>1195</v>
      </c>
      <c r="N9" s="14" t="s">
        <v>1196</v>
      </c>
      <c r="O9" s="191" t="s">
        <v>1197</v>
      </c>
      <c r="P9" s="187"/>
    </row>
    <row r="10" spans="2:16" ht="11.25" customHeight="1" x14ac:dyDescent="0.2">
      <c r="B10" s="28">
        <v>44440</v>
      </c>
      <c r="C10" s="29">
        <v>44470</v>
      </c>
      <c r="D10" s="7">
        <v>1</v>
      </c>
      <c r="E10" s="11">
        <v>30</v>
      </c>
      <c r="F10" s="302">
        <v>11500000000</v>
      </c>
      <c r="G10" s="200"/>
      <c r="H10" s="200"/>
      <c r="I10" s="204">
        <v>14997846885.924965</v>
      </c>
      <c r="J10" s="200"/>
      <c r="K10" s="200"/>
      <c r="L10" s="200"/>
      <c r="M10" s="7">
        <v>14973229317.090446</v>
      </c>
      <c r="N10" s="7">
        <v>14936376187.636848</v>
      </c>
      <c r="O10" s="204">
        <v>14875149070.388256</v>
      </c>
      <c r="P10" s="200"/>
    </row>
    <row r="11" spans="2:16" ht="11.25" customHeight="1" x14ac:dyDescent="0.2">
      <c r="B11" s="28">
        <v>44440</v>
      </c>
      <c r="C11" s="29">
        <v>44501</v>
      </c>
      <c r="D11" s="7">
        <v>2</v>
      </c>
      <c r="E11" s="11">
        <v>61</v>
      </c>
      <c r="F11" s="302">
        <v>11500000000</v>
      </c>
      <c r="G11" s="200"/>
      <c r="H11" s="200"/>
      <c r="I11" s="204">
        <v>14898988055.512402</v>
      </c>
      <c r="J11" s="200"/>
      <c r="K11" s="200"/>
      <c r="L11" s="200"/>
      <c r="M11" s="7">
        <v>14849304445.945625</v>
      </c>
      <c r="N11" s="7">
        <v>14775084440.928461</v>
      </c>
      <c r="O11" s="204">
        <v>14652194485.271324</v>
      </c>
      <c r="P11" s="200"/>
    </row>
    <row r="12" spans="2:16" ht="11.25" customHeight="1" x14ac:dyDescent="0.2">
      <c r="B12" s="28">
        <v>44440</v>
      </c>
      <c r="C12" s="29">
        <v>44531</v>
      </c>
      <c r="D12" s="7">
        <v>3</v>
      </c>
      <c r="E12" s="11">
        <v>91</v>
      </c>
      <c r="F12" s="302">
        <v>11500000000</v>
      </c>
      <c r="G12" s="200"/>
      <c r="H12" s="200"/>
      <c r="I12" s="204">
        <v>14802850676.359877</v>
      </c>
      <c r="J12" s="200"/>
      <c r="K12" s="200"/>
      <c r="L12" s="200"/>
      <c r="M12" s="7">
        <v>14729271179.898413</v>
      </c>
      <c r="N12" s="7">
        <v>14619579642.429752</v>
      </c>
      <c r="O12" s="204">
        <v>14438553020.444407</v>
      </c>
      <c r="P12" s="200"/>
    </row>
    <row r="13" spans="2:16" ht="11.25" customHeight="1" x14ac:dyDescent="0.2">
      <c r="B13" s="28">
        <v>44440</v>
      </c>
      <c r="C13" s="29">
        <v>44562</v>
      </c>
      <c r="D13" s="7">
        <v>4</v>
      </c>
      <c r="E13" s="11">
        <v>122</v>
      </c>
      <c r="F13" s="302">
        <v>11500000000</v>
      </c>
      <c r="G13" s="200"/>
      <c r="H13" s="200"/>
      <c r="I13" s="204">
        <v>14707426748.321672</v>
      </c>
      <c r="J13" s="200"/>
      <c r="K13" s="200"/>
      <c r="L13" s="200"/>
      <c r="M13" s="7">
        <v>14609500676.56897</v>
      </c>
      <c r="N13" s="7">
        <v>14463822824.440762</v>
      </c>
      <c r="O13" s="204">
        <v>14224221263.352976</v>
      </c>
      <c r="P13" s="200"/>
    </row>
    <row r="14" spans="2:16" ht="11.25" customHeight="1" x14ac:dyDescent="0.2">
      <c r="B14" s="28">
        <v>44440</v>
      </c>
      <c r="C14" s="29">
        <v>44593</v>
      </c>
      <c r="D14" s="7">
        <v>5</v>
      </c>
      <c r="E14" s="11">
        <v>153</v>
      </c>
      <c r="F14" s="302">
        <v>11500000000</v>
      </c>
      <c r="G14" s="200"/>
      <c r="H14" s="200"/>
      <c r="I14" s="204">
        <v>14609753434.222807</v>
      </c>
      <c r="J14" s="200"/>
      <c r="K14" s="200"/>
      <c r="L14" s="200"/>
      <c r="M14" s="7">
        <v>14487863461.994993</v>
      </c>
      <c r="N14" s="7">
        <v>14306920294.480354</v>
      </c>
      <c r="O14" s="204">
        <v>14010324144.237627</v>
      </c>
      <c r="P14" s="200"/>
    </row>
    <row r="15" spans="2:16" ht="11.25" customHeight="1" x14ac:dyDescent="0.2">
      <c r="B15" s="28">
        <v>44440</v>
      </c>
      <c r="C15" s="29">
        <v>44621</v>
      </c>
      <c r="D15" s="7">
        <v>6</v>
      </c>
      <c r="E15" s="11">
        <v>181</v>
      </c>
      <c r="F15" s="302">
        <v>11500000000</v>
      </c>
      <c r="G15" s="200"/>
      <c r="H15" s="200"/>
      <c r="I15" s="204">
        <v>14512252076.416842</v>
      </c>
      <c r="J15" s="200"/>
      <c r="K15" s="200"/>
      <c r="L15" s="200"/>
      <c r="M15" s="7">
        <v>14369127366.974146</v>
      </c>
      <c r="N15" s="7">
        <v>14157068184.601444</v>
      </c>
      <c r="O15" s="204">
        <v>13810530477.103945</v>
      </c>
      <c r="P15" s="200"/>
    </row>
    <row r="16" spans="2:16" ht="11.25" customHeight="1" x14ac:dyDescent="0.2">
      <c r="B16" s="28">
        <v>44440</v>
      </c>
      <c r="C16" s="29">
        <v>44652</v>
      </c>
      <c r="D16" s="7">
        <v>7</v>
      </c>
      <c r="E16" s="11">
        <v>212</v>
      </c>
      <c r="F16" s="302">
        <v>11500000000</v>
      </c>
      <c r="G16" s="200"/>
      <c r="H16" s="200"/>
      <c r="I16" s="204">
        <v>14414249690.254431</v>
      </c>
      <c r="J16" s="200"/>
      <c r="K16" s="200"/>
      <c r="L16" s="200"/>
      <c r="M16" s="7">
        <v>14247884989.926798</v>
      </c>
      <c r="N16" s="7">
        <v>14001914554.982506</v>
      </c>
      <c r="O16" s="204">
        <v>13601320660.231281</v>
      </c>
      <c r="P16" s="200"/>
    </row>
    <row r="17" spans="2:16" ht="11.25" customHeight="1" x14ac:dyDescent="0.2">
      <c r="B17" s="28">
        <v>44440</v>
      </c>
      <c r="C17" s="29">
        <v>44682</v>
      </c>
      <c r="D17" s="7">
        <v>8</v>
      </c>
      <c r="E17" s="11">
        <v>242</v>
      </c>
      <c r="F17" s="302">
        <v>11500000000</v>
      </c>
      <c r="G17" s="200"/>
      <c r="H17" s="200"/>
      <c r="I17" s="204">
        <v>14319932621.11062</v>
      </c>
      <c r="J17" s="200"/>
      <c r="K17" s="200"/>
      <c r="L17" s="200"/>
      <c r="M17" s="7">
        <v>14131422948.150372</v>
      </c>
      <c r="N17" s="7">
        <v>13853282304.811369</v>
      </c>
      <c r="O17" s="204">
        <v>13401778146.277334</v>
      </c>
      <c r="P17" s="200"/>
    </row>
    <row r="18" spans="2:16" ht="11.25" customHeight="1" x14ac:dyDescent="0.2">
      <c r="B18" s="28">
        <v>44440</v>
      </c>
      <c r="C18" s="29">
        <v>44713</v>
      </c>
      <c r="D18" s="7">
        <v>9</v>
      </c>
      <c r="E18" s="11">
        <v>273</v>
      </c>
      <c r="F18" s="302">
        <v>11500000000</v>
      </c>
      <c r="G18" s="200"/>
      <c r="H18" s="200"/>
      <c r="I18" s="204">
        <v>14223887705.280813</v>
      </c>
      <c r="J18" s="200"/>
      <c r="K18" s="200"/>
      <c r="L18" s="200"/>
      <c r="M18" s="7">
        <v>14012835197.325298</v>
      </c>
      <c r="N18" s="7">
        <v>13702092557.258606</v>
      </c>
      <c r="O18" s="204">
        <v>13199371619.084551</v>
      </c>
      <c r="P18" s="200"/>
    </row>
    <row r="19" spans="2:16" ht="11.25" customHeight="1" x14ac:dyDescent="0.2">
      <c r="B19" s="28">
        <v>44440</v>
      </c>
      <c r="C19" s="29">
        <v>44743</v>
      </c>
      <c r="D19" s="7">
        <v>10</v>
      </c>
      <c r="E19" s="11">
        <v>303</v>
      </c>
      <c r="F19" s="302">
        <v>11500000000</v>
      </c>
      <c r="G19" s="200"/>
      <c r="H19" s="200"/>
      <c r="I19" s="204">
        <v>14127148574.728327</v>
      </c>
      <c r="J19" s="200"/>
      <c r="K19" s="200"/>
      <c r="L19" s="200"/>
      <c r="M19" s="7">
        <v>13894687139.835722</v>
      </c>
      <c r="N19" s="7">
        <v>13553124324.77943</v>
      </c>
      <c r="O19" s="204">
        <v>13002350383.482145</v>
      </c>
      <c r="P19" s="200"/>
    </row>
    <row r="20" spans="2:16" ht="11.25" customHeight="1" x14ac:dyDescent="0.2">
      <c r="B20" s="28">
        <v>44440</v>
      </c>
      <c r="C20" s="29">
        <v>44774</v>
      </c>
      <c r="D20" s="7">
        <v>11</v>
      </c>
      <c r="E20" s="11">
        <v>334</v>
      </c>
      <c r="F20" s="302">
        <v>11500000000</v>
      </c>
      <c r="G20" s="200"/>
      <c r="H20" s="200"/>
      <c r="I20" s="204">
        <v>14031350456.844751</v>
      </c>
      <c r="J20" s="200"/>
      <c r="K20" s="200"/>
      <c r="L20" s="200"/>
      <c r="M20" s="7">
        <v>13777058764.055359</v>
      </c>
      <c r="N20" s="7">
        <v>13404210935.196659</v>
      </c>
      <c r="O20" s="204">
        <v>12805021616.993837</v>
      </c>
      <c r="P20" s="200"/>
    </row>
    <row r="21" spans="2:16" ht="11.25" customHeight="1" x14ac:dyDescent="0.2">
      <c r="B21" s="28">
        <v>44440</v>
      </c>
      <c r="C21" s="29">
        <v>44805</v>
      </c>
      <c r="D21" s="7">
        <v>12</v>
      </c>
      <c r="E21" s="11">
        <v>365</v>
      </c>
      <c r="F21" s="302">
        <v>11500000000</v>
      </c>
      <c r="G21" s="200"/>
      <c r="H21" s="200"/>
      <c r="I21" s="204">
        <v>13934046501.229502</v>
      </c>
      <c r="J21" s="200"/>
      <c r="K21" s="200"/>
      <c r="L21" s="200"/>
      <c r="M21" s="7">
        <v>13658313391.202003</v>
      </c>
      <c r="N21" s="7">
        <v>13254883316.247311</v>
      </c>
      <c r="O21" s="204">
        <v>12608737143.528625</v>
      </c>
      <c r="P21" s="200"/>
    </row>
    <row r="22" spans="2:16" ht="11.25" customHeight="1" x14ac:dyDescent="0.2">
      <c r="B22" s="28">
        <v>44440</v>
      </c>
      <c r="C22" s="29">
        <v>44835</v>
      </c>
      <c r="D22" s="7">
        <v>13</v>
      </c>
      <c r="E22" s="11">
        <v>395</v>
      </c>
      <c r="F22" s="302">
        <v>11500000000</v>
      </c>
      <c r="G22" s="200"/>
      <c r="H22" s="200"/>
      <c r="I22" s="204">
        <v>13838135742.244455</v>
      </c>
      <c r="J22" s="200"/>
      <c r="K22" s="200"/>
      <c r="L22" s="200"/>
      <c r="M22" s="7">
        <v>13542036020.927546</v>
      </c>
      <c r="N22" s="7">
        <v>13109694385.705477</v>
      </c>
      <c r="O22" s="204">
        <v>12419506325.415337</v>
      </c>
      <c r="P22" s="200"/>
    </row>
    <row r="23" spans="2:16" ht="11.25" customHeight="1" x14ac:dyDescent="0.2">
      <c r="B23" s="28">
        <v>44440</v>
      </c>
      <c r="C23" s="29">
        <v>44866</v>
      </c>
      <c r="D23" s="7">
        <v>14</v>
      </c>
      <c r="E23" s="11">
        <v>426</v>
      </c>
      <c r="F23" s="302">
        <v>11500000000</v>
      </c>
      <c r="G23" s="200"/>
      <c r="H23" s="200"/>
      <c r="I23" s="204">
        <v>13742016282.274841</v>
      </c>
      <c r="J23" s="200"/>
      <c r="K23" s="200"/>
      <c r="L23" s="200"/>
      <c r="M23" s="7">
        <v>13425164506.848927</v>
      </c>
      <c r="N23" s="7">
        <v>12963501187.61908</v>
      </c>
      <c r="O23" s="204">
        <v>12228993013.547066</v>
      </c>
      <c r="P23" s="200"/>
    </row>
    <row r="24" spans="2:16" ht="11.25" customHeight="1" x14ac:dyDescent="0.2">
      <c r="B24" s="28">
        <v>44440</v>
      </c>
      <c r="C24" s="29">
        <v>44896</v>
      </c>
      <c r="D24" s="7">
        <v>15</v>
      </c>
      <c r="E24" s="11">
        <v>456</v>
      </c>
      <c r="F24" s="302">
        <v>11500000000</v>
      </c>
      <c r="G24" s="200"/>
      <c r="H24" s="200"/>
      <c r="I24" s="204">
        <v>13645157060.03664</v>
      </c>
      <c r="J24" s="200"/>
      <c r="K24" s="200"/>
      <c r="L24" s="200"/>
      <c r="M24" s="7">
        <v>13308657745.002092</v>
      </c>
      <c r="N24" s="7">
        <v>12819371093.016449</v>
      </c>
      <c r="O24" s="204">
        <v>12043457603.711599</v>
      </c>
      <c r="P24" s="200"/>
    </row>
    <row r="25" spans="2:16" ht="11.25" customHeight="1" x14ac:dyDescent="0.2">
      <c r="B25" s="28">
        <v>44440</v>
      </c>
      <c r="C25" s="29">
        <v>44927</v>
      </c>
      <c r="D25" s="7">
        <v>16</v>
      </c>
      <c r="E25" s="11">
        <v>487</v>
      </c>
      <c r="F25" s="302">
        <v>11500000000</v>
      </c>
      <c r="G25" s="200"/>
      <c r="H25" s="200"/>
      <c r="I25" s="204">
        <v>13550051452.561481</v>
      </c>
      <c r="J25" s="200"/>
      <c r="K25" s="200"/>
      <c r="L25" s="200"/>
      <c r="M25" s="7">
        <v>13193482369.529522</v>
      </c>
      <c r="N25" s="7">
        <v>12676109933.835459</v>
      </c>
      <c r="O25" s="204">
        <v>11858427017.425627</v>
      </c>
      <c r="P25" s="200"/>
    </row>
    <row r="26" spans="2:16" ht="11.25" customHeight="1" x14ac:dyDescent="0.2">
      <c r="B26" s="28">
        <v>44440</v>
      </c>
      <c r="C26" s="29">
        <v>44958</v>
      </c>
      <c r="D26" s="7">
        <v>17</v>
      </c>
      <c r="E26" s="11">
        <v>518</v>
      </c>
      <c r="F26" s="302">
        <v>11500000000</v>
      </c>
      <c r="G26" s="200"/>
      <c r="H26" s="200"/>
      <c r="I26" s="204">
        <v>13453446972.232414</v>
      </c>
      <c r="J26" s="200"/>
      <c r="K26" s="200"/>
      <c r="L26" s="200"/>
      <c r="M26" s="7">
        <v>13077202446.629154</v>
      </c>
      <c r="N26" s="7">
        <v>12532436011.02116</v>
      </c>
      <c r="O26" s="204">
        <v>11674363281.689539</v>
      </c>
      <c r="P26" s="200"/>
    </row>
    <row r="27" spans="2:16" ht="11.25" customHeight="1" x14ac:dyDescent="0.2">
      <c r="B27" s="28">
        <v>44440</v>
      </c>
      <c r="C27" s="29">
        <v>44986</v>
      </c>
      <c r="D27" s="7">
        <v>18</v>
      </c>
      <c r="E27" s="11">
        <v>546</v>
      </c>
      <c r="F27" s="302">
        <v>11500000000</v>
      </c>
      <c r="G27" s="200"/>
      <c r="H27" s="200"/>
      <c r="I27" s="204">
        <v>13355601282.916327</v>
      </c>
      <c r="J27" s="200"/>
      <c r="K27" s="200"/>
      <c r="L27" s="200"/>
      <c r="M27" s="7">
        <v>12962203756.846426</v>
      </c>
      <c r="N27" s="7">
        <v>12393689425.214144</v>
      </c>
      <c r="O27" s="204">
        <v>11500939736.912474</v>
      </c>
      <c r="P27" s="200"/>
    </row>
    <row r="28" spans="2:16" ht="11.25" customHeight="1" x14ac:dyDescent="0.2">
      <c r="B28" s="28">
        <v>44440</v>
      </c>
      <c r="C28" s="29">
        <v>45017</v>
      </c>
      <c r="D28" s="7">
        <v>19</v>
      </c>
      <c r="E28" s="11">
        <v>577</v>
      </c>
      <c r="F28" s="302">
        <v>11500000000</v>
      </c>
      <c r="G28" s="200"/>
      <c r="H28" s="200"/>
      <c r="I28" s="204">
        <v>13262036450.20499</v>
      </c>
      <c r="J28" s="200"/>
      <c r="K28" s="200"/>
      <c r="L28" s="200"/>
      <c r="M28" s="7">
        <v>12849564096.044935</v>
      </c>
      <c r="N28" s="7">
        <v>12254744269.803234</v>
      </c>
      <c r="O28" s="204">
        <v>11323836531.729088</v>
      </c>
      <c r="P28" s="200"/>
    </row>
    <row r="29" spans="2:16" ht="11.25" customHeight="1" x14ac:dyDescent="0.2">
      <c r="B29" s="28">
        <v>44440</v>
      </c>
      <c r="C29" s="29">
        <v>45047</v>
      </c>
      <c r="D29" s="7">
        <v>20</v>
      </c>
      <c r="E29" s="11">
        <v>607</v>
      </c>
      <c r="F29" s="302">
        <v>11500000000</v>
      </c>
      <c r="G29" s="200"/>
      <c r="H29" s="200"/>
      <c r="I29" s="204">
        <v>13163388066.367344</v>
      </c>
      <c r="J29" s="200"/>
      <c r="K29" s="200"/>
      <c r="L29" s="200"/>
      <c r="M29" s="7">
        <v>12733049371.53997</v>
      </c>
      <c r="N29" s="7">
        <v>12113734423.906929</v>
      </c>
      <c r="O29" s="204">
        <v>11147653728.734198</v>
      </c>
      <c r="P29" s="200"/>
    </row>
    <row r="30" spans="2:16" ht="11.25" customHeight="1" x14ac:dyDescent="0.2">
      <c r="B30" s="28">
        <v>44440</v>
      </c>
      <c r="C30" s="29">
        <v>45078</v>
      </c>
      <c r="D30" s="7">
        <v>21</v>
      </c>
      <c r="E30" s="11">
        <v>638</v>
      </c>
      <c r="F30" s="302">
        <v>11500000000</v>
      </c>
      <c r="G30" s="200"/>
      <c r="H30" s="200"/>
      <c r="I30" s="204">
        <v>13065663559.635548</v>
      </c>
      <c r="J30" s="200"/>
      <c r="K30" s="200"/>
      <c r="L30" s="200"/>
      <c r="M30" s="7">
        <v>12617083818.723591</v>
      </c>
      <c r="N30" s="7">
        <v>11972882108.129923</v>
      </c>
      <c r="O30" s="204">
        <v>10971367125.189129</v>
      </c>
      <c r="P30" s="200"/>
    </row>
    <row r="31" spans="2:16" ht="11.25" customHeight="1" x14ac:dyDescent="0.2">
      <c r="B31" s="28">
        <v>44440</v>
      </c>
      <c r="C31" s="29">
        <v>45108</v>
      </c>
      <c r="D31" s="7">
        <v>22</v>
      </c>
      <c r="E31" s="11">
        <v>668</v>
      </c>
      <c r="F31" s="302">
        <v>11500000000</v>
      </c>
      <c r="G31" s="200"/>
      <c r="H31" s="200"/>
      <c r="I31" s="204">
        <v>12968780201.63139</v>
      </c>
      <c r="J31" s="200"/>
      <c r="K31" s="200"/>
      <c r="L31" s="200"/>
      <c r="M31" s="7">
        <v>12502970526.972473</v>
      </c>
      <c r="N31" s="7">
        <v>11835393252.645096</v>
      </c>
      <c r="O31" s="204">
        <v>10800921699.292116</v>
      </c>
      <c r="P31" s="200"/>
    </row>
    <row r="32" spans="2:16" ht="11.25" customHeight="1" x14ac:dyDescent="0.2">
      <c r="B32" s="28">
        <v>44440</v>
      </c>
      <c r="C32" s="29">
        <v>45139</v>
      </c>
      <c r="D32" s="7">
        <v>23</v>
      </c>
      <c r="E32" s="11">
        <v>699</v>
      </c>
      <c r="F32" s="302">
        <v>11500000000</v>
      </c>
      <c r="G32" s="200"/>
      <c r="H32" s="200"/>
      <c r="I32" s="204">
        <v>12873608737.196938</v>
      </c>
      <c r="J32" s="200"/>
      <c r="K32" s="200"/>
      <c r="L32" s="200"/>
      <c r="M32" s="7">
        <v>12390167066.202766</v>
      </c>
      <c r="N32" s="7">
        <v>11698784486.655745</v>
      </c>
      <c r="O32" s="204">
        <v>10631033460.479643</v>
      </c>
      <c r="P32" s="200"/>
    </row>
    <row r="33" spans="2:16" ht="11.25" customHeight="1" x14ac:dyDescent="0.2">
      <c r="B33" s="28">
        <v>44440</v>
      </c>
      <c r="C33" s="29">
        <v>45170</v>
      </c>
      <c r="D33" s="7">
        <v>24</v>
      </c>
      <c r="E33" s="11">
        <v>730</v>
      </c>
      <c r="F33" s="302">
        <v>11500000000</v>
      </c>
      <c r="G33" s="200"/>
      <c r="H33" s="200"/>
      <c r="I33" s="204">
        <v>12774777967.943357</v>
      </c>
      <c r="J33" s="200"/>
      <c r="K33" s="200"/>
      <c r="L33" s="200"/>
      <c r="M33" s="7">
        <v>12274194370.748177</v>
      </c>
      <c r="N33" s="7">
        <v>11559809240.739557</v>
      </c>
      <c r="O33" s="204">
        <v>10460249211.19301</v>
      </c>
      <c r="P33" s="200"/>
    </row>
    <row r="34" spans="2:16" ht="11.25" customHeight="1" x14ac:dyDescent="0.2">
      <c r="B34" s="28">
        <v>44440</v>
      </c>
      <c r="C34" s="29">
        <v>45200</v>
      </c>
      <c r="D34" s="7">
        <v>25</v>
      </c>
      <c r="E34" s="11">
        <v>760</v>
      </c>
      <c r="F34" s="302">
        <v>11500000000</v>
      </c>
      <c r="G34" s="200"/>
      <c r="H34" s="200"/>
      <c r="I34" s="204">
        <v>12680206242.705303</v>
      </c>
      <c r="J34" s="200"/>
      <c r="K34" s="200"/>
      <c r="L34" s="200"/>
      <c r="M34" s="7">
        <v>12163330668.620201</v>
      </c>
      <c r="N34" s="7">
        <v>11427203246.00946</v>
      </c>
      <c r="O34" s="204">
        <v>10297869867.94088</v>
      </c>
      <c r="P34" s="200"/>
    </row>
    <row r="35" spans="2:16" ht="11.25" customHeight="1" x14ac:dyDescent="0.2">
      <c r="B35" s="28">
        <v>44440</v>
      </c>
      <c r="C35" s="29">
        <v>45231</v>
      </c>
      <c r="D35" s="7">
        <v>26</v>
      </c>
      <c r="E35" s="11">
        <v>791</v>
      </c>
      <c r="F35" s="302">
        <v>11500000000</v>
      </c>
      <c r="G35" s="200"/>
      <c r="H35" s="200"/>
      <c r="I35" s="204">
        <v>12582855717.665998</v>
      </c>
      <c r="J35" s="200"/>
      <c r="K35" s="200"/>
      <c r="L35" s="200"/>
      <c r="M35" s="7">
        <v>12049476858.465988</v>
      </c>
      <c r="N35" s="7">
        <v>11291450193.45014</v>
      </c>
      <c r="O35" s="204">
        <v>10132434158.260126</v>
      </c>
      <c r="P35" s="200"/>
    </row>
    <row r="36" spans="2:16" ht="11.25" customHeight="1" x14ac:dyDescent="0.2">
      <c r="B36" s="28">
        <v>44440</v>
      </c>
      <c r="C36" s="29">
        <v>45261</v>
      </c>
      <c r="D36" s="7">
        <v>27</v>
      </c>
      <c r="E36" s="11">
        <v>821</v>
      </c>
      <c r="F36" s="302">
        <v>11500000000</v>
      </c>
      <c r="G36" s="200"/>
      <c r="H36" s="200"/>
      <c r="I36" s="204">
        <v>12483707657.303196</v>
      </c>
      <c r="J36" s="200"/>
      <c r="K36" s="200"/>
      <c r="L36" s="200"/>
      <c r="M36" s="7">
        <v>11934909367.972544</v>
      </c>
      <c r="N36" s="7">
        <v>11156563044.953629</v>
      </c>
      <c r="O36" s="204">
        <v>9970353912.9666786</v>
      </c>
      <c r="P36" s="200"/>
    </row>
    <row r="37" spans="2:16" ht="11.25" customHeight="1" x14ac:dyDescent="0.2">
      <c r="B37" s="28">
        <v>44440</v>
      </c>
      <c r="C37" s="29">
        <v>45292</v>
      </c>
      <c r="D37" s="7">
        <v>28</v>
      </c>
      <c r="E37" s="11">
        <v>852</v>
      </c>
      <c r="F37" s="302">
        <v>11500000000</v>
      </c>
      <c r="G37" s="200"/>
      <c r="H37" s="200"/>
      <c r="I37" s="204">
        <v>12388079895.124268</v>
      </c>
      <c r="J37" s="200"/>
      <c r="K37" s="200"/>
      <c r="L37" s="200"/>
      <c r="M37" s="7">
        <v>11823398085.426271</v>
      </c>
      <c r="N37" s="7">
        <v>11024215740.680859</v>
      </c>
      <c r="O37" s="204">
        <v>9810349367.7246208</v>
      </c>
      <c r="P37" s="200"/>
    </row>
    <row r="38" spans="2:16" ht="11.25" customHeight="1" x14ac:dyDescent="0.2">
      <c r="B38" s="28">
        <v>44440</v>
      </c>
      <c r="C38" s="29">
        <v>45323</v>
      </c>
      <c r="D38" s="7">
        <v>29</v>
      </c>
      <c r="E38" s="11">
        <v>883</v>
      </c>
      <c r="F38" s="302">
        <v>11500000000</v>
      </c>
      <c r="G38" s="200"/>
      <c r="H38" s="200"/>
      <c r="I38" s="204">
        <v>12291781870.99132</v>
      </c>
      <c r="J38" s="200"/>
      <c r="K38" s="200"/>
      <c r="L38" s="200"/>
      <c r="M38" s="7">
        <v>11711592108.267437</v>
      </c>
      <c r="N38" s="7">
        <v>10892195373.36117</v>
      </c>
      <c r="O38" s="204">
        <v>9651811074.7497959</v>
      </c>
      <c r="P38" s="200"/>
    </row>
    <row r="39" spans="2:16" ht="11.25" customHeight="1" x14ac:dyDescent="0.2">
      <c r="B39" s="28">
        <v>44440</v>
      </c>
      <c r="C39" s="29">
        <v>45352</v>
      </c>
      <c r="D39" s="7">
        <v>30</v>
      </c>
      <c r="E39" s="11">
        <v>912</v>
      </c>
      <c r="F39" s="302">
        <v>11500000000</v>
      </c>
      <c r="G39" s="200"/>
      <c r="H39" s="200"/>
      <c r="I39" s="204">
        <v>12195433711.914759</v>
      </c>
      <c r="J39" s="200"/>
      <c r="K39" s="200"/>
      <c r="L39" s="200"/>
      <c r="M39" s="7">
        <v>11601354170.349354</v>
      </c>
      <c r="N39" s="7">
        <v>10763998073.111273</v>
      </c>
      <c r="O39" s="204">
        <v>9500414381.5975971</v>
      </c>
      <c r="P39" s="200"/>
    </row>
    <row r="40" spans="2:16" ht="11.25" customHeight="1" x14ac:dyDescent="0.2">
      <c r="B40" s="28">
        <v>44440</v>
      </c>
      <c r="C40" s="29">
        <v>45383</v>
      </c>
      <c r="D40" s="7">
        <v>31</v>
      </c>
      <c r="E40" s="11">
        <v>943</v>
      </c>
      <c r="F40" s="302">
        <v>11500000000</v>
      </c>
      <c r="G40" s="200"/>
      <c r="H40" s="200"/>
      <c r="I40" s="204">
        <v>12099422642.27294</v>
      </c>
      <c r="J40" s="200"/>
      <c r="K40" s="200"/>
      <c r="L40" s="200"/>
      <c r="M40" s="7">
        <v>11490498268.66828</v>
      </c>
      <c r="N40" s="7">
        <v>10634029985.176767</v>
      </c>
      <c r="O40" s="204">
        <v>9345949654.8095951</v>
      </c>
      <c r="P40" s="200"/>
    </row>
    <row r="41" spans="2:16" ht="11.25" customHeight="1" x14ac:dyDescent="0.2">
      <c r="B41" s="28">
        <v>44440</v>
      </c>
      <c r="C41" s="29">
        <v>45413</v>
      </c>
      <c r="D41" s="7">
        <v>32</v>
      </c>
      <c r="E41" s="11">
        <v>973</v>
      </c>
      <c r="F41" s="302">
        <v>11500000000</v>
      </c>
      <c r="G41" s="200"/>
      <c r="H41" s="200"/>
      <c r="I41" s="204">
        <v>12003705450.386662</v>
      </c>
      <c r="J41" s="200"/>
      <c r="K41" s="200"/>
      <c r="L41" s="200"/>
      <c r="M41" s="7">
        <v>11380886831.274773</v>
      </c>
      <c r="N41" s="7">
        <v>10506665142.234093</v>
      </c>
      <c r="O41" s="204">
        <v>9196160262.9460964</v>
      </c>
      <c r="P41" s="200"/>
    </row>
    <row r="42" spans="2:16" ht="11.25" customHeight="1" x14ac:dyDescent="0.2">
      <c r="B42" s="28">
        <v>44440</v>
      </c>
      <c r="C42" s="29">
        <v>45444</v>
      </c>
      <c r="D42" s="7">
        <v>33</v>
      </c>
      <c r="E42" s="11">
        <v>1004</v>
      </c>
      <c r="F42" s="302">
        <v>11500000000</v>
      </c>
      <c r="G42" s="200"/>
      <c r="H42" s="200"/>
      <c r="I42" s="204">
        <v>11903508543.741161</v>
      </c>
      <c r="J42" s="200"/>
      <c r="K42" s="200"/>
      <c r="L42" s="200"/>
      <c r="M42" s="7">
        <v>11266746991.8309</v>
      </c>
      <c r="N42" s="7">
        <v>10374840314.606775</v>
      </c>
      <c r="O42" s="204">
        <v>9042316009.3998203</v>
      </c>
      <c r="P42" s="200"/>
    </row>
    <row r="43" spans="2:16" ht="11.25" customHeight="1" x14ac:dyDescent="0.2">
      <c r="B43" s="28">
        <v>44440</v>
      </c>
      <c r="C43" s="29">
        <v>45474</v>
      </c>
      <c r="D43" s="7">
        <v>34</v>
      </c>
      <c r="E43" s="11">
        <v>1034</v>
      </c>
      <c r="F43" s="302">
        <v>11500000000</v>
      </c>
      <c r="G43" s="200"/>
      <c r="H43" s="200"/>
      <c r="I43" s="204">
        <v>11803467495.026594</v>
      </c>
      <c r="J43" s="200"/>
      <c r="K43" s="200"/>
      <c r="L43" s="200"/>
      <c r="M43" s="7">
        <v>11153719607.316904</v>
      </c>
      <c r="N43" s="7">
        <v>10245481395.062466</v>
      </c>
      <c r="O43" s="204">
        <v>8892967642.9512043</v>
      </c>
      <c r="P43" s="200"/>
    </row>
    <row r="44" spans="2:16" ht="11.25" customHeight="1" x14ac:dyDescent="0.2">
      <c r="B44" s="28">
        <v>44440</v>
      </c>
      <c r="C44" s="29">
        <v>45505</v>
      </c>
      <c r="D44" s="7">
        <v>35</v>
      </c>
      <c r="E44" s="11">
        <v>1065</v>
      </c>
      <c r="F44" s="302">
        <v>11500000000</v>
      </c>
      <c r="G44" s="200"/>
      <c r="H44" s="200"/>
      <c r="I44" s="204">
        <v>11710284838.266607</v>
      </c>
      <c r="J44" s="200"/>
      <c r="K44" s="200"/>
      <c r="L44" s="200"/>
      <c r="M44" s="7">
        <v>11046898206.222216</v>
      </c>
      <c r="N44" s="7">
        <v>10121551552.069683</v>
      </c>
      <c r="O44" s="204">
        <v>8748186924.5829563</v>
      </c>
      <c r="P44" s="200"/>
    </row>
    <row r="45" spans="2:16" ht="11.25" customHeight="1" x14ac:dyDescent="0.2">
      <c r="B45" s="28">
        <v>44440</v>
      </c>
      <c r="C45" s="29">
        <v>45536</v>
      </c>
      <c r="D45" s="7">
        <v>36</v>
      </c>
      <c r="E45" s="11">
        <v>1096</v>
      </c>
      <c r="F45" s="302">
        <v>11500000000</v>
      </c>
      <c r="G45" s="200"/>
      <c r="H45" s="200"/>
      <c r="I45" s="204">
        <v>11612480508.673893</v>
      </c>
      <c r="J45" s="200"/>
      <c r="K45" s="200"/>
      <c r="L45" s="200"/>
      <c r="M45" s="7">
        <v>10936054612.767159</v>
      </c>
      <c r="N45" s="7">
        <v>9994509900.7263145</v>
      </c>
      <c r="O45" s="204">
        <v>8601794934.193182</v>
      </c>
      <c r="P45" s="200"/>
    </row>
    <row r="46" spans="2:16" ht="11.25" customHeight="1" x14ac:dyDescent="0.2">
      <c r="B46" s="28">
        <v>44440</v>
      </c>
      <c r="C46" s="29">
        <v>45566</v>
      </c>
      <c r="D46" s="7">
        <v>37</v>
      </c>
      <c r="E46" s="11">
        <v>1126</v>
      </c>
      <c r="F46" s="302">
        <v>11500000000</v>
      </c>
      <c r="G46" s="200"/>
      <c r="H46" s="200"/>
      <c r="I46" s="204">
        <v>11510242607.770508</v>
      </c>
      <c r="J46" s="200"/>
      <c r="K46" s="200"/>
      <c r="L46" s="200"/>
      <c r="M46" s="7">
        <v>10821979583.690922</v>
      </c>
      <c r="N46" s="7">
        <v>9865913643.7184315</v>
      </c>
      <c r="O46" s="204">
        <v>8456311559.4645357</v>
      </c>
      <c r="P46" s="200"/>
    </row>
    <row r="47" spans="2:16" ht="11.25" customHeight="1" x14ac:dyDescent="0.2">
      <c r="B47" s="28">
        <v>44440</v>
      </c>
      <c r="C47" s="29">
        <v>45597</v>
      </c>
      <c r="D47" s="7">
        <v>38</v>
      </c>
      <c r="E47" s="11">
        <v>1157</v>
      </c>
      <c r="F47" s="302">
        <v>11500000000</v>
      </c>
      <c r="G47" s="200"/>
      <c r="H47" s="200"/>
      <c r="I47" s="204">
        <v>11410336904.611334</v>
      </c>
      <c r="J47" s="200"/>
      <c r="K47" s="200"/>
      <c r="L47" s="200"/>
      <c r="M47" s="7">
        <v>10709852249.0891</v>
      </c>
      <c r="N47" s="7">
        <v>9738861100.7370987</v>
      </c>
      <c r="O47" s="204">
        <v>8312055935.2083979</v>
      </c>
      <c r="P47" s="200"/>
    </row>
    <row r="48" spans="2:16" ht="11.25" customHeight="1" x14ac:dyDescent="0.2">
      <c r="B48" s="28">
        <v>44440</v>
      </c>
      <c r="C48" s="29">
        <v>45627</v>
      </c>
      <c r="D48" s="7">
        <v>39</v>
      </c>
      <c r="E48" s="11">
        <v>1187</v>
      </c>
      <c r="F48" s="302">
        <v>11500000000</v>
      </c>
      <c r="G48" s="200"/>
      <c r="H48" s="200"/>
      <c r="I48" s="204">
        <v>11309093912.152205</v>
      </c>
      <c r="J48" s="200"/>
      <c r="K48" s="200"/>
      <c r="L48" s="200"/>
      <c r="M48" s="7">
        <v>10597401354.109653</v>
      </c>
      <c r="N48" s="7">
        <v>9612887113.3047009</v>
      </c>
      <c r="O48" s="204">
        <v>8170905938.9386482</v>
      </c>
      <c r="P48" s="200"/>
    </row>
    <row r="49" spans="2:16" ht="11.25" customHeight="1" x14ac:dyDescent="0.2">
      <c r="B49" s="28">
        <v>44440</v>
      </c>
      <c r="C49" s="29">
        <v>45658</v>
      </c>
      <c r="D49" s="7">
        <v>40</v>
      </c>
      <c r="E49" s="11">
        <v>1218</v>
      </c>
      <c r="F49" s="302">
        <v>11500000000</v>
      </c>
      <c r="G49" s="200"/>
      <c r="H49" s="200"/>
      <c r="I49" s="204">
        <v>11211849390.437571</v>
      </c>
      <c r="J49" s="200"/>
      <c r="K49" s="200"/>
      <c r="L49" s="200"/>
      <c r="M49" s="7">
        <v>10488457104.650358</v>
      </c>
      <c r="N49" s="7">
        <v>9489867722.9064827</v>
      </c>
      <c r="O49" s="204">
        <v>8032174726.6582947</v>
      </c>
      <c r="P49" s="200"/>
    </row>
    <row r="50" spans="2:16" ht="11.25" customHeight="1" x14ac:dyDescent="0.2">
      <c r="B50" s="28">
        <v>44440</v>
      </c>
      <c r="C50" s="29">
        <v>45689</v>
      </c>
      <c r="D50" s="7">
        <v>41</v>
      </c>
      <c r="E50" s="11">
        <v>1249</v>
      </c>
      <c r="F50" s="302">
        <v>11500000000</v>
      </c>
      <c r="G50" s="200"/>
      <c r="H50" s="200"/>
      <c r="I50" s="204">
        <v>11114465168.730009</v>
      </c>
      <c r="J50" s="200"/>
      <c r="K50" s="200"/>
      <c r="L50" s="200"/>
      <c r="M50" s="7">
        <v>10379721460.165909</v>
      </c>
      <c r="N50" s="7">
        <v>9367600148.6227207</v>
      </c>
      <c r="O50" s="204">
        <v>7895105772.2332191</v>
      </c>
      <c r="P50" s="200"/>
    </row>
    <row r="51" spans="2:16" ht="11.25" customHeight="1" x14ac:dyDescent="0.2">
      <c r="B51" s="28">
        <v>44440</v>
      </c>
      <c r="C51" s="29">
        <v>45717</v>
      </c>
      <c r="D51" s="7">
        <v>42</v>
      </c>
      <c r="E51" s="11">
        <v>1277</v>
      </c>
      <c r="F51" s="302">
        <v>11500000000</v>
      </c>
      <c r="G51" s="200"/>
      <c r="H51" s="200"/>
      <c r="I51" s="204">
        <v>11019982043.262463</v>
      </c>
      <c r="J51" s="200"/>
      <c r="K51" s="200"/>
      <c r="L51" s="200"/>
      <c r="M51" s="7">
        <v>10275717120.003574</v>
      </c>
      <c r="N51" s="7">
        <v>9252431993.57094</v>
      </c>
      <c r="O51" s="204">
        <v>7768202189.3558321</v>
      </c>
      <c r="P51" s="200"/>
    </row>
    <row r="52" spans="2:16" ht="11.25" customHeight="1" x14ac:dyDescent="0.2">
      <c r="B52" s="28">
        <v>44440</v>
      </c>
      <c r="C52" s="29">
        <v>45748</v>
      </c>
      <c r="D52" s="7">
        <v>43</v>
      </c>
      <c r="E52" s="11">
        <v>1308</v>
      </c>
      <c r="F52" s="302">
        <v>11500000000</v>
      </c>
      <c r="G52" s="200"/>
      <c r="H52" s="200"/>
      <c r="I52" s="204">
        <v>10928078111.355064</v>
      </c>
      <c r="J52" s="200"/>
      <c r="K52" s="200"/>
      <c r="L52" s="200"/>
      <c r="M52" s="7">
        <v>10172737145.669924</v>
      </c>
      <c r="N52" s="7">
        <v>9136412037.7132359</v>
      </c>
      <c r="O52" s="204">
        <v>7638303595.1691589</v>
      </c>
      <c r="P52" s="200"/>
    </row>
    <row r="53" spans="2:16" ht="11.25" customHeight="1" x14ac:dyDescent="0.2">
      <c r="B53" s="28">
        <v>44440</v>
      </c>
      <c r="C53" s="29">
        <v>45778</v>
      </c>
      <c r="D53" s="7">
        <v>44</v>
      </c>
      <c r="E53" s="11">
        <v>1338</v>
      </c>
      <c r="F53" s="302">
        <v>11500000000</v>
      </c>
      <c r="G53" s="200"/>
      <c r="H53" s="200"/>
      <c r="I53" s="204">
        <v>10832529365.20285</v>
      </c>
      <c r="J53" s="200"/>
      <c r="K53" s="200"/>
      <c r="L53" s="200"/>
      <c r="M53" s="7">
        <v>10067241054.215385</v>
      </c>
      <c r="N53" s="7">
        <v>9019409171.6699448</v>
      </c>
      <c r="O53" s="204">
        <v>7509575908.3021612</v>
      </c>
      <c r="P53" s="200"/>
    </row>
    <row r="54" spans="2:16" ht="11.25" customHeight="1" x14ac:dyDescent="0.2">
      <c r="B54" s="28">
        <v>44440</v>
      </c>
      <c r="C54" s="29">
        <v>45809</v>
      </c>
      <c r="D54" s="7">
        <v>45</v>
      </c>
      <c r="E54" s="11">
        <v>1369</v>
      </c>
      <c r="F54" s="302">
        <v>11500000000</v>
      </c>
      <c r="G54" s="200"/>
      <c r="H54" s="200"/>
      <c r="I54" s="204">
        <v>10735722934.358681</v>
      </c>
      <c r="J54" s="200"/>
      <c r="K54" s="200"/>
      <c r="L54" s="200"/>
      <c r="M54" s="7">
        <v>9960351536.0215874</v>
      </c>
      <c r="N54" s="7">
        <v>8900950403.5743351</v>
      </c>
      <c r="O54" s="204">
        <v>7379557531.0903893</v>
      </c>
      <c r="P54" s="200"/>
    </row>
    <row r="55" spans="2:16" ht="11.25" customHeight="1" x14ac:dyDescent="0.2">
      <c r="B55" s="28">
        <v>44440</v>
      </c>
      <c r="C55" s="29">
        <v>45839</v>
      </c>
      <c r="D55" s="7">
        <v>46</v>
      </c>
      <c r="E55" s="11">
        <v>1399</v>
      </c>
      <c r="F55" s="302">
        <v>11500000000</v>
      </c>
      <c r="G55" s="200"/>
      <c r="H55" s="200"/>
      <c r="I55" s="204">
        <v>10641498372.638552</v>
      </c>
      <c r="J55" s="200"/>
      <c r="K55" s="200"/>
      <c r="L55" s="200"/>
      <c r="M55" s="7">
        <v>9856726702.481287</v>
      </c>
      <c r="N55" s="7">
        <v>8786667593.1766243</v>
      </c>
      <c r="O55" s="204">
        <v>7254946633.5563393</v>
      </c>
      <c r="P55" s="200"/>
    </row>
    <row r="56" spans="2:16" ht="11.25" customHeight="1" x14ac:dyDescent="0.2">
      <c r="B56" s="28">
        <v>44440</v>
      </c>
      <c r="C56" s="29">
        <v>45870</v>
      </c>
      <c r="D56" s="7">
        <v>47</v>
      </c>
      <c r="E56" s="11">
        <v>1430</v>
      </c>
      <c r="F56" s="302">
        <v>11500000000</v>
      </c>
      <c r="G56" s="200"/>
      <c r="H56" s="200"/>
      <c r="I56" s="204">
        <v>10549969730.768524</v>
      </c>
      <c r="J56" s="200"/>
      <c r="K56" s="200"/>
      <c r="L56" s="200"/>
      <c r="M56" s="7">
        <v>9755374017.037075</v>
      </c>
      <c r="N56" s="7">
        <v>8674201361.3527775</v>
      </c>
      <c r="O56" s="204">
        <v>7131750550.4577351</v>
      </c>
      <c r="P56" s="200"/>
    </row>
    <row r="57" spans="2:16" ht="11.25" customHeight="1" x14ac:dyDescent="0.2">
      <c r="B57" s="28">
        <v>44440</v>
      </c>
      <c r="C57" s="29">
        <v>45901</v>
      </c>
      <c r="D57" s="7">
        <v>48</v>
      </c>
      <c r="E57" s="11">
        <v>1461</v>
      </c>
      <c r="F57" s="302">
        <v>11500000000</v>
      </c>
      <c r="G57" s="200"/>
      <c r="H57" s="200"/>
      <c r="I57" s="204">
        <v>10452939146.234049</v>
      </c>
      <c r="J57" s="200"/>
      <c r="K57" s="200"/>
      <c r="L57" s="200"/>
      <c r="M57" s="7">
        <v>9649257858.296093</v>
      </c>
      <c r="N57" s="7">
        <v>8558025574.5951214</v>
      </c>
      <c r="O57" s="204">
        <v>7006430917.9155455</v>
      </c>
      <c r="P57" s="200"/>
    </row>
    <row r="58" spans="2:16" ht="11.25" customHeight="1" x14ac:dyDescent="0.2">
      <c r="B58" s="28">
        <v>44440</v>
      </c>
      <c r="C58" s="29">
        <v>45931</v>
      </c>
      <c r="D58" s="7">
        <v>49</v>
      </c>
      <c r="E58" s="11">
        <v>1491</v>
      </c>
      <c r="F58" s="302">
        <v>11500000000</v>
      </c>
      <c r="G58" s="200"/>
      <c r="H58" s="200"/>
      <c r="I58" s="204">
        <v>10365393688.340675</v>
      </c>
      <c r="J58" s="200"/>
      <c r="K58" s="200"/>
      <c r="L58" s="200"/>
      <c r="M58" s="7">
        <v>9552737683.4074326</v>
      </c>
      <c r="N58" s="7">
        <v>8451567945.5068312</v>
      </c>
      <c r="O58" s="204">
        <v>6890910908.9880705</v>
      </c>
      <c r="P58" s="200"/>
    </row>
    <row r="59" spans="2:16" ht="11.25" customHeight="1" x14ac:dyDescent="0.2">
      <c r="B59" s="28">
        <v>44440</v>
      </c>
      <c r="C59" s="29">
        <v>45962</v>
      </c>
      <c r="D59" s="7">
        <v>50</v>
      </c>
      <c r="E59" s="11">
        <v>1522</v>
      </c>
      <c r="F59" s="302">
        <v>11500000000</v>
      </c>
      <c r="G59" s="200"/>
      <c r="H59" s="200"/>
      <c r="I59" s="204">
        <v>10278403294.396341</v>
      </c>
      <c r="J59" s="200"/>
      <c r="K59" s="200"/>
      <c r="L59" s="200"/>
      <c r="M59" s="7">
        <v>9456501237.732111</v>
      </c>
      <c r="N59" s="7">
        <v>8345147393.0264158</v>
      </c>
      <c r="O59" s="204">
        <v>6775322607.3169079</v>
      </c>
      <c r="P59" s="200"/>
    </row>
    <row r="60" spans="2:16" ht="11.25" customHeight="1" x14ac:dyDescent="0.2">
      <c r="B60" s="28">
        <v>44440</v>
      </c>
      <c r="C60" s="29">
        <v>45992</v>
      </c>
      <c r="D60" s="7">
        <v>51</v>
      </c>
      <c r="E60" s="11">
        <v>1552</v>
      </c>
      <c r="F60" s="302">
        <v>11500000000</v>
      </c>
      <c r="G60" s="200"/>
      <c r="H60" s="200"/>
      <c r="I60" s="204">
        <v>10181567840.038448</v>
      </c>
      <c r="J60" s="200"/>
      <c r="K60" s="200"/>
      <c r="L60" s="200"/>
      <c r="M60" s="7">
        <v>9352033402.255785</v>
      </c>
      <c r="N60" s="7">
        <v>8232644164.4728584</v>
      </c>
      <c r="O60" s="204">
        <v>6656583671.1764383</v>
      </c>
      <c r="P60" s="200"/>
    </row>
    <row r="61" spans="2:16" ht="11.25" customHeight="1" x14ac:dyDescent="0.2">
      <c r="B61" s="28">
        <v>44440</v>
      </c>
      <c r="C61" s="29">
        <v>46023</v>
      </c>
      <c r="D61" s="7">
        <v>52</v>
      </c>
      <c r="E61" s="11">
        <v>1583</v>
      </c>
      <c r="F61" s="302">
        <v>11500000000</v>
      </c>
      <c r="G61" s="200"/>
      <c r="H61" s="200"/>
      <c r="I61" s="204">
        <v>10093952009.767532</v>
      </c>
      <c r="J61" s="200"/>
      <c r="K61" s="200"/>
      <c r="L61" s="200"/>
      <c r="M61" s="7">
        <v>9255830750.929985</v>
      </c>
      <c r="N61" s="7">
        <v>8127234534.6292381</v>
      </c>
      <c r="O61" s="204">
        <v>6543520436.4057932</v>
      </c>
      <c r="P61" s="200"/>
    </row>
    <row r="62" spans="2:16" ht="11.25" customHeight="1" x14ac:dyDescent="0.2">
      <c r="B62" s="28">
        <v>44440</v>
      </c>
      <c r="C62" s="29">
        <v>46054</v>
      </c>
      <c r="D62" s="7">
        <v>53</v>
      </c>
      <c r="E62" s="11">
        <v>1614</v>
      </c>
      <c r="F62" s="302">
        <v>9000000000</v>
      </c>
      <c r="G62" s="200"/>
      <c r="H62" s="200"/>
      <c r="I62" s="204">
        <v>10005977437.18676</v>
      </c>
      <c r="J62" s="200"/>
      <c r="K62" s="200"/>
      <c r="L62" s="200"/>
      <c r="M62" s="7">
        <v>9159599133.2721539</v>
      </c>
      <c r="N62" s="7">
        <v>8022282443.9864712</v>
      </c>
      <c r="O62" s="204">
        <v>6431662372.9117775</v>
      </c>
      <c r="P62" s="200"/>
    </row>
    <row r="63" spans="2:16" ht="11.25" customHeight="1" x14ac:dyDescent="0.2">
      <c r="B63" s="28">
        <v>44440</v>
      </c>
      <c r="C63" s="29">
        <v>46082</v>
      </c>
      <c r="D63" s="7">
        <v>54</v>
      </c>
      <c r="E63" s="11">
        <v>1642</v>
      </c>
      <c r="F63" s="302">
        <v>9000000000</v>
      </c>
      <c r="G63" s="200"/>
      <c r="H63" s="200"/>
      <c r="I63" s="204">
        <v>9918355284.5007248</v>
      </c>
      <c r="J63" s="200"/>
      <c r="K63" s="200"/>
      <c r="L63" s="200"/>
      <c r="M63" s="7">
        <v>9065478498.1535835</v>
      </c>
      <c r="N63" s="7">
        <v>7921607666.3689442</v>
      </c>
      <c r="O63" s="204">
        <v>6326647394.9262733</v>
      </c>
      <c r="P63" s="200"/>
    </row>
    <row r="64" spans="2:16" ht="11.25" customHeight="1" x14ac:dyDescent="0.2">
      <c r="B64" s="28">
        <v>44440</v>
      </c>
      <c r="C64" s="29">
        <v>46113</v>
      </c>
      <c r="D64" s="7">
        <v>55</v>
      </c>
      <c r="E64" s="11">
        <v>1673</v>
      </c>
      <c r="F64" s="302">
        <v>9000000000</v>
      </c>
      <c r="G64" s="200"/>
      <c r="H64" s="200"/>
      <c r="I64" s="204">
        <v>9831897036.6895409</v>
      </c>
      <c r="J64" s="200"/>
      <c r="K64" s="200"/>
      <c r="L64" s="200"/>
      <c r="M64" s="7">
        <v>8971213080.2329121</v>
      </c>
      <c r="N64" s="7">
        <v>7819299750.0746126</v>
      </c>
      <c r="O64" s="204">
        <v>6218487744.0051126</v>
      </c>
      <c r="P64" s="200"/>
    </row>
    <row r="65" spans="2:16" ht="11.25" customHeight="1" x14ac:dyDescent="0.2">
      <c r="B65" s="28">
        <v>44440</v>
      </c>
      <c r="C65" s="29">
        <v>46143</v>
      </c>
      <c r="D65" s="7">
        <v>56</v>
      </c>
      <c r="E65" s="11">
        <v>1703</v>
      </c>
      <c r="F65" s="302">
        <v>9000000000</v>
      </c>
      <c r="G65" s="200"/>
      <c r="H65" s="200"/>
      <c r="I65" s="204">
        <v>9745692478.4339333</v>
      </c>
      <c r="J65" s="200"/>
      <c r="K65" s="200"/>
      <c r="L65" s="200"/>
      <c r="M65" s="7">
        <v>8877958565.6853924</v>
      </c>
      <c r="N65" s="7">
        <v>7718973875.9768801</v>
      </c>
      <c r="O65" s="204">
        <v>6113537427.1791878</v>
      </c>
      <c r="P65" s="200"/>
    </row>
    <row r="66" spans="2:16" ht="11.25" customHeight="1" x14ac:dyDescent="0.2">
      <c r="B66" s="28">
        <v>44440</v>
      </c>
      <c r="C66" s="29">
        <v>46174</v>
      </c>
      <c r="D66" s="7">
        <v>57</v>
      </c>
      <c r="E66" s="11">
        <v>1734</v>
      </c>
      <c r="F66" s="302">
        <v>9000000000</v>
      </c>
      <c r="G66" s="200"/>
      <c r="H66" s="200"/>
      <c r="I66" s="204">
        <v>9659502774.3340187</v>
      </c>
      <c r="J66" s="200"/>
      <c r="K66" s="200"/>
      <c r="L66" s="200"/>
      <c r="M66" s="7">
        <v>8784518486.9560928</v>
      </c>
      <c r="N66" s="7">
        <v>7618307729.8019667</v>
      </c>
      <c r="O66" s="204">
        <v>6008251936.5168219</v>
      </c>
      <c r="P66" s="200"/>
    </row>
    <row r="67" spans="2:16" ht="11.25" customHeight="1" x14ac:dyDescent="0.2">
      <c r="B67" s="28">
        <v>44440</v>
      </c>
      <c r="C67" s="29">
        <v>46204</v>
      </c>
      <c r="D67" s="7">
        <v>58</v>
      </c>
      <c r="E67" s="11">
        <v>1764</v>
      </c>
      <c r="F67" s="302">
        <v>9000000000</v>
      </c>
      <c r="G67" s="200"/>
      <c r="H67" s="200"/>
      <c r="I67" s="204">
        <v>9573815353.4781628</v>
      </c>
      <c r="J67" s="200"/>
      <c r="K67" s="200"/>
      <c r="L67" s="200"/>
      <c r="M67" s="7">
        <v>8692301806.6868286</v>
      </c>
      <c r="N67" s="7">
        <v>7519779647.2583637</v>
      </c>
      <c r="O67" s="204">
        <v>5906236345.7390184</v>
      </c>
      <c r="P67" s="200"/>
    </row>
    <row r="68" spans="2:16" ht="11.25" customHeight="1" x14ac:dyDescent="0.2">
      <c r="B68" s="28">
        <v>44440</v>
      </c>
      <c r="C68" s="29">
        <v>46235</v>
      </c>
      <c r="D68" s="7">
        <v>59</v>
      </c>
      <c r="E68" s="11">
        <v>1795</v>
      </c>
      <c r="F68" s="302">
        <v>9000000000</v>
      </c>
      <c r="G68" s="200"/>
      <c r="H68" s="200"/>
      <c r="I68" s="204">
        <v>9488235548.70471</v>
      </c>
      <c r="J68" s="200"/>
      <c r="K68" s="200"/>
      <c r="L68" s="200"/>
      <c r="M68" s="7">
        <v>8599990800.4919968</v>
      </c>
      <c r="N68" s="7">
        <v>7420999409.8601894</v>
      </c>
      <c r="O68" s="204">
        <v>5803964185.17103</v>
      </c>
      <c r="P68" s="200"/>
    </row>
    <row r="69" spans="2:16" ht="11.25" customHeight="1" x14ac:dyDescent="0.2">
      <c r="B69" s="28">
        <v>44440</v>
      </c>
      <c r="C69" s="29">
        <v>46266</v>
      </c>
      <c r="D69" s="7">
        <v>60</v>
      </c>
      <c r="E69" s="11">
        <v>1826</v>
      </c>
      <c r="F69" s="302">
        <v>9000000000</v>
      </c>
      <c r="G69" s="200"/>
      <c r="H69" s="200"/>
      <c r="I69" s="204">
        <v>9403064709.3654327</v>
      </c>
      <c r="J69" s="200"/>
      <c r="K69" s="200"/>
      <c r="L69" s="200"/>
      <c r="M69" s="7">
        <v>8508337973.3148127</v>
      </c>
      <c r="N69" s="7">
        <v>7323239475.6777792</v>
      </c>
      <c r="O69" s="204">
        <v>5703247023.6741924</v>
      </c>
      <c r="P69" s="200"/>
    </row>
    <row r="70" spans="2:16" ht="11.25" customHeight="1" x14ac:dyDescent="0.2">
      <c r="B70" s="28">
        <v>44440</v>
      </c>
      <c r="C70" s="29">
        <v>46296</v>
      </c>
      <c r="D70" s="7">
        <v>61</v>
      </c>
      <c r="E70" s="11">
        <v>1856</v>
      </c>
      <c r="F70" s="302">
        <v>9000000000</v>
      </c>
      <c r="G70" s="200"/>
      <c r="H70" s="200"/>
      <c r="I70" s="204">
        <v>9318818219.8222656</v>
      </c>
      <c r="J70" s="200"/>
      <c r="K70" s="200"/>
      <c r="L70" s="200"/>
      <c r="M70" s="7">
        <v>8418267242.8286076</v>
      </c>
      <c r="N70" s="7">
        <v>7227880757.2553864</v>
      </c>
      <c r="O70" s="204">
        <v>5605908552.3211384</v>
      </c>
      <c r="P70" s="200"/>
    </row>
    <row r="71" spans="2:16" ht="11.25" customHeight="1" x14ac:dyDescent="0.2">
      <c r="B71" s="28">
        <v>44440</v>
      </c>
      <c r="C71" s="29">
        <v>46327</v>
      </c>
      <c r="D71" s="7">
        <v>62</v>
      </c>
      <c r="E71" s="11">
        <v>1887</v>
      </c>
      <c r="F71" s="302">
        <v>9000000000</v>
      </c>
      <c r="G71" s="200"/>
      <c r="H71" s="200"/>
      <c r="I71" s="204">
        <v>9231702945.9384079</v>
      </c>
      <c r="J71" s="200"/>
      <c r="K71" s="200"/>
      <c r="L71" s="200"/>
      <c r="M71" s="7">
        <v>8325426076.7470579</v>
      </c>
      <c r="N71" s="7">
        <v>7129988549.8997765</v>
      </c>
      <c r="O71" s="204">
        <v>5506561345.4415989</v>
      </c>
      <c r="P71" s="200"/>
    </row>
    <row r="72" spans="2:16" ht="11.25" customHeight="1" x14ac:dyDescent="0.2">
      <c r="B72" s="28">
        <v>44440</v>
      </c>
      <c r="C72" s="29">
        <v>46357</v>
      </c>
      <c r="D72" s="7">
        <v>63</v>
      </c>
      <c r="E72" s="11">
        <v>1917</v>
      </c>
      <c r="F72" s="302">
        <v>9000000000</v>
      </c>
      <c r="G72" s="200"/>
      <c r="H72" s="200"/>
      <c r="I72" s="204">
        <v>9147396090.2203274</v>
      </c>
      <c r="J72" s="200"/>
      <c r="K72" s="200"/>
      <c r="L72" s="200"/>
      <c r="M72" s="7">
        <v>8235855015.8343353</v>
      </c>
      <c r="N72" s="7">
        <v>7035918876.4181643</v>
      </c>
      <c r="O72" s="204">
        <v>5411635739.5418215</v>
      </c>
      <c r="P72" s="200"/>
    </row>
    <row r="73" spans="2:16" ht="11.25" customHeight="1" x14ac:dyDescent="0.2">
      <c r="B73" s="28">
        <v>44440</v>
      </c>
      <c r="C73" s="29">
        <v>46388</v>
      </c>
      <c r="D73" s="7">
        <v>64</v>
      </c>
      <c r="E73" s="11">
        <v>1948</v>
      </c>
      <c r="F73" s="302">
        <v>9000000000</v>
      </c>
      <c r="G73" s="200"/>
      <c r="H73" s="200"/>
      <c r="I73" s="204">
        <v>9063522073.1105518</v>
      </c>
      <c r="J73" s="200"/>
      <c r="K73" s="200"/>
      <c r="L73" s="200"/>
      <c r="M73" s="7">
        <v>8146498533.5843973</v>
      </c>
      <c r="N73" s="7">
        <v>6941881682.8935318</v>
      </c>
      <c r="O73" s="204">
        <v>5316692706.2943907</v>
      </c>
      <c r="P73" s="200"/>
    </row>
    <row r="74" spans="2:16" ht="11.25" customHeight="1" x14ac:dyDescent="0.2">
      <c r="B74" s="28">
        <v>44440</v>
      </c>
      <c r="C74" s="29">
        <v>46419</v>
      </c>
      <c r="D74" s="7">
        <v>65</v>
      </c>
      <c r="E74" s="11">
        <v>1979</v>
      </c>
      <c r="F74" s="302">
        <v>9000000000</v>
      </c>
      <c r="G74" s="200"/>
      <c r="H74" s="200"/>
      <c r="I74" s="204">
        <v>8980067335.1756992</v>
      </c>
      <c r="J74" s="200"/>
      <c r="K74" s="200"/>
      <c r="L74" s="200"/>
      <c r="M74" s="7">
        <v>8057797688.3573122</v>
      </c>
      <c r="N74" s="7">
        <v>6848834561.2422409</v>
      </c>
      <c r="O74" s="204">
        <v>5223211930.9680223</v>
      </c>
      <c r="P74" s="200"/>
    </row>
    <row r="75" spans="2:16" ht="11.25" customHeight="1" x14ac:dyDescent="0.2">
      <c r="B75" s="28">
        <v>44440</v>
      </c>
      <c r="C75" s="29">
        <v>46447</v>
      </c>
      <c r="D75" s="7">
        <v>66</v>
      </c>
      <c r="E75" s="11">
        <v>2007</v>
      </c>
      <c r="F75" s="302">
        <v>9000000000</v>
      </c>
      <c r="G75" s="200"/>
      <c r="H75" s="200"/>
      <c r="I75" s="204">
        <v>8897592809.2416973</v>
      </c>
      <c r="J75" s="200"/>
      <c r="K75" s="200"/>
      <c r="L75" s="200"/>
      <c r="M75" s="7">
        <v>7971561770.4919443</v>
      </c>
      <c r="N75" s="7">
        <v>6759971242.1211538</v>
      </c>
      <c r="O75" s="204">
        <v>5135714012.6880503</v>
      </c>
      <c r="P75" s="200"/>
    </row>
    <row r="76" spans="2:16" ht="11.25" customHeight="1" x14ac:dyDescent="0.2">
      <c r="B76" s="28">
        <v>44440</v>
      </c>
      <c r="C76" s="29">
        <v>46478</v>
      </c>
      <c r="D76" s="7">
        <v>67</v>
      </c>
      <c r="E76" s="11">
        <v>2038</v>
      </c>
      <c r="F76" s="302">
        <v>9000000000</v>
      </c>
      <c r="G76" s="200"/>
      <c r="H76" s="200"/>
      <c r="I76" s="204">
        <v>8815214180.4808578</v>
      </c>
      <c r="J76" s="200"/>
      <c r="K76" s="200"/>
      <c r="L76" s="200"/>
      <c r="M76" s="7">
        <v>7884361647.7312851</v>
      </c>
      <c r="N76" s="7">
        <v>6669020651.317605</v>
      </c>
      <c r="O76" s="204">
        <v>5045156761.6129541</v>
      </c>
      <c r="P76" s="200"/>
    </row>
    <row r="77" spans="2:16" ht="11.25" customHeight="1" x14ac:dyDescent="0.2">
      <c r="B77" s="28">
        <v>44440</v>
      </c>
      <c r="C77" s="29">
        <v>46508</v>
      </c>
      <c r="D77" s="7">
        <v>68</v>
      </c>
      <c r="E77" s="11">
        <v>2068</v>
      </c>
      <c r="F77" s="302">
        <v>6500000000</v>
      </c>
      <c r="G77" s="200"/>
      <c r="H77" s="200"/>
      <c r="I77" s="204">
        <v>8733741332.9069138</v>
      </c>
      <c r="J77" s="200"/>
      <c r="K77" s="200"/>
      <c r="L77" s="200"/>
      <c r="M77" s="7">
        <v>7798670181.2183084</v>
      </c>
      <c r="N77" s="7">
        <v>6580302313.9138308</v>
      </c>
      <c r="O77" s="204">
        <v>4957634812.7425003</v>
      </c>
      <c r="P77" s="200"/>
    </row>
    <row r="78" spans="2:16" ht="11.25" customHeight="1" x14ac:dyDescent="0.2">
      <c r="B78" s="28">
        <v>44440</v>
      </c>
      <c r="C78" s="29">
        <v>46539</v>
      </c>
      <c r="D78" s="7">
        <v>69</v>
      </c>
      <c r="E78" s="11">
        <v>2099</v>
      </c>
      <c r="F78" s="302">
        <v>6500000000</v>
      </c>
      <c r="G78" s="200"/>
      <c r="H78" s="200"/>
      <c r="I78" s="204">
        <v>8651858818.8099632</v>
      </c>
      <c r="J78" s="200"/>
      <c r="K78" s="200"/>
      <c r="L78" s="200"/>
      <c r="M78" s="7">
        <v>7712451242.2486782</v>
      </c>
      <c r="N78" s="7">
        <v>6491003109.6700783</v>
      </c>
      <c r="O78" s="204">
        <v>4869642992.5421152</v>
      </c>
      <c r="P78" s="200"/>
    </row>
    <row r="79" spans="2:16" ht="11.25" customHeight="1" x14ac:dyDescent="0.2">
      <c r="B79" s="28">
        <v>44440</v>
      </c>
      <c r="C79" s="29">
        <v>46569</v>
      </c>
      <c r="D79" s="7">
        <v>70</v>
      </c>
      <c r="E79" s="11">
        <v>2129</v>
      </c>
      <c r="F79" s="302">
        <v>6500000000</v>
      </c>
      <c r="G79" s="200"/>
      <c r="H79" s="200"/>
      <c r="I79" s="204">
        <v>8571235465.2575312</v>
      </c>
      <c r="J79" s="200"/>
      <c r="K79" s="200"/>
      <c r="L79" s="200"/>
      <c r="M79" s="7">
        <v>7628040564.0255709</v>
      </c>
      <c r="N79" s="7">
        <v>6404159604.6862965</v>
      </c>
      <c r="O79" s="204">
        <v>4784797209.9181433</v>
      </c>
      <c r="P79" s="200"/>
    </row>
    <row r="80" spans="2:16" ht="11.25" customHeight="1" x14ac:dyDescent="0.2">
      <c r="B80" s="28">
        <v>44440</v>
      </c>
      <c r="C80" s="29">
        <v>46600</v>
      </c>
      <c r="D80" s="7">
        <v>71</v>
      </c>
      <c r="E80" s="11">
        <v>2160</v>
      </c>
      <c r="F80" s="302">
        <v>6500000000</v>
      </c>
      <c r="G80" s="200"/>
      <c r="H80" s="200"/>
      <c r="I80" s="204">
        <v>8490037428.2566376</v>
      </c>
      <c r="J80" s="200"/>
      <c r="K80" s="200"/>
      <c r="L80" s="200"/>
      <c r="M80" s="7">
        <v>7542962553.8747358</v>
      </c>
      <c r="N80" s="7">
        <v>6316626495.1562719</v>
      </c>
      <c r="O80" s="204">
        <v>4699408590.9871712</v>
      </c>
      <c r="P80" s="200"/>
    </row>
    <row r="81" spans="2:16" ht="11.25" customHeight="1" x14ac:dyDescent="0.2">
      <c r="B81" s="28">
        <v>44440</v>
      </c>
      <c r="C81" s="29">
        <v>46631</v>
      </c>
      <c r="D81" s="7">
        <v>72</v>
      </c>
      <c r="E81" s="11">
        <v>2191</v>
      </c>
      <c r="F81" s="302">
        <v>6500000000</v>
      </c>
      <c r="G81" s="200"/>
      <c r="H81" s="200"/>
      <c r="I81" s="204">
        <v>8409453684.6707211</v>
      </c>
      <c r="J81" s="200"/>
      <c r="K81" s="200"/>
      <c r="L81" s="200"/>
      <c r="M81" s="7">
        <v>7458696040.1044931</v>
      </c>
      <c r="N81" s="7">
        <v>6230175028.5141821</v>
      </c>
      <c r="O81" s="204">
        <v>4615458774.4694214</v>
      </c>
      <c r="P81" s="200"/>
    </row>
    <row r="82" spans="2:16" ht="11.25" customHeight="1" x14ac:dyDescent="0.2">
      <c r="B82" s="28">
        <v>44440</v>
      </c>
      <c r="C82" s="29">
        <v>46661</v>
      </c>
      <c r="D82" s="7">
        <v>73</v>
      </c>
      <c r="E82" s="11">
        <v>2221</v>
      </c>
      <c r="F82" s="302">
        <v>6500000000</v>
      </c>
      <c r="G82" s="200"/>
      <c r="H82" s="200"/>
      <c r="I82" s="204">
        <v>8327844438.0036383</v>
      </c>
      <c r="J82" s="200"/>
      <c r="K82" s="200"/>
      <c r="L82" s="200"/>
      <c r="M82" s="7">
        <v>7374189441.9651279</v>
      </c>
      <c r="N82" s="7">
        <v>6144427107.6236238</v>
      </c>
      <c r="O82" s="204">
        <v>4533275449.8053226</v>
      </c>
      <c r="P82" s="200"/>
    </row>
    <row r="83" spans="2:16" ht="11.25" customHeight="1" x14ac:dyDescent="0.2">
      <c r="B83" s="28">
        <v>44440</v>
      </c>
      <c r="C83" s="29">
        <v>46692</v>
      </c>
      <c r="D83" s="7">
        <v>74</v>
      </c>
      <c r="E83" s="11">
        <v>2252</v>
      </c>
      <c r="F83" s="302">
        <v>6500000000</v>
      </c>
      <c r="G83" s="200"/>
      <c r="H83" s="200"/>
      <c r="I83" s="204">
        <v>8248223254.1346025</v>
      </c>
      <c r="J83" s="200"/>
      <c r="K83" s="200"/>
      <c r="L83" s="200"/>
      <c r="M83" s="7">
        <v>7291298408.4870577</v>
      </c>
      <c r="N83" s="7">
        <v>6059908571.2064381</v>
      </c>
      <c r="O83" s="204">
        <v>4451982035.8689032</v>
      </c>
      <c r="P83" s="200"/>
    </row>
    <row r="84" spans="2:16" ht="11.25" customHeight="1" x14ac:dyDescent="0.2">
      <c r="B84" s="28">
        <v>44440</v>
      </c>
      <c r="C84" s="29">
        <v>46722</v>
      </c>
      <c r="D84" s="7">
        <v>75</v>
      </c>
      <c r="E84" s="11">
        <v>2282</v>
      </c>
      <c r="F84" s="302">
        <v>5000000000</v>
      </c>
      <c r="G84" s="200"/>
      <c r="H84" s="200"/>
      <c r="I84" s="204">
        <v>8167770070.7607536</v>
      </c>
      <c r="J84" s="200"/>
      <c r="K84" s="200"/>
      <c r="L84" s="200"/>
      <c r="M84" s="7">
        <v>7208327820.160532</v>
      </c>
      <c r="N84" s="7">
        <v>5976205123.8715343</v>
      </c>
      <c r="O84" s="204">
        <v>4372490861.1691923</v>
      </c>
      <c r="P84" s="200"/>
    </row>
    <row r="85" spans="2:16" ht="11.25" customHeight="1" x14ac:dyDescent="0.2">
      <c r="B85" s="28">
        <v>44440</v>
      </c>
      <c r="C85" s="29">
        <v>46753</v>
      </c>
      <c r="D85" s="7">
        <v>76</v>
      </c>
      <c r="E85" s="11">
        <v>2313</v>
      </c>
      <c r="F85" s="302">
        <v>5000000000</v>
      </c>
      <c r="G85" s="200"/>
      <c r="H85" s="200"/>
      <c r="I85" s="204">
        <v>8087195639.1040335</v>
      </c>
      <c r="J85" s="200"/>
      <c r="K85" s="200"/>
      <c r="L85" s="200"/>
      <c r="M85" s="7">
        <v>7125112963.2079353</v>
      </c>
      <c r="N85" s="7">
        <v>5892190958.1210842</v>
      </c>
      <c r="O85" s="204">
        <v>4292762364.3535638</v>
      </c>
      <c r="P85" s="200"/>
    </row>
    <row r="86" spans="2:16" ht="11.25" customHeight="1" x14ac:dyDescent="0.2">
      <c r="B86" s="28">
        <v>44440</v>
      </c>
      <c r="C86" s="29">
        <v>46784</v>
      </c>
      <c r="D86" s="7">
        <v>77</v>
      </c>
      <c r="E86" s="11">
        <v>2344</v>
      </c>
      <c r="F86" s="302">
        <v>5000000000</v>
      </c>
      <c r="G86" s="200"/>
      <c r="H86" s="200"/>
      <c r="I86" s="204">
        <v>8006972886.2691708</v>
      </c>
      <c r="J86" s="200"/>
      <c r="K86" s="200"/>
      <c r="L86" s="200"/>
      <c r="M86" s="7">
        <v>7042468963.7024279</v>
      </c>
      <c r="N86" s="7">
        <v>5809036345.816884</v>
      </c>
      <c r="O86" s="204">
        <v>4214254389.2257142</v>
      </c>
      <c r="P86" s="200"/>
    </row>
    <row r="87" spans="2:16" ht="11.25" customHeight="1" x14ac:dyDescent="0.2">
      <c r="B87" s="28">
        <v>44440</v>
      </c>
      <c r="C87" s="29">
        <v>46813</v>
      </c>
      <c r="D87" s="7">
        <v>78</v>
      </c>
      <c r="E87" s="11">
        <v>2373</v>
      </c>
      <c r="F87" s="302">
        <v>5000000000</v>
      </c>
      <c r="G87" s="200"/>
      <c r="H87" s="200"/>
      <c r="I87" s="204">
        <v>7926151905.0423021</v>
      </c>
      <c r="J87" s="200"/>
      <c r="K87" s="200"/>
      <c r="L87" s="200"/>
      <c r="M87" s="7">
        <v>6960321765.7455568</v>
      </c>
      <c r="N87" s="7">
        <v>5727616224.9282103</v>
      </c>
      <c r="O87" s="204">
        <v>4138720631.9727359</v>
      </c>
      <c r="P87" s="200"/>
    </row>
    <row r="88" spans="2:16" ht="11.25" customHeight="1" x14ac:dyDescent="0.2">
      <c r="B88" s="28">
        <v>44440</v>
      </c>
      <c r="C88" s="29">
        <v>46844</v>
      </c>
      <c r="D88" s="7">
        <v>79</v>
      </c>
      <c r="E88" s="11">
        <v>2404</v>
      </c>
      <c r="F88" s="302">
        <v>5000000000</v>
      </c>
      <c r="G88" s="200"/>
      <c r="H88" s="200"/>
      <c r="I88" s="204">
        <v>7845639032.3636417</v>
      </c>
      <c r="J88" s="200"/>
      <c r="K88" s="200"/>
      <c r="L88" s="200"/>
      <c r="M88" s="7">
        <v>6877934371.5873833</v>
      </c>
      <c r="N88" s="7">
        <v>5645425936.4959822</v>
      </c>
      <c r="O88" s="204">
        <v>4062052527.9892998</v>
      </c>
      <c r="P88" s="200"/>
    </row>
    <row r="89" spans="2:16" ht="11.25" customHeight="1" x14ac:dyDescent="0.2">
      <c r="B89" s="28">
        <v>44440</v>
      </c>
      <c r="C89" s="29">
        <v>46874</v>
      </c>
      <c r="D89" s="7">
        <v>80</v>
      </c>
      <c r="E89" s="11">
        <v>2434</v>
      </c>
      <c r="F89" s="302">
        <v>5000000000</v>
      </c>
      <c r="G89" s="200"/>
      <c r="H89" s="200"/>
      <c r="I89" s="204">
        <v>7765446516.3074903</v>
      </c>
      <c r="J89" s="200"/>
      <c r="K89" s="200"/>
      <c r="L89" s="200"/>
      <c r="M89" s="7">
        <v>6796458945.4903374</v>
      </c>
      <c r="N89" s="7">
        <v>5564820392.528676</v>
      </c>
      <c r="O89" s="204">
        <v>3987641032.755228</v>
      </c>
      <c r="P89" s="200"/>
    </row>
    <row r="90" spans="2:16" ht="11.25" customHeight="1" x14ac:dyDescent="0.2">
      <c r="B90" s="28">
        <v>44440</v>
      </c>
      <c r="C90" s="29">
        <v>46905</v>
      </c>
      <c r="D90" s="7">
        <v>81</v>
      </c>
      <c r="E90" s="11">
        <v>2465</v>
      </c>
      <c r="F90" s="302">
        <v>5000000000</v>
      </c>
      <c r="G90" s="200"/>
      <c r="H90" s="200"/>
      <c r="I90" s="204">
        <v>7687106855.0334854</v>
      </c>
      <c r="J90" s="200"/>
      <c r="K90" s="200"/>
      <c r="L90" s="200"/>
      <c r="M90" s="7">
        <v>6716483652.8118887</v>
      </c>
      <c r="N90" s="7">
        <v>5485352088.7897272</v>
      </c>
      <c r="O90" s="204">
        <v>3914046968.5997429</v>
      </c>
      <c r="P90" s="200"/>
    </row>
    <row r="91" spans="2:16" ht="11.25" customHeight="1" x14ac:dyDescent="0.2">
      <c r="B91" s="28">
        <v>44440</v>
      </c>
      <c r="C91" s="29">
        <v>46935</v>
      </c>
      <c r="D91" s="7">
        <v>82</v>
      </c>
      <c r="E91" s="11">
        <v>2495</v>
      </c>
      <c r="F91" s="302">
        <v>5000000000</v>
      </c>
      <c r="G91" s="200"/>
      <c r="H91" s="200"/>
      <c r="I91" s="204">
        <v>7609803021.1944752</v>
      </c>
      <c r="J91" s="200"/>
      <c r="K91" s="200"/>
      <c r="L91" s="200"/>
      <c r="M91" s="7">
        <v>6638027077.8047504</v>
      </c>
      <c r="N91" s="7">
        <v>5407933390.9051485</v>
      </c>
      <c r="O91" s="204">
        <v>3842987229.1493444</v>
      </c>
      <c r="P91" s="200"/>
    </row>
    <row r="92" spans="2:16" ht="11.25" customHeight="1" x14ac:dyDescent="0.2">
      <c r="B92" s="28">
        <v>44440</v>
      </c>
      <c r="C92" s="29">
        <v>46966</v>
      </c>
      <c r="D92" s="7">
        <v>83</v>
      </c>
      <c r="E92" s="11">
        <v>2526</v>
      </c>
      <c r="F92" s="302">
        <v>5000000000</v>
      </c>
      <c r="G92" s="200"/>
      <c r="H92" s="200"/>
      <c r="I92" s="204">
        <v>7532455094.7861423</v>
      </c>
      <c r="J92" s="200"/>
      <c r="K92" s="200"/>
      <c r="L92" s="200"/>
      <c r="M92" s="7">
        <v>6559412373.1504068</v>
      </c>
      <c r="N92" s="7">
        <v>5330296183.8025875</v>
      </c>
      <c r="O92" s="204">
        <v>3771773186.2658844</v>
      </c>
      <c r="P92" s="200"/>
    </row>
    <row r="93" spans="2:16" ht="11.25" customHeight="1" x14ac:dyDescent="0.2">
      <c r="B93" s="28">
        <v>44440</v>
      </c>
      <c r="C93" s="29">
        <v>46997</v>
      </c>
      <c r="D93" s="7">
        <v>84</v>
      </c>
      <c r="E93" s="11">
        <v>2557</v>
      </c>
      <c r="F93" s="302">
        <v>5000000000</v>
      </c>
      <c r="G93" s="200"/>
      <c r="H93" s="200"/>
      <c r="I93" s="204">
        <v>7454714081.2184973</v>
      </c>
      <c r="J93" s="200"/>
      <c r="K93" s="200"/>
      <c r="L93" s="200"/>
      <c r="M93" s="7">
        <v>6480703518.2448397</v>
      </c>
      <c r="N93" s="7">
        <v>5252942579.9347286</v>
      </c>
      <c r="O93" s="204">
        <v>3701293291.9793701</v>
      </c>
      <c r="P93" s="200"/>
    </row>
    <row r="94" spans="2:16" ht="11.25" customHeight="1" x14ac:dyDescent="0.2">
      <c r="B94" s="28">
        <v>44440</v>
      </c>
      <c r="C94" s="29">
        <v>47027</v>
      </c>
      <c r="D94" s="7">
        <v>85</v>
      </c>
      <c r="E94" s="11">
        <v>2587</v>
      </c>
      <c r="F94" s="302">
        <v>5000000000</v>
      </c>
      <c r="G94" s="200"/>
      <c r="H94" s="200"/>
      <c r="I94" s="204">
        <v>7378474350.4680471</v>
      </c>
      <c r="J94" s="200"/>
      <c r="K94" s="200"/>
      <c r="L94" s="200"/>
      <c r="M94" s="7">
        <v>6403896360.5474539</v>
      </c>
      <c r="N94" s="7">
        <v>5177910769.2007437</v>
      </c>
      <c r="O94" s="204">
        <v>3633469274.2894068</v>
      </c>
      <c r="P94" s="200"/>
    </row>
    <row r="95" spans="2:16" ht="11.25" customHeight="1" x14ac:dyDescent="0.2">
      <c r="B95" s="28">
        <v>44440</v>
      </c>
      <c r="C95" s="29">
        <v>47058</v>
      </c>
      <c r="D95" s="7">
        <v>86</v>
      </c>
      <c r="E95" s="11">
        <v>2618</v>
      </c>
      <c r="F95" s="302">
        <v>5000000000</v>
      </c>
      <c r="G95" s="200"/>
      <c r="H95" s="200"/>
      <c r="I95" s="204">
        <v>7303698096.6074476</v>
      </c>
      <c r="J95" s="200"/>
      <c r="K95" s="200"/>
      <c r="L95" s="200"/>
      <c r="M95" s="7">
        <v>6328245441.4298477</v>
      </c>
      <c r="N95" s="7">
        <v>5103729811.8423605</v>
      </c>
      <c r="O95" s="204">
        <v>3566245401.5152373</v>
      </c>
      <c r="P95" s="200"/>
    </row>
    <row r="96" spans="2:16" ht="11.25" customHeight="1" x14ac:dyDescent="0.2">
      <c r="B96" s="28">
        <v>44440</v>
      </c>
      <c r="C96" s="29">
        <v>47088</v>
      </c>
      <c r="D96" s="7">
        <v>87</v>
      </c>
      <c r="E96" s="11">
        <v>2648</v>
      </c>
      <c r="F96" s="302">
        <v>5000000000</v>
      </c>
      <c r="G96" s="200"/>
      <c r="H96" s="200"/>
      <c r="I96" s="204">
        <v>7228137382.9532623</v>
      </c>
      <c r="J96" s="200"/>
      <c r="K96" s="200"/>
      <c r="L96" s="200"/>
      <c r="M96" s="7">
        <v>6252496549.9199047</v>
      </c>
      <c r="N96" s="7">
        <v>5030227048.3551311</v>
      </c>
      <c r="O96" s="204">
        <v>3500476941.8072042</v>
      </c>
      <c r="P96" s="200"/>
    </row>
    <row r="97" spans="2:16" ht="11.25" customHeight="1" x14ac:dyDescent="0.2">
      <c r="B97" s="28">
        <v>44440</v>
      </c>
      <c r="C97" s="29">
        <v>47119</v>
      </c>
      <c r="D97" s="7">
        <v>88</v>
      </c>
      <c r="E97" s="11">
        <v>2679</v>
      </c>
      <c r="F97" s="302">
        <v>5000000000</v>
      </c>
      <c r="G97" s="200"/>
      <c r="H97" s="200"/>
      <c r="I97" s="204">
        <v>7152903604.4009151</v>
      </c>
      <c r="J97" s="200"/>
      <c r="K97" s="200"/>
      <c r="L97" s="200"/>
      <c r="M97" s="7">
        <v>6176923371.632885</v>
      </c>
      <c r="N97" s="7">
        <v>4956789019.062993</v>
      </c>
      <c r="O97" s="204">
        <v>3434762293.5455918</v>
      </c>
      <c r="P97" s="200"/>
    </row>
    <row r="98" spans="2:16" ht="11.25" customHeight="1" x14ac:dyDescent="0.2">
      <c r="B98" s="28">
        <v>44440</v>
      </c>
      <c r="C98" s="29">
        <v>47150</v>
      </c>
      <c r="D98" s="7">
        <v>89</v>
      </c>
      <c r="E98" s="11">
        <v>2710</v>
      </c>
      <c r="F98" s="302">
        <v>2500000000</v>
      </c>
      <c r="G98" s="200"/>
      <c r="H98" s="200"/>
      <c r="I98" s="204">
        <v>7078542357.5330238</v>
      </c>
      <c r="J98" s="200"/>
      <c r="K98" s="200"/>
      <c r="L98" s="200"/>
      <c r="M98" s="7">
        <v>6102340763.2634344</v>
      </c>
      <c r="N98" s="7">
        <v>4884484870.8037624</v>
      </c>
      <c r="O98" s="204">
        <v>3370323906.7039576</v>
      </c>
      <c r="P98" s="200"/>
    </row>
    <row r="99" spans="2:16" ht="11.25" customHeight="1" x14ac:dyDescent="0.2">
      <c r="B99" s="28">
        <v>44440</v>
      </c>
      <c r="C99" s="29">
        <v>47178</v>
      </c>
      <c r="D99" s="7">
        <v>90</v>
      </c>
      <c r="E99" s="11">
        <v>2738</v>
      </c>
      <c r="F99" s="302">
        <v>2500000000</v>
      </c>
      <c r="G99" s="200"/>
      <c r="H99" s="200"/>
      <c r="I99" s="204">
        <v>7004100525.9698982</v>
      </c>
      <c r="J99" s="200"/>
      <c r="K99" s="200"/>
      <c r="L99" s="200"/>
      <c r="M99" s="7">
        <v>6028914349.5995579</v>
      </c>
      <c r="N99" s="7">
        <v>4814625851.2607698</v>
      </c>
      <c r="O99" s="204">
        <v>3309408871.7679868</v>
      </c>
      <c r="P99" s="200"/>
    </row>
    <row r="100" spans="2:16" ht="11.25" customHeight="1" x14ac:dyDescent="0.2">
      <c r="B100" s="28">
        <v>44440</v>
      </c>
      <c r="C100" s="29">
        <v>47209</v>
      </c>
      <c r="D100" s="7">
        <v>91</v>
      </c>
      <c r="E100" s="11">
        <v>2769</v>
      </c>
      <c r="F100" s="302">
        <v>2500000000</v>
      </c>
      <c r="G100" s="200"/>
      <c r="H100" s="200"/>
      <c r="I100" s="204">
        <v>6931362124.5274477</v>
      </c>
      <c r="J100" s="200"/>
      <c r="K100" s="200"/>
      <c r="L100" s="200"/>
      <c r="M100" s="7">
        <v>5956184078.3829861</v>
      </c>
      <c r="N100" s="7">
        <v>4744447371.6615648</v>
      </c>
      <c r="O100" s="204">
        <v>3247357754.378984</v>
      </c>
      <c r="P100" s="200"/>
    </row>
    <row r="101" spans="2:16" ht="11.25" customHeight="1" x14ac:dyDescent="0.2">
      <c r="B101" s="28">
        <v>44440</v>
      </c>
      <c r="C101" s="29">
        <v>47239</v>
      </c>
      <c r="D101" s="7">
        <v>92</v>
      </c>
      <c r="E101" s="11">
        <v>2799</v>
      </c>
      <c r="F101" s="302">
        <v>2500000000</v>
      </c>
      <c r="G101" s="200"/>
      <c r="H101" s="200"/>
      <c r="I101" s="204">
        <v>6854931215.5853214</v>
      </c>
      <c r="J101" s="200"/>
      <c r="K101" s="200"/>
      <c r="L101" s="200"/>
      <c r="M101" s="7">
        <v>5880837568.4891272</v>
      </c>
      <c r="N101" s="7">
        <v>4672899853.8807688</v>
      </c>
      <c r="O101" s="204">
        <v>3185275932.247601</v>
      </c>
      <c r="P101" s="200"/>
    </row>
    <row r="102" spans="2:16" ht="11.25" customHeight="1" x14ac:dyDescent="0.2">
      <c r="B102" s="28">
        <v>44440</v>
      </c>
      <c r="C102" s="29">
        <v>47270</v>
      </c>
      <c r="D102" s="7">
        <v>93</v>
      </c>
      <c r="E102" s="11">
        <v>2830</v>
      </c>
      <c r="F102" s="302">
        <v>2500000000</v>
      </c>
      <c r="G102" s="200"/>
      <c r="H102" s="200"/>
      <c r="I102" s="204">
        <v>6780133986.0892887</v>
      </c>
      <c r="J102" s="200"/>
      <c r="K102" s="200"/>
      <c r="L102" s="200"/>
      <c r="M102" s="7">
        <v>5806803610.4798365</v>
      </c>
      <c r="N102" s="7">
        <v>4602338106.7110939</v>
      </c>
      <c r="O102" s="204">
        <v>3123889954.8728528</v>
      </c>
      <c r="P102" s="200"/>
    </row>
    <row r="103" spans="2:16" ht="11.25" customHeight="1" x14ac:dyDescent="0.2">
      <c r="B103" s="28">
        <v>44440</v>
      </c>
      <c r="C103" s="29">
        <v>47300</v>
      </c>
      <c r="D103" s="7">
        <v>94</v>
      </c>
      <c r="E103" s="11">
        <v>2860</v>
      </c>
      <c r="F103" s="302">
        <v>2500000000</v>
      </c>
      <c r="G103" s="200"/>
      <c r="H103" s="200"/>
      <c r="I103" s="204">
        <v>6707561345.4823446</v>
      </c>
      <c r="J103" s="200"/>
      <c r="K103" s="200"/>
      <c r="L103" s="200"/>
      <c r="M103" s="7">
        <v>5735219916.8362389</v>
      </c>
      <c r="N103" s="7">
        <v>4534414582.5586681</v>
      </c>
      <c r="O103" s="204">
        <v>3065169636.1329136</v>
      </c>
      <c r="P103" s="200"/>
    </row>
    <row r="104" spans="2:16" ht="11.25" customHeight="1" x14ac:dyDescent="0.2">
      <c r="B104" s="28">
        <v>44440</v>
      </c>
      <c r="C104" s="29">
        <v>47331</v>
      </c>
      <c r="D104" s="7">
        <v>95</v>
      </c>
      <c r="E104" s="11">
        <v>2891</v>
      </c>
      <c r="F104" s="302">
        <v>2500000000</v>
      </c>
      <c r="G104" s="200"/>
      <c r="H104" s="200"/>
      <c r="I104" s="204">
        <v>6635949271.0635576</v>
      </c>
      <c r="J104" s="200"/>
      <c r="K104" s="200"/>
      <c r="L104" s="200"/>
      <c r="M104" s="7">
        <v>5664365366.0932131</v>
      </c>
      <c r="N104" s="7">
        <v>4467005644.6256542</v>
      </c>
      <c r="O104" s="204">
        <v>3006812938.1483827</v>
      </c>
      <c r="P104" s="200"/>
    </row>
    <row r="105" spans="2:16" ht="11.25" customHeight="1" x14ac:dyDescent="0.2">
      <c r="B105" s="28">
        <v>44440</v>
      </c>
      <c r="C105" s="29">
        <v>47362</v>
      </c>
      <c r="D105" s="7">
        <v>96</v>
      </c>
      <c r="E105" s="11">
        <v>2922</v>
      </c>
      <c r="F105" s="302">
        <v>2500000000</v>
      </c>
      <c r="G105" s="200"/>
      <c r="H105" s="200"/>
      <c r="I105" s="204">
        <v>6560904440.1278858</v>
      </c>
      <c r="J105" s="200"/>
      <c r="K105" s="200"/>
      <c r="L105" s="200"/>
      <c r="M105" s="7">
        <v>5590809476.8246365</v>
      </c>
      <c r="N105" s="7">
        <v>4397785348.9037132</v>
      </c>
      <c r="O105" s="204">
        <v>2947681506.6529741</v>
      </c>
      <c r="P105" s="200"/>
    </row>
    <row r="106" spans="2:16" ht="11.25" customHeight="1" x14ac:dyDescent="0.2">
      <c r="B106" s="28">
        <v>44440</v>
      </c>
      <c r="C106" s="29">
        <v>47392</v>
      </c>
      <c r="D106" s="7">
        <v>97</v>
      </c>
      <c r="E106" s="11">
        <v>2952</v>
      </c>
      <c r="F106" s="302">
        <v>2500000000</v>
      </c>
      <c r="G106" s="200"/>
      <c r="H106" s="200"/>
      <c r="I106" s="204">
        <v>6490759420.4021053</v>
      </c>
      <c r="J106" s="200"/>
      <c r="K106" s="200"/>
      <c r="L106" s="200"/>
      <c r="M106" s="7">
        <v>5521957415.1728687</v>
      </c>
      <c r="N106" s="7">
        <v>4332934818.0256824</v>
      </c>
      <c r="O106" s="204">
        <v>2892309525.7430329</v>
      </c>
      <c r="P106" s="200"/>
    </row>
    <row r="107" spans="2:16" ht="11.25" customHeight="1" x14ac:dyDescent="0.2">
      <c r="B107" s="28">
        <v>44440</v>
      </c>
      <c r="C107" s="29">
        <v>47423</v>
      </c>
      <c r="D107" s="7">
        <v>98</v>
      </c>
      <c r="E107" s="11">
        <v>2983</v>
      </c>
      <c r="F107" s="302">
        <v>2500000000</v>
      </c>
      <c r="G107" s="200"/>
      <c r="H107" s="200"/>
      <c r="I107" s="204">
        <v>6419125610.6854582</v>
      </c>
      <c r="J107" s="200"/>
      <c r="K107" s="200"/>
      <c r="L107" s="200"/>
      <c r="M107" s="7">
        <v>5451753284.8381376</v>
      </c>
      <c r="N107" s="7">
        <v>4266968035.9859748</v>
      </c>
      <c r="O107" s="204">
        <v>2836211549.5910592</v>
      </c>
      <c r="P107" s="200"/>
    </row>
    <row r="108" spans="2:16" ht="11.25" customHeight="1" x14ac:dyDescent="0.2">
      <c r="B108" s="28">
        <v>44440</v>
      </c>
      <c r="C108" s="29">
        <v>47453</v>
      </c>
      <c r="D108" s="7">
        <v>99</v>
      </c>
      <c r="E108" s="11">
        <v>3013</v>
      </c>
      <c r="F108" s="302">
        <v>2500000000</v>
      </c>
      <c r="G108" s="200"/>
      <c r="H108" s="200"/>
      <c r="I108" s="204">
        <v>6348376577.4765129</v>
      </c>
      <c r="J108" s="200"/>
      <c r="K108" s="200"/>
      <c r="L108" s="200"/>
      <c r="M108" s="7">
        <v>5382816324.2291212</v>
      </c>
      <c r="N108" s="7">
        <v>4202643232.0946541</v>
      </c>
      <c r="O108" s="204">
        <v>2782004568.6483102</v>
      </c>
      <c r="P108" s="200"/>
    </row>
    <row r="109" spans="2:16" ht="11.25" customHeight="1" x14ac:dyDescent="0.2">
      <c r="B109" s="28">
        <v>44440</v>
      </c>
      <c r="C109" s="29">
        <v>47484</v>
      </c>
      <c r="D109" s="7">
        <v>100</v>
      </c>
      <c r="E109" s="11">
        <v>3044</v>
      </c>
      <c r="F109" s="302">
        <v>2500000000</v>
      </c>
      <c r="G109" s="200"/>
      <c r="H109" s="200"/>
      <c r="I109" s="204">
        <v>6279855482.6687918</v>
      </c>
      <c r="J109" s="200"/>
      <c r="K109" s="200"/>
      <c r="L109" s="200"/>
      <c r="M109" s="7">
        <v>5315685873.5714941</v>
      </c>
      <c r="N109" s="7">
        <v>4139676124.0672274</v>
      </c>
      <c r="O109" s="204">
        <v>2728715760.1400757</v>
      </c>
      <c r="P109" s="200"/>
    </row>
    <row r="110" spans="2:16" ht="11.25" customHeight="1" x14ac:dyDescent="0.2">
      <c r="B110" s="28">
        <v>44440</v>
      </c>
      <c r="C110" s="29">
        <v>47515</v>
      </c>
      <c r="D110" s="7">
        <v>101</v>
      </c>
      <c r="E110" s="11">
        <v>3075</v>
      </c>
      <c r="F110" s="302">
        <v>2500000000</v>
      </c>
      <c r="G110" s="200"/>
      <c r="H110" s="200"/>
      <c r="I110" s="204">
        <v>6211981052.342907</v>
      </c>
      <c r="J110" s="200"/>
      <c r="K110" s="200"/>
      <c r="L110" s="200"/>
      <c r="M110" s="7">
        <v>5249314106.0460958</v>
      </c>
      <c r="N110" s="7">
        <v>4077591444.5192351</v>
      </c>
      <c r="O110" s="204">
        <v>2676407656.5570159</v>
      </c>
      <c r="P110" s="200"/>
    </row>
    <row r="111" spans="2:16" ht="11.25" customHeight="1" x14ac:dyDescent="0.2">
      <c r="B111" s="28">
        <v>44440</v>
      </c>
      <c r="C111" s="29">
        <v>47543</v>
      </c>
      <c r="D111" s="7">
        <v>102</v>
      </c>
      <c r="E111" s="11">
        <v>3103</v>
      </c>
      <c r="F111" s="302">
        <v>2500000000</v>
      </c>
      <c r="G111" s="200"/>
      <c r="H111" s="200"/>
      <c r="I111" s="204">
        <v>6142798568.1927977</v>
      </c>
      <c r="J111" s="200"/>
      <c r="K111" s="200"/>
      <c r="L111" s="200"/>
      <c r="M111" s="7">
        <v>5182900072.9580603</v>
      </c>
      <c r="N111" s="7">
        <v>4016752757.6011739</v>
      </c>
      <c r="O111" s="204">
        <v>2626386673.0069022</v>
      </c>
      <c r="P111" s="200"/>
    </row>
    <row r="112" spans="2:16" ht="11.25" customHeight="1" x14ac:dyDescent="0.2">
      <c r="B112" s="28">
        <v>44440</v>
      </c>
      <c r="C112" s="29">
        <v>47574</v>
      </c>
      <c r="D112" s="7">
        <v>103</v>
      </c>
      <c r="E112" s="11">
        <v>3134</v>
      </c>
      <c r="F112" s="302">
        <v>2500000000</v>
      </c>
      <c r="G112" s="200"/>
      <c r="H112" s="200"/>
      <c r="I112" s="204">
        <v>6076313088.471529</v>
      </c>
      <c r="J112" s="200"/>
      <c r="K112" s="200"/>
      <c r="L112" s="200"/>
      <c r="M112" s="7">
        <v>5118108443.8404093</v>
      </c>
      <c r="N112" s="7">
        <v>3956451454.5496249</v>
      </c>
      <c r="O112" s="204">
        <v>2576000994.6965876</v>
      </c>
      <c r="P112" s="200"/>
    </row>
    <row r="113" spans="2:16" ht="11.25" customHeight="1" x14ac:dyDescent="0.2">
      <c r="B113" s="28">
        <v>44440</v>
      </c>
      <c r="C113" s="29">
        <v>47604</v>
      </c>
      <c r="D113" s="7">
        <v>104</v>
      </c>
      <c r="E113" s="11">
        <v>3164</v>
      </c>
      <c r="F113" s="302">
        <v>0</v>
      </c>
      <c r="G113" s="200"/>
      <c r="H113" s="200"/>
      <c r="I113" s="204">
        <v>6006937977.0396852</v>
      </c>
      <c r="J113" s="200"/>
      <c r="K113" s="200"/>
      <c r="L113" s="200"/>
      <c r="M113" s="7">
        <v>5051368463.0409765</v>
      </c>
      <c r="N113" s="7">
        <v>3895248540.6830912</v>
      </c>
      <c r="O113" s="204">
        <v>2525756283.3044815</v>
      </c>
      <c r="P113" s="200"/>
    </row>
    <row r="114" spans="2:16" ht="11.25" customHeight="1" x14ac:dyDescent="0.2">
      <c r="B114" s="28">
        <v>44440</v>
      </c>
      <c r="C114" s="29">
        <v>47635</v>
      </c>
      <c r="D114" s="7">
        <v>105</v>
      </c>
      <c r="E114" s="11">
        <v>3195</v>
      </c>
      <c r="F114" s="302"/>
      <c r="G114" s="200"/>
      <c r="H114" s="200"/>
      <c r="I114" s="204">
        <v>5941645615.0075054</v>
      </c>
      <c r="J114" s="200"/>
      <c r="K114" s="200"/>
      <c r="L114" s="200"/>
      <c r="M114" s="7">
        <v>4987988285.4260111</v>
      </c>
      <c r="N114" s="7">
        <v>3836592228.6457057</v>
      </c>
      <c r="O114" s="204">
        <v>2477185509.1730866</v>
      </c>
      <c r="P114" s="200"/>
    </row>
    <row r="115" spans="2:16" ht="11.25" customHeight="1" x14ac:dyDescent="0.2">
      <c r="B115" s="28">
        <v>44440</v>
      </c>
      <c r="C115" s="29">
        <v>47665</v>
      </c>
      <c r="D115" s="7">
        <v>106</v>
      </c>
      <c r="E115" s="11">
        <v>3225</v>
      </c>
      <c r="F115" s="302"/>
      <c r="G115" s="200"/>
      <c r="H115" s="200"/>
      <c r="I115" s="204">
        <v>5876257920.35357</v>
      </c>
      <c r="J115" s="200"/>
      <c r="K115" s="200"/>
      <c r="L115" s="200"/>
      <c r="M115" s="7">
        <v>4924998354.2369022</v>
      </c>
      <c r="N115" s="7">
        <v>3778818865.9545498</v>
      </c>
      <c r="O115" s="204">
        <v>2429881231.1503844</v>
      </c>
      <c r="P115" s="200"/>
    </row>
    <row r="116" spans="2:16" ht="11.25" customHeight="1" x14ac:dyDescent="0.2">
      <c r="B116" s="28">
        <v>44440</v>
      </c>
      <c r="C116" s="29">
        <v>47696</v>
      </c>
      <c r="D116" s="7">
        <v>107</v>
      </c>
      <c r="E116" s="11">
        <v>3256</v>
      </c>
      <c r="F116" s="302"/>
      <c r="G116" s="200"/>
      <c r="H116" s="200"/>
      <c r="I116" s="204">
        <v>5810688672.8191872</v>
      </c>
      <c r="J116" s="200"/>
      <c r="K116" s="200"/>
      <c r="L116" s="200"/>
      <c r="M116" s="7">
        <v>4861783624.1965752</v>
      </c>
      <c r="N116" s="7">
        <v>3720828941.5869389</v>
      </c>
      <c r="O116" s="204">
        <v>2382458232.7325592</v>
      </c>
      <c r="P116" s="200"/>
    </row>
    <row r="117" spans="2:16" ht="11.25" customHeight="1" x14ac:dyDescent="0.2">
      <c r="B117" s="28">
        <v>44440</v>
      </c>
      <c r="C117" s="29">
        <v>47727</v>
      </c>
      <c r="D117" s="7">
        <v>108</v>
      </c>
      <c r="E117" s="11">
        <v>3287</v>
      </c>
      <c r="F117" s="302"/>
      <c r="G117" s="200"/>
      <c r="H117" s="200"/>
      <c r="I117" s="204">
        <v>5746038853.8559923</v>
      </c>
      <c r="J117" s="200"/>
      <c r="K117" s="200"/>
      <c r="L117" s="200"/>
      <c r="M117" s="7">
        <v>4799537138.3217325</v>
      </c>
      <c r="N117" s="7">
        <v>3663848670.6321549</v>
      </c>
      <c r="O117" s="204">
        <v>2336037113.0933018</v>
      </c>
      <c r="P117" s="200"/>
    </row>
    <row r="118" spans="2:16" ht="11.25" customHeight="1" x14ac:dyDescent="0.2">
      <c r="B118" s="28">
        <v>44440</v>
      </c>
      <c r="C118" s="29">
        <v>47757</v>
      </c>
      <c r="D118" s="7">
        <v>109</v>
      </c>
      <c r="E118" s="11">
        <v>3317</v>
      </c>
      <c r="F118" s="302"/>
      <c r="G118" s="200"/>
      <c r="H118" s="200"/>
      <c r="I118" s="204">
        <v>5681653414.2488842</v>
      </c>
      <c r="J118" s="200"/>
      <c r="K118" s="200"/>
      <c r="L118" s="200"/>
      <c r="M118" s="7">
        <v>4737967708.5706463</v>
      </c>
      <c r="N118" s="7">
        <v>3607946049.171679</v>
      </c>
      <c r="O118" s="204">
        <v>2290964338.3031335</v>
      </c>
      <c r="P118" s="200"/>
    </row>
    <row r="119" spans="2:16" ht="11.25" customHeight="1" x14ac:dyDescent="0.2">
      <c r="B119" s="28">
        <v>44440</v>
      </c>
      <c r="C119" s="29">
        <v>47788</v>
      </c>
      <c r="D119" s="7">
        <v>110</v>
      </c>
      <c r="E119" s="11">
        <v>3348</v>
      </c>
      <c r="F119" s="302"/>
      <c r="G119" s="200"/>
      <c r="H119" s="200"/>
      <c r="I119" s="204">
        <v>5618136101.4819365</v>
      </c>
      <c r="J119" s="200"/>
      <c r="K119" s="200"/>
      <c r="L119" s="200"/>
      <c r="M119" s="7">
        <v>4677054101.5871849</v>
      </c>
      <c r="N119" s="7">
        <v>3552502766.3389416</v>
      </c>
      <c r="O119" s="204">
        <v>2246204735.5026445</v>
      </c>
      <c r="P119" s="200"/>
    </row>
    <row r="120" spans="2:16" ht="11.25" customHeight="1" x14ac:dyDescent="0.2">
      <c r="B120" s="28">
        <v>44440</v>
      </c>
      <c r="C120" s="29">
        <v>47818</v>
      </c>
      <c r="D120" s="7">
        <v>111</v>
      </c>
      <c r="E120" s="11">
        <v>3378</v>
      </c>
      <c r="F120" s="302"/>
      <c r="G120" s="200"/>
      <c r="H120" s="200"/>
      <c r="I120" s="204">
        <v>5554468647.6936531</v>
      </c>
      <c r="J120" s="200"/>
      <c r="K120" s="200"/>
      <c r="L120" s="200"/>
      <c r="M120" s="7">
        <v>4616461497.4488888</v>
      </c>
      <c r="N120" s="7">
        <v>3497848669.2127628</v>
      </c>
      <c r="O120" s="204">
        <v>2202581633.1771002</v>
      </c>
      <c r="P120" s="200"/>
    </row>
    <row r="121" spans="2:16" ht="11.25" customHeight="1" x14ac:dyDescent="0.2">
      <c r="B121" s="28">
        <v>44440</v>
      </c>
      <c r="C121" s="29">
        <v>47849</v>
      </c>
      <c r="D121" s="7">
        <v>112</v>
      </c>
      <c r="E121" s="11">
        <v>3409</v>
      </c>
      <c r="F121" s="302"/>
      <c r="G121" s="200"/>
      <c r="H121" s="200"/>
      <c r="I121" s="204">
        <v>5490858989.2774134</v>
      </c>
      <c r="J121" s="200"/>
      <c r="K121" s="200"/>
      <c r="L121" s="200"/>
      <c r="M121" s="7">
        <v>4555853684.3066292</v>
      </c>
      <c r="N121" s="7">
        <v>3443147749.5327029</v>
      </c>
      <c r="O121" s="204">
        <v>2158953437.5005631</v>
      </c>
      <c r="P121" s="200"/>
    </row>
    <row r="122" spans="2:16" ht="11.25" customHeight="1" x14ac:dyDescent="0.2">
      <c r="B122" s="28">
        <v>44440</v>
      </c>
      <c r="C122" s="29">
        <v>47880</v>
      </c>
      <c r="D122" s="7">
        <v>113</v>
      </c>
      <c r="E122" s="11">
        <v>3440</v>
      </c>
      <c r="F122" s="302"/>
      <c r="G122" s="200"/>
      <c r="H122" s="200"/>
      <c r="I122" s="204">
        <v>5428015095.1085653</v>
      </c>
      <c r="J122" s="200"/>
      <c r="K122" s="200"/>
      <c r="L122" s="200"/>
      <c r="M122" s="7">
        <v>4496072471.0509977</v>
      </c>
      <c r="N122" s="7">
        <v>3389325562.7401061</v>
      </c>
      <c r="O122" s="204">
        <v>2116203963.4716437</v>
      </c>
      <c r="P122" s="200"/>
    </row>
    <row r="123" spans="2:16" ht="11.25" customHeight="1" x14ac:dyDescent="0.2">
      <c r="B123" s="28">
        <v>44440</v>
      </c>
      <c r="C123" s="29">
        <v>47908</v>
      </c>
      <c r="D123" s="7">
        <v>114</v>
      </c>
      <c r="E123" s="11">
        <v>3468</v>
      </c>
      <c r="F123" s="302"/>
      <c r="G123" s="200"/>
      <c r="H123" s="200"/>
      <c r="I123" s="204">
        <v>5364937679.3674679</v>
      </c>
      <c r="J123" s="200"/>
      <c r="K123" s="200"/>
      <c r="L123" s="200"/>
      <c r="M123" s="7">
        <v>4437016672.4130878</v>
      </c>
      <c r="N123" s="7">
        <v>3337122591.0650635</v>
      </c>
      <c r="O123" s="204">
        <v>2075637022.8296022</v>
      </c>
      <c r="P123" s="200"/>
    </row>
    <row r="124" spans="2:16" ht="11.25" customHeight="1" x14ac:dyDescent="0.2">
      <c r="B124" s="28">
        <v>44440</v>
      </c>
      <c r="C124" s="29">
        <v>47939</v>
      </c>
      <c r="D124" s="7">
        <v>115</v>
      </c>
      <c r="E124" s="11">
        <v>3499</v>
      </c>
      <c r="F124" s="302"/>
      <c r="G124" s="200"/>
      <c r="H124" s="200"/>
      <c r="I124" s="204">
        <v>5302224372.6918821</v>
      </c>
      <c r="J124" s="200"/>
      <c r="K124" s="200"/>
      <c r="L124" s="200"/>
      <c r="M124" s="7">
        <v>4377712736.0842085</v>
      </c>
      <c r="N124" s="7">
        <v>3284145979.6986079</v>
      </c>
      <c r="O124" s="204">
        <v>2034034525.3993945</v>
      </c>
      <c r="P124" s="200"/>
    </row>
    <row r="125" spans="2:16" ht="11.25" customHeight="1" x14ac:dyDescent="0.2">
      <c r="B125" s="28">
        <v>44440</v>
      </c>
      <c r="C125" s="29">
        <v>47969</v>
      </c>
      <c r="D125" s="7">
        <v>116</v>
      </c>
      <c r="E125" s="11">
        <v>3529</v>
      </c>
      <c r="F125" s="302"/>
      <c r="G125" s="200"/>
      <c r="H125" s="200"/>
      <c r="I125" s="204">
        <v>5240128553.5448208</v>
      </c>
      <c r="J125" s="200"/>
      <c r="K125" s="200"/>
      <c r="L125" s="200"/>
      <c r="M125" s="7">
        <v>4319342673.8500185</v>
      </c>
      <c r="N125" s="7">
        <v>3232381560.5044756</v>
      </c>
      <c r="O125" s="204">
        <v>1993767769.9917829</v>
      </c>
      <c r="P125" s="200"/>
    </row>
    <row r="126" spans="2:16" ht="11.25" customHeight="1" x14ac:dyDescent="0.2">
      <c r="B126" s="28">
        <v>44440</v>
      </c>
      <c r="C126" s="29">
        <v>48000</v>
      </c>
      <c r="D126" s="7">
        <v>117</v>
      </c>
      <c r="E126" s="11">
        <v>3560</v>
      </c>
      <c r="F126" s="302"/>
      <c r="G126" s="200"/>
      <c r="H126" s="200"/>
      <c r="I126" s="204">
        <v>5178432486.4688606</v>
      </c>
      <c r="J126" s="200"/>
      <c r="K126" s="200"/>
      <c r="L126" s="200"/>
      <c r="M126" s="7">
        <v>4261248056.6527457</v>
      </c>
      <c r="N126" s="7">
        <v>3180796388.5933714</v>
      </c>
      <c r="O126" s="204">
        <v>1953639554.9693346</v>
      </c>
      <c r="P126" s="200"/>
    </row>
    <row r="127" spans="2:16" ht="11.25" customHeight="1" x14ac:dyDescent="0.2">
      <c r="B127" s="28">
        <v>44440</v>
      </c>
      <c r="C127" s="29">
        <v>48030</v>
      </c>
      <c r="D127" s="7">
        <v>118</v>
      </c>
      <c r="E127" s="11">
        <v>3590</v>
      </c>
      <c r="F127" s="302"/>
      <c r="G127" s="200"/>
      <c r="H127" s="200"/>
      <c r="I127" s="204">
        <v>5116809890.7224979</v>
      </c>
      <c r="J127" s="200"/>
      <c r="K127" s="200"/>
      <c r="L127" s="200"/>
      <c r="M127" s="7">
        <v>4203628613.6657491</v>
      </c>
      <c r="N127" s="7">
        <v>3130063587.2528329</v>
      </c>
      <c r="O127" s="204">
        <v>1914598939.0780365</v>
      </c>
      <c r="P127" s="200"/>
    </row>
    <row r="128" spans="2:16" ht="11.25" customHeight="1" x14ac:dyDescent="0.2">
      <c r="B128" s="28">
        <v>44440</v>
      </c>
      <c r="C128" s="29">
        <v>48061</v>
      </c>
      <c r="D128" s="7">
        <v>119</v>
      </c>
      <c r="E128" s="11">
        <v>3621</v>
      </c>
      <c r="F128" s="302"/>
      <c r="G128" s="200"/>
      <c r="H128" s="200"/>
      <c r="I128" s="204">
        <v>5056383883.3424339</v>
      </c>
      <c r="J128" s="200"/>
      <c r="K128" s="200"/>
      <c r="L128" s="200"/>
      <c r="M128" s="7">
        <v>4146941180.6625586</v>
      </c>
      <c r="N128" s="7">
        <v>3080000514.9064808</v>
      </c>
      <c r="O128" s="204">
        <v>1875996666.21843</v>
      </c>
      <c r="P128" s="200"/>
    </row>
    <row r="129" spans="2:16" ht="11.25" customHeight="1" x14ac:dyDescent="0.2">
      <c r="B129" s="28">
        <v>44440</v>
      </c>
      <c r="C129" s="29">
        <v>48092</v>
      </c>
      <c r="D129" s="7">
        <v>120</v>
      </c>
      <c r="E129" s="11">
        <v>3652</v>
      </c>
      <c r="F129" s="302"/>
      <c r="G129" s="200"/>
      <c r="H129" s="200"/>
      <c r="I129" s="204">
        <v>4995506240.1070938</v>
      </c>
      <c r="J129" s="200"/>
      <c r="K129" s="200"/>
      <c r="L129" s="200"/>
      <c r="M129" s="7">
        <v>4090064171.1191154</v>
      </c>
      <c r="N129" s="7">
        <v>3030031395.54181</v>
      </c>
      <c r="O129" s="204">
        <v>1837744032.4962709</v>
      </c>
      <c r="P129" s="200"/>
    </row>
    <row r="130" spans="2:16" ht="11.25" customHeight="1" x14ac:dyDescent="0.2">
      <c r="B130" s="28">
        <v>44440</v>
      </c>
      <c r="C130" s="29">
        <v>48122</v>
      </c>
      <c r="D130" s="7">
        <v>121</v>
      </c>
      <c r="E130" s="11">
        <v>3682</v>
      </c>
      <c r="F130" s="302"/>
      <c r="G130" s="200"/>
      <c r="H130" s="200"/>
      <c r="I130" s="204">
        <v>4934718015.5070152</v>
      </c>
      <c r="J130" s="200"/>
      <c r="K130" s="200"/>
      <c r="L130" s="200"/>
      <c r="M130" s="7">
        <v>4033662125.9598718</v>
      </c>
      <c r="N130" s="7">
        <v>2980892340.8604674</v>
      </c>
      <c r="O130" s="204">
        <v>1800529608.1015584</v>
      </c>
      <c r="P130" s="200"/>
    </row>
    <row r="131" spans="2:16" ht="11.25" customHeight="1" x14ac:dyDescent="0.2">
      <c r="B131" s="28">
        <v>44440</v>
      </c>
      <c r="C131" s="29">
        <v>48153</v>
      </c>
      <c r="D131" s="7">
        <v>122</v>
      </c>
      <c r="E131" s="11">
        <v>3713</v>
      </c>
      <c r="F131" s="302"/>
      <c r="G131" s="200"/>
      <c r="H131" s="200"/>
      <c r="I131" s="204">
        <v>4874978626.9301214</v>
      </c>
      <c r="J131" s="200"/>
      <c r="K131" s="200"/>
      <c r="L131" s="200"/>
      <c r="M131" s="7">
        <v>3978072295.763731</v>
      </c>
      <c r="N131" s="7">
        <v>2932334690.4331565</v>
      </c>
      <c r="O131" s="204">
        <v>1763697640.9331722</v>
      </c>
      <c r="P131" s="200"/>
    </row>
    <row r="132" spans="2:16" ht="11.25" customHeight="1" x14ac:dyDescent="0.2">
      <c r="B132" s="28">
        <v>44440</v>
      </c>
      <c r="C132" s="29">
        <v>48183</v>
      </c>
      <c r="D132" s="7">
        <v>123</v>
      </c>
      <c r="E132" s="11">
        <v>3743</v>
      </c>
      <c r="F132" s="302"/>
      <c r="G132" s="200"/>
      <c r="H132" s="200"/>
      <c r="I132" s="204">
        <v>4815880623.3245745</v>
      </c>
      <c r="J132" s="200"/>
      <c r="K132" s="200"/>
      <c r="L132" s="200"/>
      <c r="M132" s="7">
        <v>3923396758.7428088</v>
      </c>
      <c r="N132" s="7">
        <v>2884913944.9379616</v>
      </c>
      <c r="O132" s="204">
        <v>1728062883.3521779</v>
      </c>
      <c r="P132" s="200"/>
    </row>
    <row r="133" spans="2:16" ht="11.25" customHeight="1" x14ac:dyDescent="0.2">
      <c r="B133" s="28">
        <v>44440</v>
      </c>
      <c r="C133" s="29">
        <v>48214</v>
      </c>
      <c r="D133" s="7">
        <v>124</v>
      </c>
      <c r="E133" s="11">
        <v>3774</v>
      </c>
      <c r="F133" s="302"/>
      <c r="G133" s="200"/>
      <c r="H133" s="200"/>
      <c r="I133" s="204">
        <v>4757032647.938633</v>
      </c>
      <c r="J133" s="200"/>
      <c r="K133" s="200"/>
      <c r="L133" s="200"/>
      <c r="M133" s="7">
        <v>3868881491.9264855</v>
      </c>
      <c r="N133" s="7">
        <v>2837593325.2994738</v>
      </c>
      <c r="O133" s="204">
        <v>1692518610.1856909</v>
      </c>
      <c r="P133" s="200"/>
    </row>
    <row r="134" spans="2:16" ht="11.25" customHeight="1" x14ac:dyDescent="0.2">
      <c r="B134" s="28">
        <v>44440</v>
      </c>
      <c r="C134" s="29">
        <v>48245</v>
      </c>
      <c r="D134" s="7">
        <v>125</v>
      </c>
      <c r="E134" s="11">
        <v>3805</v>
      </c>
      <c r="F134" s="302"/>
      <c r="G134" s="200"/>
      <c r="H134" s="200"/>
      <c r="I134" s="204">
        <v>4698119131.7647448</v>
      </c>
      <c r="J134" s="200"/>
      <c r="K134" s="200"/>
      <c r="L134" s="200"/>
      <c r="M134" s="7">
        <v>3814486648.9238644</v>
      </c>
      <c r="N134" s="7">
        <v>2790582837.531548</v>
      </c>
      <c r="O134" s="204">
        <v>1657428633.1767035</v>
      </c>
      <c r="P134" s="200"/>
    </row>
    <row r="135" spans="2:16" ht="11.25" customHeight="1" x14ac:dyDescent="0.2">
      <c r="B135" s="28">
        <v>44440</v>
      </c>
      <c r="C135" s="29">
        <v>48274</v>
      </c>
      <c r="D135" s="7">
        <v>126</v>
      </c>
      <c r="E135" s="11">
        <v>3834</v>
      </c>
      <c r="F135" s="302"/>
      <c r="G135" s="200"/>
      <c r="H135" s="200"/>
      <c r="I135" s="204">
        <v>4639157044.0766001</v>
      </c>
      <c r="J135" s="200"/>
      <c r="K135" s="200"/>
      <c r="L135" s="200"/>
      <c r="M135" s="7">
        <v>3760637653.9188442</v>
      </c>
      <c r="N135" s="7">
        <v>2744642295.7724781</v>
      </c>
      <c r="O135" s="204">
        <v>1623682901.8240824</v>
      </c>
      <c r="P135" s="200"/>
    </row>
    <row r="136" spans="2:16" ht="11.25" customHeight="1" x14ac:dyDescent="0.2">
      <c r="B136" s="28">
        <v>44440</v>
      </c>
      <c r="C136" s="29">
        <v>48305</v>
      </c>
      <c r="D136" s="7">
        <v>127</v>
      </c>
      <c r="E136" s="11">
        <v>3865</v>
      </c>
      <c r="F136" s="302"/>
      <c r="G136" s="200"/>
      <c r="H136" s="200"/>
      <c r="I136" s="204">
        <v>4581307412.7700825</v>
      </c>
      <c r="J136" s="200"/>
      <c r="K136" s="200"/>
      <c r="L136" s="200"/>
      <c r="M136" s="7">
        <v>3707444251.9734783</v>
      </c>
      <c r="N136" s="7">
        <v>2698938470.3166986</v>
      </c>
      <c r="O136" s="204">
        <v>1589882646.3258045</v>
      </c>
      <c r="P136" s="200"/>
    </row>
    <row r="137" spans="2:16" ht="11.25" customHeight="1" x14ac:dyDescent="0.2">
      <c r="B137" s="28">
        <v>44440</v>
      </c>
      <c r="C137" s="29">
        <v>48335</v>
      </c>
      <c r="D137" s="7">
        <v>128</v>
      </c>
      <c r="E137" s="11">
        <v>3895</v>
      </c>
      <c r="F137" s="302"/>
      <c r="G137" s="200"/>
      <c r="H137" s="200"/>
      <c r="I137" s="204">
        <v>4523711503.4701233</v>
      </c>
      <c r="J137" s="200"/>
      <c r="K137" s="200"/>
      <c r="L137" s="200"/>
      <c r="M137" s="7">
        <v>3654825576.6215305</v>
      </c>
      <c r="N137" s="7">
        <v>2654084692.2064095</v>
      </c>
      <c r="O137" s="204">
        <v>1557051387.5598962</v>
      </c>
      <c r="P137" s="200"/>
    </row>
    <row r="138" spans="2:16" ht="11.25" customHeight="1" x14ac:dyDescent="0.2">
      <c r="B138" s="28">
        <v>44440</v>
      </c>
      <c r="C138" s="29">
        <v>48366</v>
      </c>
      <c r="D138" s="7">
        <v>129</v>
      </c>
      <c r="E138" s="11">
        <v>3926</v>
      </c>
      <c r="F138" s="302"/>
      <c r="G138" s="200"/>
      <c r="H138" s="200"/>
      <c r="I138" s="204">
        <v>4466008646.9625349</v>
      </c>
      <c r="J138" s="200"/>
      <c r="K138" s="200"/>
      <c r="L138" s="200"/>
      <c r="M138" s="7">
        <v>3602086135.9967909</v>
      </c>
      <c r="N138" s="7">
        <v>2609133544.5494628</v>
      </c>
      <c r="O138" s="204">
        <v>1524196979.6009223</v>
      </c>
      <c r="P138" s="200"/>
    </row>
    <row r="139" spans="2:16" ht="11.25" customHeight="1" x14ac:dyDescent="0.2">
      <c r="B139" s="28">
        <v>44440</v>
      </c>
      <c r="C139" s="29">
        <v>48396</v>
      </c>
      <c r="D139" s="7">
        <v>130</v>
      </c>
      <c r="E139" s="11">
        <v>3956</v>
      </c>
      <c r="F139" s="302"/>
      <c r="G139" s="200"/>
      <c r="H139" s="200"/>
      <c r="I139" s="204">
        <v>4408734103.9528532</v>
      </c>
      <c r="J139" s="200"/>
      <c r="K139" s="200"/>
      <c r="L139" s="200"/>
      <c r="M139" s="7">
        <v>3550054344.9299269</v>
      </c>
      <c r="N139" s="7">
        <v>2565115844.2467976</v>
      </c>
      <c r="O139" s="204">
        <v>1492340258.5057952</v>
      </c>
      <c r="P139" s="200"/>
    </row>
    <row r="140" spans="2:16" ht="11.25" customHeight="1" x14ac:dyDescent="0.2">
      <c r="B140" s="28">
        <v>44440</v>
      </c>
      <c r="C140" s="29">
        <v>48427</v>
      </c>
      <c r="D140" s="7">
        <v>131</v>
      </c>
      <c r="E140" s="11">
        <v>3987</v>
      </c>
      <c r="F140" s="302"/>
      <c r="G140" s="200"/>
      <c r="H140" s="200"/>
      <c r="I140" s="204">
        <v>4351292699.9787302</v>
      </c>
      <c r="J140" s="200"/>
      <c r="K140" s="200"/>
      <c r="L140" s="200"/>
      <c r="M140" s="7">
        <v>3497857975.7216034</v>
      </c>
      <c r="N140" s="7">
        <v>2520973302.7640176</v>
      </c>
      <c r="O140" s="204">
        <v>1460446787.7941093</v>
      </c>
      <c r="P140" s="200"/>
    </row>
    <row r="141" spans="2:16" ht="11.25" customHeight="1" x14ac:dyDescent="0.2">
      <c r="B141" s="28">
        <v>44440</v>
      </c>
      <c r="C141" s="29">
        <v>48458</v>
      </c>
      <c r="D141" s="7">
        <v>132</v>
      </c>
      <c r="E141" s="11">
        <v>4018</v>
      </c>
      <c r="F141" s="302"/>
      <c r="G141" s="200"/>
      <c r="H141" s="200"/>
      <c r="I141" s="204">
        <v>4293949184.9020309</v>
      </c>
      <c r="J141" s="200"/>
      <c r="K141" s="200"/>
      <c r="L141" s="200"/>
      <c r="M141" s="7">
        <v>3445907008.1303363</v>
      </c>
      <c r="N141" s="7">
        <v>2477215113.3592057</v>
      </c>
      <c r="O141" s="204">
        <v>1429018436.4149907</v>
      </c>
      <c r="P141" s="200"/>
    </row>
    <row r="142" spans="2:16" ht="11.25" customHeight="1" x14ac:dyDescent="0.2">
      <c r="B142" s="28">
        <v>44440</v>
      </c>
      <c r="C142" s="29">
        <v>48488</v>
      </c>
      <c r="D142" s="7">
        <v>133</v>
      </c>
      <c r="E142" s="11">
        <v>4048</v>
      </c>
      <c r="F142" s="302"/>
      <c r="G142" s="200"/>
      <c r="H142" s="200"/>
      <c r="I142" s="204">
        <v>4237585067.3699079</v>
      </c>
      <c r="J142" s="200"/>
      <c r="K142" s="200"/>
      <c r="L142" s="200"/>
      <c r="M142" s="7">
        <v>3395092745.268096</v>
      </c>
      <c r="N142" s="7">
        <v>2434678258.42134</v>
      </c>
      <c r="O142" s="204">
        <v>1398723179.073488</v>
      </c>
      <c r="P142" s="200"/>
    </row>
    <row r="143" spans="2:16" ht="11.25" customHeight="1" x14ac:dyDescent="0.2">
      <c r="B143" s="28">
        <v>44440</v>
      </c>
      <c r="C143" s="29">
        <v>48519</v>
      </c>
      <c r="D143" s="7">
        <v>134</v>
      </c>
      <c r="E143" s="11">
        <v>4079</v>
      </c>
      <c r="F143" s="302"/>
      <c r="G143" s="200"/>
      <c r="H143" s="200"/>
      <c r="I143" s="204">
        <v>4181937104.5350399</v>
      </c>
      <c r="J143" s="200"/>
      <c r="K143" s="200"/>
      <c r="L143" s="200"/>
      <c r="M143" s="7">
        <v>3344825680.583395</v>
      </c>
      <c r="N143" s="7">
        <v>2392530686.6675763</v>
      </c>
      <c r="O143" s="204">
        <v>1368687593.777962</v>
      </c>
      <c r="P143" s="200"/>
    </row>
    <row r="144" spans="2:16" ht="11.25" customHeight="1" x14ac:dyDescent="0.2">
      <c r="B144" s="28">
        <v>44440</v>
      </c>
      <c r="C144" s="29">
        <v>48549</v>
      </c>
      <c r="D144" s="7">
        <v>135</v>
      </c>
      <c r="E144" s="11">
        <v>4109</v>
      </c>
      <c r="F144" s="302"/>
      <c r="G144" s="200"/>
      <c r="H144" s="200"/>
      <c r="I144" s="204">
        <v>4126620007.101244</v>
      </c>
      <c r="J144" s="200"/>
      <c r="K144" s="200"/>
      <c r="L144" s="200"/>
      <c r="M144" s="7">
        <v>3295163982.2153053</v>
      </c>
      <c r="N144" s="7">
        <v>2351206788.8395433</v>
      </c>
      <c r="O144" s="204">
        <v>1339533947.8727195</v>
      </c>
      <c r="P144" s="200"/>
    </row>
    <row r="145" spans="2:16" ht="11.25" customHeight="1" x14ac:dyDescent="0.2">
      <c r="B145" s="28">
        <v>44440</v>
      </c>
      <c r="C145" s="29">
        <v>48580</v>
      </c>
      <c r="D145" s="7">
        <v>136</v>
      </c>
      <c r="E145" s="11">
        <v>4140</v>
      </c>
      <c r="F145" s="302"/>
      <c r="G145" s="200"/>
      <c r="H145" s="200"/>
      <c r="I145" s="204">
        <v>4071351128.5140252</v>
      </c>
      <c r="J145" s="200"/>
      <c r="K145" s="200"/>
      <c r="L145" s="200"/>
      <c r="M145" s="7">
        <v>3245517017.9356451</v>
      </c>
      <c r="N145" s="7">
        <v>2309892552.9804931</v>
      </c>
      <c r="O145" s="204">
        <v>1310422362.2164853</v>
      </c>
      <c r="P145" s="200"/>
    </row>
    <row r="146" spans="2:16" ht="11.25" customHeight="1" x14ac:dyDescent="0.2">
      <c r="B146" s="28">
        <v>44440</v>
      </c>
      <c r="C146" s="29">
        <v>48611</v>
      </c>
      <c r="D146" s="7">
        <v>137</v>
      </c>
      <c r="E146" s="11">
        <v>4171</v>
      </c>
      <c r="F146" s="302"/>
      <c r="G146" s="200"/>
      <c r="H146" s="200"/>
      <c r="I146" s="204">
        <v>4016204186.837132</v>
      </c>
      <c r="J146" s="200"/>
      <c r="K146" s="200"/>
      <c r="L146" s="200"/>
      <c r="M146" s="7">
        <v>3196126022.7434726</v>
      </c>
      <c r="N146" s="7">
        <v>2268954965.4354601</v>
      </c>
      <c r="O146" s="204">
        <v>1281746123.2616551</v>
      </c>
      <c r="P146" s="200"/>
    </row>
    <row r="147" spans="2:16" ht="11.25" customHeight="1" x14ac:dyDescent="0.2">
      <c r="B147" s="28">
        <v>44440</v>
      </c>
      <c r="C147" s="29">
        <v>48639</v>
      </c>
      <c r="D147" s="7">
        <v>138</v>
      </c>
      <c r="E147" s="11">
        <v>4199</v>
      </c>
      <c r="F147" s="302"/>
      <c r="G147" s="200"/>
      <c r="H147" s="200"/>
      <c r="I147" s="204">
        <v>3962200586.7607388</v>
      </c>
      <c r="J147" s="200"/>
      <c r="K147" s="200"/>
      <c r="L147" s="200"/>
      <c r="M147" s="7">
        <v>3148318718.910059</v>
      </c>
      <c r="N147" s="7">
        <v>2229881521.2514753</v>
      </c>
      <c r="O147" s="204">
        <v>1254853240.0091031</v>
      </c>
      <c r="P147" s="200"/>
    </row>
    <row r="148" spans="2:16" ht="11.25" customHeight="1" x14ac:dyDescent="0.2">
      <c r="B148" s="28">
        <v>44440</v>
      </c>
      <c r="C148" s="29">
        <v>48670</v>
      </c>
      <c r="D148" s="7">
        <v>139</v>
      </c>
      <c r="E148" s="11">
        <v>4230</v>
      </c>
      <c r="F148" s="302"/>
      <c r="G148" s="200"/>
      <c r="H148" s="200"/>
      <c r="I148" s="204">
        <v>3907040256.934341</v>
      </c>
      <c r="J148" s="200"/>
      <c r="K148" s="200"/>
      <c r="L148" s="200"/>
      <c r="M148" s="7">
        <v>3099223516.3652148</v>
      </c>
      <c r="N148" s="7">
        <v>2189525909.1128287</v>
      </c>
      <c r="O148" s="204">
        <v>1226924548.5055666</v>
      </c>
      <c r="P148" s="200"/>
    </row>
    <row r="149" spans="2:16" ht="11.25" customHeight="1" x14ac:dyDescent="0.2">
      <c r="B149" s="28">
        <v>44440</v>
      </c>
      <c r="C149" s="29">
        <v>48700</v>
      </c>
      <c r="D149" s="7">
        <v>140</v>
      </c>
      <c r="E149" s="11">
        <v>4260</v>
      </c>
      <c r="F149" s="302"/>
      <c r="G149" s="200"/>
      <c r="H149" s="200"/>
      <c r="I149" s="204">
        <v>3853696456.6157498</v>
      </c>
      <c r="J149" s="200"/>
      <c r="K149" s="200"/>
      <c r="L149" s="200"/>
      <c r="M149" s="7">
        <v>3051891409.0817308</v>
      </c>
      <c r="N149" s="7">
        <v>2150780220.7927432</v>
      </c>
      <c r="O149" s="204">
        <v>1200272579.6434462</v>
      </c>
      <c r="P149" s="200"/>
    </row>
    <row r="150" spans="2:16" ht="11.25" customHeight="1" x14ac:dyDescent="0.2">
      <c r="B150" s="28">
        <v>44440</v>
      </c>
      <c r="C150" s="29">
        <v>48731</v>
      </c>
      <c r="D150" s="7">
        <v>141</v>
      </c>
      <c r="E150" s="11">
        <v>4291</v>
      </c>
      <c r="F150" s="302"/>
      <c r="G150" s="200"/>
      <c r="H150" s="200"/>
      <c r="I150" s="204">
        <v>3800647686.0140448</v>
      </c>
      <c r="J150" s="200"/>
      <c r="K150" s="200"/>
      <c r="L150" s="200"/>
      <c r="M150" s="7">
        <v>3004775054.7327814</v>
      </c>
      <c r="N150" s="7">
        <v>2112190160.9217808</v>
      </c>
      <c r="O150" s="204">
        <v>1173744271.2580233</v>
      </c>
      <c r="P150" s="200"/>
    </row>
    <row r="151" spans="2:16" ht="11.25" customHeight="1" x14ac:dyDescent="0.2">
      <c r="B151" s="28">
        <v>44440</v>
      </c>
      <c r="C151" s="29">
        <v>48761</v>
      </c>
      <c r="D151" s="7">
        <v>142</v>
      </c>
      <c r="E151" s="11">
        <v>4321</v>
      </c>
      <c r="F151" s="302"/>
      <c r="G151" s="200"/>
      <c r="H151" s="200"/>
      <c r="I151" s="204">
        <v>3747255796.6780968</v>
      </c>
      <c r="J151" s="200"/>
      <c r="K151" s="200"/>
      <c r="L151" s="200"/>
      <c r="M151" s="7">
        <v>2957700893.5850224</v>
      </c>
      <c r="N151" s="7">
        <v>2073982415.9664352</v>
      </c>
      <c r="O151" s="204">
        <v>1147787851.5476375</v>
      </c>
      <c r="P151" s="200"/>
    </row>
    <row r="152" spans="2:16" ht="11.25" customHeight="1" x14ac:dyDescent="0.2">
      <c r="B152" s="28">
        <v>44440</v>
      </c>
      <c r="C152" s="29">
        <v>48792</v>
      </c>
      <c r="D152" s="7">
        <v>143</v>
      </c>
      <c r="E152" s="11">
        <v>4352</v>
      </c>
      <c r="F152" s="302"/>
      <c r="G152" s="200"/>
      <c r="H152" s="200"/>
      <c r="I152" s="204">
        <v>3695210291.9114528</v>
      </c>
      <c r="J152" s="200"/>
      <c r="K152" s="200"/>
      <c r="L152" s="200"/>
      <c r="M152" s="7">
        <v>2911674683.3854628</v>
      </c>
      <c r="N152" s="7">
        <v>2036515691.1604567</v>
      </c>
      <c r="O152" s="204">
        <v>1122279251.9734018</v>
      </c>
      <c r="P152" s="200"/>
    </row>
    <row r="153" spans="2:16" ht="11.25" customHeight="1" x14ac:dyDescent="0.2">
      <c r="B153" s="28">
        <v>44440</v>
      </c>
      <c r="C153" s="29">
        <v>48823</v>
      </c>
      <c r="D153" s="7">
        <v>144</v>
      </c>
      <c r="E153" s="11">
        <v>4383</v>
      </c>
      <c r="F153" s="302"/>
      <c r="G153" s="200"/>
      <c r="H153" s="200"/>
      <c r="I153" s="204">
        <v>3643298474.898622</v>
      </c>
      <c r="J153" s="200"/>
      <c r="K153" s="200"/>
      <c r="L153" s="200"/>
      <c r="M153" s="7">
        <v>2865901254.4031439</v>
      </c>
      <c r="N153" s="7">
        <v>1999402476.6229768</v>
      </c>
      <c r="O153" s="204">
        <v>1097160133.5509291</v>
      </c>
      <c r="P153" s="200"/>
    </row>
    <row r="154" spans="2:16" ht="11.25" customHeight="1" x14ac:dyDescent="0.2">
      <c r="B154" s="28">
        <v>44440</v>
      </c>
      <c r="C154" s="29">
        <v>48853</v>
      </c>
      <c r="D154" s="7">
        <v>145</v>
      </c>
      <c r="E154" s="11">
        <v>4413</v>
      </c>
      <c r="F154" s="302"/>
      <c r="G154" s="200"/>
      <c r="H154" s="200"/>
      <c r="I154" s="204">
        <v>3590968651.4047132</v>
      </c>
      <c r="J154" s="200"/>
      <c r="K154" s="200"/>
      <c r="L154" s="200"/>
      <c r="M154" s="7">
        <v>2820100884.3649378</v>
      </c>
      <c r="N154" s="7">
        <v>1962607324.1194451</v>
      </c>
      <c r="O154" s="204">
        <v>1072554308.0996791</v>
      </c>
      <c r="P154" s="200"/>
    </row>
    <row r="155" spans="2:16" ht="11.25" customHeight="1" x14ac:dyDescent="0.2">
      <c r="B155" s="28">
        <v>44440</v>
      </c>
      <c r="C155" s="29">
        <v>48884</v>
      </c>
      <c r="D155" s="7">
        <v>146</v>
      </c>
      <c r="E155" s="11">
        <v>4444</v>
      </c>
      <c r="F155" s="302"/>
      <c r="G155" s="200"/>
      <c r="H155" s="200"/>
      <c r="I155" s="204">
        <v>3539603287.3000078</v>
      </c>
      <c r="J155" s="200"/>
      <c r="K155" s="200"/>
      <c r="L155" s="200"/>
      <c r="M155" s="7">
        <v>2775047362.5459599</v>
      </c>
      <c r="N155" s="7">
        <v>1926341420.9533863</v>
      </c>
      <c r="O155" s="204">
        <v>1048276280.5646874</v>
      </c>
      <c r="P155" s="200"/>
    </row>
    <row r="156" spans="2:16" ht="11.25" customHeight="1" x14ac:dyDescent="0.2">
      <c r="B156" s="28">
        <v>44440</v>
      </c>
      <c r="C156" s="29">
        <v>48914</v>
      </c>
      <c r="D156" s="7">
        <v>147</v>
      </c>
      <c r="E156" s="11">
        <v>4474</v>
      </c>
      <c r="F156" s="302"/>
      <c r="G156" s="200"/>
      <c r="H156" s="200"/>
      <c r="I156" s="204">
        <v>3488742943.632586</v>
      </c>
      <c r="J156" s="200"/>
      <c r="K156" s="200"/>
      <c r="L156" s="200"/>
      <c r="M156" s="7">
        <v>2730683344.7768235</v>
      </c>
      <c r="N156" s="7">
        <v>1890880016.5744727</v>
      </c>
      <c r="O156" s="204">
        <v>1024760912.0410986</v>
      </c>
      <c r="P156" s="200"/>
    </row>
    <row r="157" spans="2:16" ht="11.25" customHeight="1" x14ac:dyDescent="0.2">
      <c r="B157" s="28">
        <v>44440</v>
      </c>
      <c r="C157" s="29">
        <v>48945</v>
      </c>
      <c r="D157" s="7">
        <v>148</v>
      </c>
      <c r="E157" s="11">
        <v>4505</v>
      </c>
      <c r="F157" s="302"/>
      <c r="G157" s="200"/>
      <c r="H157" s="200"/>
      <c r="I157" s="204">
        <v>3438576504.5115352</v>
      </c>
      <c r="J157" s="200"/>
      <c r="K157" s="200"/>
      <c r="L157" s="200"/>
      <c r="M157" s="7">
        <v>2686852593.544066</v>
      </c>
      <c r="N157" s="7">
        <v>1855797410.1388304</v>
      </c>
      <c r="O157" s="204">
        <v>1001488031.0077021</v>
      </c>
      <c r="P157" s="200"/>
    </row>
    <row r="158" spans="2:16" ht="11.25" customHeight="1" x14ac:dyDescent="0.2">
      <c r="B158" s="28">
        <v>44440</v>
      </c>
      <c r="C158" s="29">
        <v>48976</v>
      </c>
      <c r="D158" s="7">
        <v>149</v>
      </c>
      <c r="E158" s="11">
        <v>4536</v>
      </c>
      <c r="F158" s="302"/>
      <c r="G158" s="200"/>
      <c r="H158" s="200"/>
      <c r="I158" s="204">
        <v>3388019676.238246</v>
      </c>
      <c r="J158" s="200"/>
      <c r="K158" s="200"/>
      <c r="L158" s="200"/>
      <c r="M158" s="7">
        <v>2642858140.5340376</v>
      </c>
      <c r="N158" s="7">
        <v>1820768237.714292</v>
      </c>
      <c r="O158" s="204">
        <v>978422626.32337546</v>
      </c>
      <c r="P158" s="200"/>
    </row>
    <row r="159" spans="2:16" ht="11.25" customHeight="1" x14ac:dyDescent="0.2">
      <c r="B159" s="28">
        <v>44440</v>
      </c>
      <c r="C159" s="29">
        <v>49004</v>
      </c>
      <c r="D159" s="7">
        <v>150</v>
      </c>
      <c r="E159" s="11">
        <v>4564</v>
      </c>
      <c r="F159" s="302"/>
      <c r="G159" s="200"/>
      <c r="H159" s="200"/>
      <c r="I159" s="204">
        <v>3337879667.6426258</v>
      </c>
      <c r="J159" s="200"/>
      <c r="K159" s="200"/>
      <c r="L159" s="200"/>
      <c r="M159" s="7">
        <v>2599756828.2609954</v>
      </c>
      <c r="N159" s="7">
        <v>1786959296.0975411</v>
      </c>
      <c r="O159" s="204">
        <v>956580426.09975576</v>
      </c>
      <c r="P159" s="200"/>
    </row>
    <row r="160" spans="2:16" ht="11.25" customHeight="1" x14ac:dyDescent="0.2">
      <c r="B160" s="28">
        <v>44440</v>
      </c>
      <c r="C160" s="29">
        <v>49035</v>
      </c>
      <c r="D160" s="7">
        <v>151</v>
      </c>
      <c r="E160" s="11">
        <v>4595</v>
      </c>
      <c r="F160" s="302"/>
      <c r="G160" s="200"/>
      <c r="H160" s="200"/>
      <c r="I160" s="204">
        <v>3287959557.6579609</v>
      </c>
      <c r="J160" s="200"/>
      <c r="K160" s="200"/>
      <c r="L160" s="200"/>
      <c r="M160" s="7">
        <v>2556532379.1572685</v>
      </c>
      <c r="N160" s="7">
        <v>1752779652.5778086</v>
      </c>
      <c r="O160" s="204">
        <v>934309516.42470551</v>
      </c>
      <c r="P160" s="200"/>
    </row>
    <row r="161" spans="2:16" ht="11.25" customHeight="1" x14ac:dyDescent="0.2">
      <c r="B161" s="28">
        <v>44440</v>
      </c>
      <c r="C161" s="29">
        <v>49065</v>
      </c>
      <c r="D161" s="7">
        <v>152</v>
      </c>
      <c r="E161" s="11">
        <v>4625</v>
      </c>
      <c r="F161" s="302"/>
      <c r="G161" s="200"/>
      <c r="H161" s="200"/>
      <c r="I161" s="204">
        <v>3238111803.4029002</v>
      </c>
      <c r="J161" s="200"/>
      <c r="K161" s="200"/>
      <c r="L161" s="200"/>
      <c r="M161" s="7">
        <v>2513640878.9448233</v>
      </c>
      <c r="N161" s="7">
        <v>1719131204.3588462</v>
      </c>
      <c r="O161" s="204">
        <v>912617003.71560729</v>
      </c>
      <c r="P161" s="200"/>
    </row>
    <row r="162" spans="2:16" ht="11.25" customHeight="1" x14ac:dyDescent="0.2">
      <c r="B162" s="28">
        <v>44440</v>
      </c>
      <c r="C162" s="29">
        <v>49096</v>
      </c>
      <c r="D162" s="7">
        <v>153</v>
      </c>
      <c r="E162" s="11">
        <v>4656</v>
      </c>
      <c r="F162" s="302"/>
      <c r="G162" s="200"/>
      <c r="H162" s="200"/>
      <c r="I162" s="204">
        <v>3188989804.050734</v>
      </c>
      <c r="J162" s="200"/>
      <c r="K162" s="200"/>
      <c r="L162" s="200"/>
      <c r="M162" s="7">
        <v>2471310421.8840599</v>
      </c>
      <c r="N162" s="7">
        <v>1685882048.6659799</v>
      </c>
      <c r="O162" s="204">
        <v>891175705.69346011</v>
      </c>
      <c r="P162" s="200"/>
    </row>
    <row r="163" spans="2:16" ht="11.25" customHeight="1" x14ac:dyDescent="0.2">
      <c r="B163" s="28">
        <v>44440</v>
      </c>
      <c r="C163" s="29">
        <v>49126</v>
      </c>
      <c r="D163" s="7">
        <v>154</v>
      </c>
      <c r="E163" s="11">
        <v>4686</v>
      </c>
      <c r="F163" s="302"/>
      <c r="G163" s="200"/>
      <c r="H163" s="200"/>
      <c r="I163" s="204">
        <v>3140675754.8755002</v>
      </c>
      <c r="J163" s="200"/>
      <c r="K163" s="200"/>
      <c r="L163" s="200"/>
      <c r="M163" s="7">
        <v>2429874437.5072322</v>
      </c>
      <c r="N163" s="7">
        <v>1653535354.9312434</v>
      </c>
      <c r="O163" s="204">
        <v>870493877.76126266</v>
      </c>
      <c r="P163" s="200"/>
    </row>
    <row r="164" spans="2:16" ht="11.25" customHeight="1" x14ac:dyDescent="0.2">
      <c r="B164" s="28">
        <v>44440</v>
      </c>
      <c r="C164" s="29">
        <v>49157</v>
      </c>
      <c r="D164" s="7">
        <v>155</v>
      </c>
      <c r="E164" s="11">
        <v>4717</v>
      </c>
      <c r="F164" s="302"/>
      <c r="G164" s="200"/>
      <c r="H164" s="200"/>
      <c r="I164" s="204">
        <v>3092543460.4449072</v>
      </c>
      <c r="J164" s="200"/>
      <c r="K164" s="200"/>
      <c r="L164" s="200"/>
      <c r="M164" s="7">
        <v>2388577411.9597321</v>
      </c>
      <c r="N164" s="7">
        <v>1621298820.7677438</v>
      </c>
      <c r="O164" s="204">
        <v>849908009.93626904</v>
      </c>
      <c r="P164" s="200"/>
    </row>
    <row r="165" spans="2:16" ht="11.25" customHeight="1" x14ac:dyDescent="0.2">
      <c r="B165" s="28">
        <v>44440</v>
      </c>
      <c r="C165" s="29">
        <v>49188</v>
      </c>
      <c r="D165" s="7">
        <v>156</v>
      </c>
      <c r="E165" s="11">
        <v>4748</v>
      </c>
      <c r="F165" s="302"/>
      <c r="G165" s="200"/>
      <c r="H165" s="200"/>
      <c r="I165" s="204">
        <v>3045187327.2848272</v>
      </c>
      <c r="J165" s="200"/>
      <c r="K165" s="200"/>
      <c r="L165" s="200"/>
      <c r="M165" s="7">
        <v>2348011946.4062891</v>
      </c>
      <c r="N165" s="7">
        <v>1589710859.3738968</v>
      </c>
      <c r="O165" s="204">
        <v>829819461.39324653</v>
      </c>
      <c r="P165" s="200"/>
    </row>
    <row r="166" spans="2:16" ht="11.25" customHeight="1" x14ac:dyDescent="0.2">
      <c r="B166" s="28">
        <v>44440</v>
      </c>
      <c r="C166" s="29">
        <v>49218</v>
      </c>
      <c r="D166" s="7">
        <v>157</v>
      </c>
      <c r="E166" s="11">
        <v>4778</v>
      </c>
      <c r="F166" s="302"/>
      <c r="G166" s="200"/>
      <c r="H166" s="200"/>
      <c r="I166" s="204">
        <v>2998626547.098496</v>
      </c>
      <c r="J166" s="200"/>
      <c r="K166" s="200"/>
      <c r="L166" s="200"/>
      <c r="M166" s="7">
        <v>2308315832.3236637</v>
      </c>
      <c r="N166" s="7">
        <v>1558988229.8595452</v>
      </c>
      <c r="O166" s="204">
        <v>810446581.64124763</v>
      </c>
      <c r="P166" s="200"/>
    </row>
    <row r="167" spans="2:16" ht="11.25" customHeight="1" x14ac:dyDescent="0.2">
      <c r="B167" s="28">
        <v>44440</v>
      </c>
      <c r="C167" s="29">
        <v>49249</v>
      </c>
      <c r="D167" s="7">
        <v>158</v>
      </c>
      <c r="E167" s="11">
        <v>4809</v>
      </c>
      <c r="F167" s="302"/>
      <c r="G167" s="200"/>
      <c r="H167" s="200"/>
      <c r="I167" s="204">
        <v>2952164916.4423728</v>
      </c>
      <c r="J167" s="200"/>
      <c r="K167" s="200"/>
      <c r="L167" s="200"/>
      <c r="M167" s="7">
        <v>2268695672.469533</v>
      </c>
      <c r="N167" s="7">
        <v>1528332827.4138558</v>
      </c>
      <c r="O167" s="204">
        <v>791145058.0207504</v>
      </c>
      <c r="P167" s="200"/>
    </row>
    <row r="168" spans="2:16" ht="11.25" customHeight="1" x14ac:dyDescent="0.2">
      <c r="B168" s="28">
        <v>44440</v>
      </c>
      <c r="C168" s="29">
        <v>49279</v>
      </c>
      <c r="D168" s="7">
        <v>159</v>
      </c>
      <c r="E168" s="11">
        <v>4839</v>
      </c>
      <c r="F168" s="302"/>
      <c r="G168" s="200"/>
      <c r="H168" s="200"/>
      <c r="I168" s="204">
        <v>2906749498.000545</v>
      </c>
      <c r="J168" s="200"/>
      <c r="K168" s="200"/>
      <c r="L168" s="200"/>
      <c r="M168" s="7">
        <v>2230128020.1438103</v>
      </c>
      <c r="N168" s="7">
        <v>1498653597.5623038</v>
      </c>
      <c r="O168" s="204">
        <v>772601455.64140105</v>
      </c>
      <c r="P168" s="200"/>
    </row>
    <row r="169" spans="2:16" ht="11.25" customHeight="1" x14ac:dyDescent="0.2">
      <c r="B169" s="28">
        <v>44440</v>
      </c>
      <c r="C169" s="29">
        <v>49310</v>
      </c>
      <c r="D169" s="7">
        <v>160</v>
      </c>
      <c r="E169" s="11">
        <v>4870</v>
      </c>
      <c r="F169" s="302"/>
      <c r="G169" s="200"/>
      <c r="H169" s="200"/>
      <c r="I169" s="204">
        <v>2861273085.737236</v>
      </c>
      <c r="J169" s="200"/>
      <c r="K169" s="200"/>
      <c r="L169" s="200"/>
      <c r="M169" s="7">
        <v>2191514139.4204259</v>
      </c>
      <c r="N169" s="7">
        <v>1468959546.930001</v>
      </c>
      <c r="O169" s="204">
        <v>754085720.79505289</v>
      </c>
      <c r="P169" s="200"/>
    </row>
    <row r="170" spans="2:16" ht="11.25" customHeight="1" x14ac:dyDescent="0.2">
      <c r="B170" s="28">
        <v>44440</v>
      </c>
      <c r="C170" s="29">
        <v>49341</v>
      </c>
      <c r="D170" s="7">
        <v>161</v>
      </c>
      <c r="E170" s="11">
        <v>4901</v>
      </c>
      <c r="F170" s="302"/>
      <c r="G170" s="200"/>
      <c r="H170" s="200"/>
      <c r="I170" s="204">
        <v>2817116435.812067</v>
      </c>
      <c r="J170" s="200"/>
      <c r="K170" s="200"/>
      <c r="L170" s="200"/>
      <c r="M170" s="7">
        <v>2154033948.9014249</v>
      </c>
      <c r="N170" s="7">
        <v>1440164812.8679345</v>
      </c>
      <c r="O170" s="204">
        <v>736172679.97593606</v>
      </c>
      <c r="P170" s="200"/>
    </row>
    <row r="171" spans="2:16" ht="11.25" customHeight="1" x14ac:dyDescent="0.2">
      <c r="B171" s="28">
        <v>44440</v>
      </c>
      <c r="C171" s="29">
        <v>49369</v>
      </c>
      <c r="D171" s="7">
        <v>162</v>
      </c>
      <c r="E171" s="11">
        <v>4929</v>
      </c>
      <c r="F171" s="302"/>
      <c r="G171" s="200"/>
      <c r="H171" s="200"/>
      <c r="I171" s="204">
        <v>2773637811.1346121</v>
      </c>
      <c r="J171" s="200"/>
      <c r="K171" s="200"/>
      <c r="L171" s="200"/>
      <c r="M171" s="7">
        <v>2117539978.8027897</v>
      </c>
      <c r="N171" s="7">
        <v>1412512782.3376727</v>
      </c>
      <c r="O171" s="204">
        <v>719274888.6386553</v>
      </c>
      <c r="P171" s="200"/>
    </row>
    <row r="172" spans="2:16" ht="11.25" customHeight="1" x14ac:dyDescent="0.2">
      <c r="B172" s="28">
        <v>44440</v>
      </c>
      <c r="C172" s="29">
        <v>49400</v>
      </c>
      <c r="D172" s="7">
        <v>163</v>
      </c>
      <c r="E172" s="11">
        <v>4960</v>
      </c>
      <c r="F172" s="302"/>
      <c r="G172" s="200"/>
      <c r="H172" s="200"/>
      <c r="I172" s="204">
        <v>2730256103.7148571</v>
      </c>
      <c r="J172" s="200"/>
      <c r="K172" s="200"/>
      <c r="L172" s="200"/>
      <c r="M172" s="7">
        <v>2080884786.6572521</v>
      </c>
      <c r="N172" s="7">
        <v>1384531675.6114354</v>
      </c>
      <c r="O172" s="204">
        <v>702040274.73718774</v>
      </c>
      <c r="P172" s="200"/>
    </row>
    <row r="173" spans="2:16" ht="11.25" customHeight="1" x14ac:dyDescent="0.2">
      <c r="B173" s="28">
        <v>44440</v>
      </c>
      <c r="C173" s="29">
        <v>49430</v>
      </c>
      <c r="D173" s="7">
        <v>164</v>
      </c>
      <c r="E173" s="11">
        <v>4990</v>
      </c>
      <c r="F173" s="302"/>
      <c r="G173" s="200"/>
      <c r="H173" s="200"/>
      <c r="I173" s="204">
        <v>2687400679.7051492</v>
      </c>
      <c r="J173" s="200"/>
      <c r="K173" s="200"/>
      <c r="L173" s="200"/>
      <c r="M173" s="7">
        <v>2044860243.7970645</v>
      </c>
      <c r="N173" s="7">
        <v>1357213777.790288</v>
      </c>
      <c r="O173" s="204">
        <v>685367449.83842063</v>
      </c>
      <c r="P173" s="200"/>
    </row>
    <row r="174" spans="2:16" ht="11.25" customHeight="1" x14ac:dyDescent="0.2">
      <c r="B174" s="28">
        <v>44440</v>
      </c>
      <c r="C174" s="29">
        <v>49461</v>
      </c>
      <c r="D174" s="7">
        <v>165</v>
      </c>
      <c r="E174" s="11">
        <v>5021</v>
      </c>
      <c r="F174" s="302"/>
      <c r="G174" s="200"/>
      <c r="H174" s="200"/>
      <c r="I174" s="204">
        <v>2644785367.3428159</v>
      </c>
      <c r="J174" s="200"/>
      <c r="K174" s="200"/>
      <c r="L174" s="200"/>
      <c r="M174" s="7">
        <v>2009020745.0302958</v>
      </c>
      <c r="N174" s="7">
        <v>1330035223.0356894</v>
      </c>
      <c r="O174" s="204">
        <v>668798017.25037944</v>
      </c>
      <c r="P174" s="200"/>
    </row>
    <row r="175" spans="2:16" ht="11.25" customHeight="1" x14ac:dyDescent="0.2">
      <c r="B175" s="28">
        <v>44440</v>
      </c>
      <c r="C175" s="29">
        <v>49491</v>
      </c>
      <c r="D175" s="7">
        <v>166</v>
      </c>
      <c r="E175" s="11">
        <v>5051</v>
      </c>
      <c r="F175" s="302"/>
      <c r="G175" s="200"/>
      <c r="H175" s="200"/>
      <c r="I175" s="204">
        <v>2602308235.5996208</v>
      </c>
      <c r="J175" s="200"/>
      <c r="K175" s="200"/>
      <c r="L175" s="200"/>
      <c r="M175" s="7">
        <v>1973509786.4262819</v>
      </c>
      <c r="N175" s="7">
        <v>1303310136.0157096</v>
      </c>
      <c r="O175" s="204">
        <v>652673065.71237612</v>
      </c>
      <c r="P175" s="200"/>
    </row>
    <row r="176" spans="2:16" ht="11.25" customHeight="1" x14ac:dyDescent="0.2">
      <c r="B176" s="28">
        <v>44440</v>
      </c>
      <c r="C176" s="29">
        <v>49522</v>
      </c>
      <c r="D176" s="7">
        <v>167</v>
      </c>
      <c r="E176" s="11">
        <v>5082</v>
      </c>
      <c r="F176" s="302"/>
      <c r="G176" s="200"/>
      <c r="H176" s="200"/>
      <c r="I176" s="204">
        <v>2560149753.669035</v>
      </c>
      <c r="J176" s="200"/>
      <c r="K176" s="200"/>
      <c r="L176" s="200"/>
      <c r="M176" s="7">
        <v>1938245110.0918477</v>
      </c>
      <c r="N176" s="7">
        <v>1276765909.8918092</v>
      </c>
      <c r="O176" s="204">
        <v>636672095.64957452</v>
      </c>
      <c r="P176" s="200"/>
    </row>
    <row r="177" spans="2:16" ht="11.25" customHeight="1" x14ac:dyDescent="0.2">
      <c r="B177" s="28">
        <v>44440</v>
      </c>
      <c r="C177" s="29">
        <v>49553</v>
      </c>
      <c r="D177" s="7">
        <v>168</v>
      </c>
      <c r="E177" s="11">
        <v>5113</v>
      </c>
      <c r="F177" s="302"/>
      <c r="G177" s="200"/>
      <c r="H177" s="200"/>
      <c r="I177" s="204">
        <v>2518180374.5847721</v>
      </c>
      <c r="J177" s="200"/>
      <c r="K177" s="200"/>
      <c r="L177" s="200"/>
      <c r="M177" s="7">
        <v>1903237303.3024704</v>
      </c>
      <c r="N177" s="7">
        <v>1250517044.4099989</v>
      </c>
      <c r="O177" s="204">
        <v>620941623.10116339</v>
      </c>
      <c r="P177" s="200"/>
    </row>
    <row r="178" spans="2:16" ht="11.25" customHeight="1" x14ac:dyDescent="0.2">
      <c r="B178" s="28">
        <v>44440</v>
      </c>
      <c r="C178" s="29">
        <v>49583</v>
      </c>
      <c r="D178" s="7">
        <v>169</v>
      </c>
      <c r="E178" s="11">
        <v>5143</v>
      </c>
      <c r="F178" s="302"/>
      <c r="G178" s="200"/>
      <c r="H178" s="200"/>
      <c r="I178" s="204">
        <v>2476641822.682898</v>
      </c>
      <c r="J178" s="200"/>
      <c r="K178" s="200"/>
      <c r="L178" s="200"/>
      <c r="M178" s="7">
        <v>1868770067.086652</v>
      </c>
      <c r="N178" s="7">
        <v>1224848319.7115095</v>
      </c>
      <c r="O178" s="204">
        <v>605702758.11392903</v>
      </c>
      <c r="P178" s="200"/>
    </row>
    <row r="179" spans="2:16" ht="11.25" customHeight="1" x14ac:dyDescent="0.2">
      <c r="B179" s="28">
        <v>44440</v>
      </c>
      <c r="C179" s="29">
        <v>49614</v>
      </c>
      <c r="D179" s="7">
        <v>170</v>
      </c>
      <c r="E179" s="11">
        <v>5174</v>
      </c>
      <c r="F179" s="302"/>
      <c r="G179" s="200"/>
      <c r="H179" s="200"/>
      <c r="I179" s="204">
        <v>2435347668.1527081</v>
      </c>
      <c r="J179" s="200"/>
      <c r="K179" s="200"/>
      <c r="L179" s="200"/>
      <c r="M179" s="7">
        <v>1834494505.0218389</v>
      </c>
      <c r="N179" s="7">
        <v>1199325173.9304469</v>
      </c>
      <c r="O179" s="204">
        <v>590569222.17732894</v>
      </c>
      <c r="P179" s="200"/>
    </row>
    <row r="180" spans="2:16" ht="11.25" customHeight="1" x14ac:dyDescent="0.2">
      <c r="B180" s="28">
        <v>44440</v>
      </c>
      <c r="C180" s="29">
        <v>49644</v>
      </c>
      <c r="D180" s="7">
        <v>171</v>
      </c>
      <c r="E180" s="11">
        <v>5204</v>
      </c>
      <c r="F180" s="302"/>
      <c r="G180" s="200"/>
      <c r="H180" s="200"/>
      <c r="I180" s="204">
        <v>2394503298.271584</v>
      </c>
      <c r="J180" s="200"/>
      <c r="K180" s="200"/>
      <c r="L180" s="200"/>
      <c r="M180" s="7">
        <v>1800766677.8718936</v>
      </c>
      <c r="N180" s="7">
        <v>1174377568.8709641</v>
      </c>
      <c r="O180" s="204">
        <v>575914072.89784777</v>
      </c>
      <c r="P180" s="200"/>
    </row>
    <row r="181" spans="2:16" ht="11.25" customHeight="1" x14ac:dyDescent="0.2">
      <c r="B181" s="28">
        <v>44440</v>
      </c>
      <c r="C181" s="29">
        <v>49675</v>
      </c>
      <c r="D181" s="7">
        <v>172</v>
      </c>
      <c r="E181" s="11">
        <v>5235</v>
      </c>
      <c r="F181" s="302"/>
      <c r="G181" s="200"/>
      <c r="H181" s="200"/>
      <c r="I181" s="204">
        <v>2353878986.402926</v>
      </c>
      <c r="J181" s="200"/>
      <c r="K181" s="200"/>
      <c r="L181" s="200"/>
      <c r="M181" s="7">
        <v>1767213078.9498496</v>
      </c>
      <c r="N181" s="7">
        <v>1149564414.9847372</v>
      </c>
      <c r="O181" s="204">
        <v>561357946.41229713</v>
      </c>
      <c r="P181" s="200"/>
    </row>
    <row r="182" spans="2:16" ht="11.25" customHeight="1" x14ac:dyDescent="0.2">
      <c r="B182" s="28">
        <v>44440</v>
      </c>
      <c r="C182" s="29">
        <v>49706</v>
      </c>
      <c r="D182" s="7">
        <v>173</v>
      </c>
      <c r="E182" s="11">
        <v>5266</v>
      </c>
      <c r="F182" s="302"/>
      <c r="G182" s="200"/>
      <c r="H182" s="200"/>
      <c r="I182" s="204">
        <v>2313602523.8799891</v>
      </c>
      <c r="J182" s="200"/>
      <c r="K182" s="200"/>
      <c r="L182" s="200"/>
      <c r="M182" s="7">
        <v>1734028829.2348676</v>
      </c>
      <c r="N182" s="7">
        <v>1125109524.2814128</v>
      </c>
      <c r="O182" s="204">
        <v>547089001.28031409</v>
      </c>
      <c r="P182" s="200"/>
    </row>
    <row r="183" spans="2:16" ht="11.25" customHeight="1" x14ac:dyDescent="0.2">
      <c r="B183" s="28">
        <v>44440</v>
      </c>
      <c r="C183" s="29">
        <v>49735</v>
      </c>
      <c r="D183" s="7">
        <v>174</v>
      </c>
      <c r="E183" s="11">
        <v>5295</v>
      </c>
      <c r="F183" s="302"/>
      <c r="G183" s="200"/>
      <c r="H183" s="200"/>
      <c r="I183" s="204">
        <v>2272689349.3872771</v>
      </c>
      <c r="J183" s="200"/>
      <c r="K183" s="200"/>
      <c r="L183" s="200"/>
      <c r="M183" s="7">
        <v>1700661901.2041287</v>
      </c>
      <c r="N183" s="7">
        <v>1100834195.8245442</v>
      </c>
      <c r="O183" s="204">
        <v>533163784.31549096</v>
      </c>
      <c r="P183" s="200"/>
    </row>
    <row r="184" spans="2:16" ht="11.25" customHeight="1" x14ac:dyDescent="0.2">
      <c r="B184" s="28">
        <v>44440</v>
      </c>
      <c r="C184" s="29">
        <v>49766</v>
      </c>
      <c r="D184" s="7">
        <v>175</v>
      </c>
      <c r="E184" s="11">
        <v>5326</v>
      </c>
      <c r="F184" s="302"/>
      <c r="G184" s="200"/>
      <c r="H184" s="200"/>
      <c r="I184" s="204">
        <v>2232449625.6414909</v>
      </c>
      <c r="J184" s="200"/>
      <c r="K184" s="200"/>
      <c r="L184" s="200"/>
      <c r="M184" s="7">
        <v>1667716989.0707216</v>
      </c>
      <c r="N184" s="7">
        <v>1076763622.9375894</v>
      </c>
      <c r="O184" s="204">
        <v>519296893.55871487</v>
      </c>
      <c r="P184" s="200"/>
    </row>
    <row r="185" spans="2:16" ht="11.25" customHeight="1" x14ac:dyDescent="0.2">
      <c r="B185" s="28">
        <v>44440</v>
      </c>
      <c r="C185" s="29">
        <v>49796</v>
      </c>
      <c r="D185" s="7">
        <v>176</v>
      </c>
      <c r="E185" s="11">
        <v>5356</v>
      </c>
      <c r="F185" s="302"/>
      <c r="G185" s="200"/>
      <c r="H185" s="200"/>
      <c r="I185" s="204">
        <v>2191614940.0699549</v>
      </c>
      <c r="J185" s="200"/>
      <c r="K185" s="200"/>
      <c r="L185" s="200"/>
      <c r="M185" s="7">
        <v>1634524737.2095757</v>
      </c>
      <c r="N185" s="7">
        <v>1052735545.4552299</v>
      </c>
      <c r="O185" s="204">
        <v>505627539.41557539</v>
      </c>
      <c r="P185" s="200"/>
    </row>
    <row r="186" spans="2:16" ht="11.25" customHeight="1" x14ac:dyDescent="0.2">
      <c r="B186" s="28">
        <v>44440</v>
      </c>
      <c r="C186" s="29">
        <v>49827</v>
      </c>
      <c r="D186" s="7">
        <v>177</v>
      </c>
      <c r="E186" s="11">
        <v>5387</v>
      </c>
      <c r="F186" s="302"/>
      <c r="G186" s="200"/>
      <c r="H186" s="200"/>
      <c r="I186" s="204">
        <v>2152235469.6941528</v>
      </c>
      <c r="J186" s="200"/>
      <c r="K186" s="200"/>
      <c r="L186" s="200"/>
      <c r="M186" s="7">
        <v>1602432737.114363</v>
      </c>
      <c r="N186" s="7">
        <v>1029441545.2963752</v>
      </c>
      <c r="O186" s="204">
        <v>492345240.28809381</v>
      </c>
      <c r="P186" s="200"/>
    </row>
    <row r="187" spans="2:16" ht="11.25" customHeight="1" x14ac:dyDescent="0.2">
      <c r="B187" s="28">
        <v>44440</v>
      </c>
      <c r="C187" s="29">
        <v>49857</v>
      </c>
      <c r="D187" s="7">
        <v>178</v>
      </c>
      <c r="E187" s="11">
        <v>5417</v>
      </c>
      <c r="F187" s="302"/>
      <c r="G187" s="200"/>
      <c r="H187" s="200"/>
      <c r="I187" s="204">
        <v>2112956431.1981201</v>
      </c>
      <c r="J187" s="200"/>
      <c r="K187" s="200"/>
      <c r="L187" s="200"/>
      <c r="M187" s="7">
        <v>1570605546.5912979</v>
      </c>
      <c r="N187" s="7">
        <v>1006511581.3325945</v>
      </c>
      <c r="O187" s="204">
        <v>479405389.95913786</v>
      </c>
      <c r="P187" s="200"/>
    </row>
    <row r="188" spans="2:16" ht="11.25" customHeight="1" x14ac:dyDescent="0.2">
      <c r="B188" s="28">
        <v>44440</v>
      </c>
      <c r="C188" s="29">
        <v>49888</v>
      </c>
      <c r="D188" s="7">
        <v>179</v>
      </c>
      <c r="E188" s="11">
        <v>5448</v>
      </c>
      <c r="F188" s="302"/>
      <c r="G188" s="200"/>
      <c r="H188" s="200"/>
      <c r="I188" s="204">
        <v>2074504421.7822249</v>
      </c>
      <c r="J188" s="200"/>
      <c r="K188" s="200"/>
      <c r="L188" s="200"/>
      <c r="M188" s="7">
        <v>1539407962.7923234</v>
      </c>
      <c r="N188" s="7">
        <v>984009907.50935078</v>
      </c>
      <c r="O188" s="204">
        <v>466702606.93567079</v>
      </c>
      <c r="P188" s="200"/>
    </row>
    <row r="189" spans="2:16" ht="11.25" customHeight="1" x14ac:dyDescent="0.2">
      <c r="B189" s="28">
        <v>44440</v>
      </c>
      <c r="C189" s="29">
        <v>49919</v>
      </c>
      <c r="D189" s="7">
        <v>180</v>
      </c>
      <c r="E189" s="11">
        <v>5479</v>
      </c>
      <c r="F189" s="302"/>
      <c r="G189" s="200"/>
      <c r="H189" s="200"/>
      <c r="I189" s="204">
        <v>2036094490.765485</v>
      </c>
      <c r="J189" s="200"/>
      <c r="K189" s="200"/>
      <c r="L189" s="200"/>
      <c r="M189" s="7">
        <v>1508342859.4677935</v>
      </c>
      <c r="N189" s="7">
        <v>961700644.35160494</v>
      </c>
      <c r="O189" s="204">
        <v>454189701.12612981</v>
      </c>
      <c r="P189" s="200"/>
    </row>
    <row r="190" spans="2:16" ht="11.25" customHeight="1" x14ac:dyDescent="0.2">
      <c r="B190" s="28">
        <v>44440</v>
      </c>
      <c r="C190" s="29">
        <v>49949</v>
      </c>
      <c r="D190" s="7">
        <v>181</v>
      </c>
      <c r="E190" s="11">
        <v>5509</v>
      </c>
      <c r="F190" s="302"/>
      <c r="G190" s="200"/>
      <c r="H190" s="200"/>
      <c r="I190" s="204">
        <v>1998051807.320868</v>
      </c>
      <c r="J190" s="200"/>
      <c r="K190" s="200"/>
      <c r="L190" s="200"/>
      <c r="M190" s="7">
        <v>1477731217.6627305</v>
      </c>
      <c r="N190" s="7">
        <v>939864077.39960301</v>
      </c>
      <c r="O190" s="204">
        <v>442057241.60425353</v>
      </c>
      <c r="P190" s="200"/>
    </row>
    <row r="191" spans="2:16" ht="11.25" customHeight="1" x14ac:dyDescent="0.2">
      <c r="B191" s="28">
        <v>44440</v>
      </c>
      <c r="C191" s="29">
        <v>49980</v>
      </c>
      <c r="D191" s="7">
        <v>182</v>
      </c>
      <c r="E191" s="11">
        <v>5540</v>
      </c>
      <c r="F191" s="302"/>
      <c r="G191" s="200"/>
      <c r="H191" s="200"/>
      <c r="I191" s="204">
        <v>1960495618.7079711</v>
      </c>
      <c r="J191" s="200"/>
      <c r="K191" s="200"/>
      <c r="L191" s="200"/>
      <c r="M191" s="7">
        <v>1447495953.6729333</v>
      </c>
      <c r="N191" s="7">
        <v>918292535.12633073</v>
      </c>
      <c r="O191" s="204">
        <v>430081866.83894974</v>
      </c>
      <c r="P191" s="200"/>
    </row>
    <row r="192" spans="2:16" ht="11.25" customHeight="1" x14ac:dyDescent="0.2">
      <c r="B192" s="28">
        <v>44440</v>
      </c>
      <c r="C192" s="29">
        <v>50010</v>
      </c>
      <c r="D192" s="7">
        <v>183</v>
      </c>
      <c r="E192" s="11">
        <v>5570</v>
      </c>
      <c r="F192" s="302"/>
      <c r="G192" s="200"/>
      <c r="H192" s="200"/>
      <c r="I192" s="204">
        <v>1923141382.330987</v>
      </c>
      <c r="J192" s="200"/>
      <c r="K192" s="200"/>
      <c r="L192" s="200"/>
      <c r="M192" s="7">
        <v>1417585478.8119059</v>
      </c>
      <c r="N192" s="7">
        <v>897103846.2343123</v>
      </c>
      <c r="O192" s="204">
        <v>418435844.42590547</v>
      </c>
      <c r="P192" s="200"/>
    </row>
    <row r="193" spans="2:16" ht="11.25" customHeight="1" x14ac:dyDescent="0.2">
      <c r="B193" s="28">
        <v>44440</v>
      </c>
      <c r="C193" s="29">
        <v>50041</v>
      </c>
      <c r="D193" s="7">
        <v>184</v>
      </c>
      <c r="E193" s="11">
        <v>5601</v>
      </c>
      <c r="F193" s="302"/>
      <c r="G193" s="200"/>
      <c r="H193" s="200"/>
      <c r="I193" s="204">
        <v>1886543858.175858</v>
      </c>
      <c r="J193" s="200"/>
      <c r="K193" s="200"/>
      <c r="L193" s="200"/>
      <c r="M193" s="7">
        <v>1388250145.9643543</v>
      </c>
      <c r="N193" s="7">
        <v>876304987.58492994</v>
      </c>
      <c r="O193" s="204">
        <v>407003425.85507244</v>
      </c>
      <c r="P193" s="200"/>
    </row>
    <row r="194" spans="2:16" ht="11.25" customHeight="1" x14ac:dyDescent="0.2">
      <c r="B194" s="28">
        <v>44440</v>
      </c>
      <c r="C194" s="29">
        <v>50072</v>
      </c>
      <c r="D194" s="7">
        <v>185</v>
      </c>
      <c r="E194" s="11">
        <v>5632</v>
      </c>
      <c r="F194" s="302"/>
      <c r="G194" s="200"/>
      <c r="H194" s="200"/>
      <c r="I194" s="204">
        <v>1850339706.7698209</v>
      </c>
      <c r="J194" s="200"/>
      <c r="K194" s="200"/>
      <c r="L194" s="200"/>
      <c r="M194" s="7">
        <v>1359299225.0426617</v>
      </c>
      <c r="N194" s="7">
        <v>855848153.30059564</v>
      </c>
      <c r="O194" s="204">
        <v>395818527.43309098</v>
      </c>
      <c r="P194" s="200"/>
    </row>
    <row r="195" spans="2:16" ht="11.25" customHeight="1" x14ac:dyDescent="0.2">
      <c r="B195" s="28">
        <v>44440</v>
      </c>
      <c r="C195" s="29">
        <v>50100</v>
      </c>
      <c r="D195" s="7">
        <v>186</v>
      </c>
      <c r="E195" s="11">
        <v>5660</v>
      </c>
      <c r="F195" s="302"/>
      <c r="G195" s="200"/>
      <c r="H195" s="200"/>
      <c r="I195" s="204">
        <v>1814324122.143024</v>
      </c>
      <c r="J195" s="200"/>
      <c r="K195" s="200"/>
      <c r="L195" s="200"/>
      <c r="M195" s="7">
        <v>1330799406.4884531</v>
      </c>
      <c r="N195" s="7">
        <v>835978990.90990222</v>
      </c>
      <c r="O195" s="204">
        <v>385149887.50055051</v>
      </c>
      <c r="P195" s="200"/>
    </row>
    <row r="196" spans="2:16" ht="11.25" customHeight="1" x14ac:dyDescent="0.2">
      <c r="B196" s="28">
        <v>44440</v>
      </c>
      <c r="C196" s="29">
        <v>50131</v>
      </c>
      <c r="D196" s="7">
        <v>187</v>
      </c>
      <c r="E196" s="11">
        <v>5691</v>
      </c>
      <c r="F196" s="302"/>
      <c r="G196" s="200"/>
      <c r="H196" s="200"/>
      <c r="I196" s="204">
        <v>1778490791.932518</v>
      </c>
      <c r="J196" s="200"/>
      <c r="K196" s="200"/>
      <c r="L196" s="200"/>
      <c r="M196" s="7">
        <v>1302303248.3488481</v>
      </c>
      <c r="N196" s="7">
        <v>815997787.98405218</v>
      </c>
      <c r="O196" s="204">
        <v>374351875.35307664</v>
      </c>
      <c r="P196" s="200"/>
    </row>
    <row r="197" spans="2:16" ht="11.25" customHeight="1" x14ac:dyDescent="0.2">
      <c r="B197" s="28">
        <v>44440</v>
      </c>
      <c r="C197" s="29">
        <v>50161</v>
      </c>
      <c r="D197" s="7">
        <v>188</v>
      </c>
      <c r="E197" s="11">
        <v>5721</v>
      </c>
      <c r="F197" s="302"/>
      <c r="G197" s="200"/>
      <c r="H197" s="200"/>
      <c r="I197" s="204">
        <v>1743140986.8146801</v>
      </c>
      <c r="J197" s="200"/>
      <c r="K197" s="200"/>
      <c r="L197" s="200"/>
      <c r="M197" s="7">
        <v>1274323164.9106219</v>
      </c>
      <c r="N197" s="7">
        <v>796500775.20102334</v>
      </c>
      <c r="O197" s="204">
        <v>363909436.95271438</v>
      </c>
      <c r="P197" s="200"/>
    </row>
    <row r="198" spans="2:16" ht="11.25" customHeight="1" x14ac:dyDescent="0.2">
      <c r="B198" s="28">
        <v>44440</v>
      </c>
      <c r="C198" s="29">
        <v>50192</v>
      </c>
      <c r="D198" s="7">
        <v>189</v>
      </c>
      <c r="E198" s="11">
        <v>5752</v>
      </c>
      <c r="F198" s="302"/>
      <c r="G198" s="200"/>
      <c r="H198" s="200"/>
      <c r="I198" s="204">
        <v>1707881661.632056</v>
      </c>
      <c r="J198" s="200"/>
      <c r="K198" s="200"/>
      <c r="L198" s="200"/>
      <c r="M198" s="7">
        <v>1246429208.4887841</v>
      </c>
      <c r="N198" s="7">
        <v>777084659.1721524</v>
      </c>
      <c r="O198" s="204">
        <v>353534718.85333353</v>
      </c>
      <c r="P198" s="200"/>
    </row>
    <row r="199" spans="2:16" ht="11.25" customHeight="1" x14ac:dyDescent="0.2">
      <c r="B199" s="28">
        <v>44440</v>
      </c>
      <c r="C199" s="29">
        <v>50222</v>
      </c>
      <c r="D199" s="7">
        <v>190</v>
      </c>
      <c r="E199" s="11">
        <v>5782</v>
      </c>
      <c r="F199" s="302"/>
      <c r="G199" s="200"/>
      <c r="H199" s="200"/>
      <c r="I199" s="204">
        <v>1673023360.0582299</v>
      </c>
      <c r="J199" s="200"/>
      <c r="K199" s="200"/>
      <c r="L199" s="200"/>
      <c r="M199" s="7">
        <v>1218985129.3500361</v>
      </c>
      <c r="N199" s="7">
        <v>758104182.60785246</v>
      </c>
      <c r="O199" s="204">
        <v>343485739.26297665</v>
      </c>
      <c r="P199" s="200"/>
    </row>
    <row r="200" spans="2:16" ht="11.25" customHeight="1" x14ac:dyDescent="0.2">
      <c r="B200" s="28">
        <v>44440</v>
      </c>
      <c r="C200" s="29">
        <v>50253</v>
      </c>
      <c r="D200" s="7">
        <v>191</v>
      </c>
      <c r="E200" s="11">
        <v>5813</v>
      </c>
      <c r="F200" s="302"/>
      <c r="G200" s="200"/>
      <c r="H200" s="200"/>
      <c r="I200" s="204">
        <v>1637918549.397944</v>
      </c>
      <c r="J200" s="200"/>
      <c r="K200" s="200"/>
      <c r="L200" s="200"/>
      <c r="M200" s="7">
        <v>1191383230.9977133</v>
      </c>
      <c r="N200" s="7">
        <v>739053811.34458756</v>
      </c>
      <c r="O200" s="204">
        <v>333436008.70233524</v>
      </c>
      <c r="P200" s="200"/>
    </row>
    <row r="201" spans="2:16" ht="11.25" customHeight="1" x14ac:dyDescent="0.2">
      <c r="B201" s="28">
        <v>44440</v>
      </c>
      <c r="C201" s="29">
        <v>50284</v>
      </c>
      <c r="D201" s="7">
        <v>192</v>
      </c>
      <c r="E201" s="11">
        <v>5844</v>
      </c>
      <c r="F201" s="302"/>
      <c r="G201" s="200"/>
      <c r="H201" s="200"/>
      <c r="I201" s="204">
        <v>1603608257.040832</v>
      </c>
      <c r="J201" s="200"/>
      <c r="K201" s="200"/>
      <c r="L201" s="200"/>
      <c r="M201" s="7">
        <v>1164448389.4014633</v>
      </c>
      <c r="N201" s="7">
        <v>720508179.42716682</v>
      </c>
      <c r="O201" s="204">
        <v>323692004.98031503</v>
      </c>
      <c r="P201" s="200"/>
    </row>
    <row r="202" spans="2:16" ht="11.25" customHeight="1" x14ac:dyDescent="0.2">
      <c r="B202" s="28">
        <v>44440</v>
      </c>
      <c r="C202" s="29">
        <v>50314</v>
      </c>
      <c r="D202" s="7">
        <v>193</v>
      </c>
      <c r="E202" s="11">
        <v>5874</v>
      </c>
      <c r="F202" s="302"/>
      <c r="G202" s="200"/>
      <c r="H202" s="200"/>
      <c r="I202" s="204">
        <v>1569373088.7318649</v>
      </c>
      <c r="J202" s="200"/>
      <c r="K202" s="200"/>
      <c r="L202" s="200"/>
      <c r="M202" s="7">
        <v>1137718243.8724298</v>
      </c>
      <c r="N202" s="7">
        <v>702236114.37993813</v>
      </c>
      <c r="O202" s="204">
        <v>314189958.72019738</v>
      </c>
      <c r="P202" s="200"/>
    </row>
    <row r="203" spans="2:16" ht="11.25" customHeight="1" x14ac:dyDescent="0.2">
      <c r="B203" s="28">
        <v>44440</v>
      </c>
      <c r="C203" s="29">
        <v>50345</v>
      </c>
      <c r="D203" s="7">
        <v>194</v>
      </c>
      <c r="E203" s="11">
        <v>5905</v>
      </c>
      <c r="F203" s="302"/>
      <c r="G203" s="200"/>
      <c r="H203" s="200"/>
      <c r="I203" s="204">
        <v>1535638466.067574</v>
      </c>
      <c r="J203" s="200"/>
      <c r="K203" s="200"/>
      <c r="L203" s="200"/>
      <c r="M203" s="7">
        <v>1111374127.6293824</v>
      </c>
      <c r="N203" s="7">
        <v>684231105.31655192</v>
      </c>
      <c r="O203" s="204">
        <v>304837628.06623447</v>
      </c>
      <c r="P203" s="200"/>
    </row>
    <row r="204" spans="2:16" ht="11.25" customHeight="1" x14ac:dyDescent="0.2">
      <c r="B204" s="28">
        <v>44440</v>
      </c>
      <c r="C204" s="29">
        <v>50375</v>
      </c>
      <c r="D204" s="7">
        <v>195</v>
      </c>
      <c r="E204" s="11">
        <v>5935</v>
      </c>
      <c r="F204" s="302"/>
      <c r="G204" s="200"/>
      <c r="H204" s="200"/>
      <c r="I204" s="204">
        <v>1502083096.887238</v>
      </c>
      <c r="J204" s="200"/>
      <c r="K204" s="200"/>
      <c r="L204" s="200"/>
      <c r="M204" s="7">
        <v>1085305039.2734883</v>
      </c>
      <c r="N204" s="7">
        <v>666536778.15909541</v>
      </c>
      <c r="O204" s="204">
        <v>295737203.36916429</v>
      </c>
      <c r="P204" s="200"/>
    </row>
    <row r="205" spans="2:16" ht="11.25" customHeight="1" x14ac:dyDescent="0.2">
      <c r="B205" s="28">
        <v>44440</v>
      </c>
      <c r="C205" s="29">
        <v>50406</v>
      </c>
      <c r="D205" s="7">
        <v>196</v>
      </c>
      <c r="E205" s="11">
        <v>5966</v>
      </c>
      <c r="F205" s="302"/>
      <c r="G205" s="200"/>
      <c r="H205" s="200"/>
      <c r="I205" s="204">
        <v>1468258943.120168</v>
      </c>
      <c r="J205" s="200"/>
      <c r="K205" s="200"/>
      <c r="L205" s="200"/>
      <c r="M205" s="7">
        <v>1059066655.0506043</v>
      </c>
      <c r="N205" s="7">
        <v>648768396.13650823</v>
      </c>
      <c r="O205" s="204">
        <v>286634293.47076792</v>
      </c>
      <c r="P205" s="200"/>
    </row>
    <row r="206" spans="2:16" ht="11.25" customHeight="1" x14ac:dyDescent="0.2">
      <c r="B206" s="28">
        <v>44440</v>
      </c>
      <c r="C206" s="29">
        <v>50437</v>
      </c>
      <c r="D206" s="7">
        <v>197</v>
      </c>
      <c r="E206" s="11">
        <v>5997</v>
      </c>
      <c r="F206" s="302"/>
      <c r="G206" s="200"/>
      <c r="H206" s="200"/>
      <c r="I206" s="204">
        <v>1435801509.6090059</v>
      </c>
      <c r="J206" s="200"/>
      <c r="K206" s="200"/>
      <c r="L206" s="200"/>
      <c r="M206" s="7">
        <v>1033898307.2214118</v>
      </c>
      <c r="N206" s="7">
        <v>631739901.58047056</v>
      </c>
      <c r="O206" s="204">
        <v>277928696.97785723</v>
      </c>
      <c r="P206" s="200"/>
    </row>
    <row r="207" spans="2:16" ht="11.25" customHeight="1" x14ac:dyDescent="0.2">
      <c r="B207" s="28">
        <v>44440</v>
      </c>
      <c r="C207" s="29">
        <v>50465</v>
      </c>
      <c r="D207" s="7">
        <v>198</v>
      </c>
      <c r="E207" s="11">
        <v>6025</v>
      </c>
      <c r="F207" s="302"/>
      <c r="G207" s="200"/>
      <c r="H207" s="200"/>
      <c r="I207" s="204">
        <v>1403689494.1292541</v>
      </c>
      <c r="J207" s="200"/>
      <c r="K207" s="200"/>
      <c r="L207" s="200"/>
      <c r="M207" s="7">
        <v>1009226373.4468518</v>
      </c>
      <c r="N207" s="7">
        <v>615247972.81954598</v>
      </c>
      <c r="O207" s="204">
        <v>269637496.09573948</v>
      </c>
      <c r="P207" s="200"/>
    </row>
    <row r="208" spans="2:16" ht="11.25" customHeight="1" x14ac:dyDescent="0.2">
      <c r="B208" s="28">
        <v>44440</v>
      </c>
      <c r="C208" s="29">
        <v>50496</v>
      </c>
      <c r="D208" s="7">
        <v>199</v>
      </c>
      <c r="E208" s="11">
        <v>6056</v>
      </c>
      <c r="F208" s="302"/>
      <c r="G208" s="200"/>
      <c r="H208" s="200"/>
      <c r="I208" s="204">
        <v>1372004844.3959711</v>
      </c>
      <c r="J208" s="200"/>
      <c r="K208" s="200"/>
      <c r="L208" s="200"/>
      <c r="M208" s="7">
        <v>984772620.67135644</v>
      </c>
      <c r="N208" s="7">
        <v>598813604.71255052</v>
      </c>
      <c r="O208" s="204">
        <v>261323443.55250126</v>
      </c>
      <c r="P208" s="200"/>
    </row>
    <row r="209" spans="2:16" ht="11.25" customHeight="1" x14ac:dyDescent="0.2">
      <c r="B209" s="28">
        <v>44440</v>
      </c>
      <c r="C209" s="29">
        <v>50526</v>
      </c>
      <c r="D209" s="7">
        <v>200</v>
      </c>
      <c r="E209" s="11">
        <v>6086</v>
      </c>
      <c r="F209" s="302"/>
      <c r="G209" s="200"/>
      <c r="H209" s="200"/>
      <c r="I209" s="204">
        <v>1339673254.402787</v>
      </c>
      <c r="J209" s="200"/>
      <c r="K209" s="200"/>
      <c r="L209" s="200"/>
      <c r="M209" s="7">
        <v>959987920.09646821</v>
      </c>
      <c r="N209" s="7">
        <v>582305951.2168045</v>
      </c>
      <c r="O209" s="204">
        <v>253077785.61802366</v>
      </c>
      <c r="P209" s="200"/>
    </row>
    <row r="210" spans="2:16" ht="11.25" customHeight="1" x14ac:dyDescent="0.2">
      <c r="B210" s="28">
        <v>44440</v>
      </c>
      <c r="C210" s="29">
        <v>50557</v>
      </c>
      <c r="D210" s="7">
        <v>201</v>
      </c>
      <c r="E210" s="11">
        <v>6117</v>
      </c>
      <c r="F210" s="302"/>
      <c r="G210" s="200"/>
      <c r="H210" s="200"/>
      <c r="I210" s="204">
        <v>1308472704.4516931</v>
      </c>
      <c r="J210" s="200"/>
      <c r="K210" s="200"/>
      <c r="L210" s="200"/>
      <c r="M210" s="7">
        <v>936039826.77278507</v>
      </c>
      <c r="N210" s="7">
        <v>566335624.22693706</v>
      </c>
      <c r="O210" s="204">
        <v>245094348.75204837</v>
      </c>
      <c r="P210" s="200"/>
    </row>
    <row r="211" spans="2:16" ht="11.25" customHeight="1" x14ac:dyDescent="0.2">
      <c r="B211" s="28">
        <v>44440</v>
      </c>
      <c r="C211" s="29">
        <v>50587</v>
      </c>
      <c r="D211" s="7">
        <v>202</v>
      </c>
      <c r="E211" s="11">
        <v>6147</v>
      </c>
      <c r="F211" s="302"/>
      <c r="G211" s="200"/>
      <c r="H211" s="200"/>
      <c r="I211" s="204">
        <v>1278007805.283896</v>
      </c>
      <c r="J211" s="200"/>
      <c r="K211" s="200"/>
      <c r="L211" s="200"/>
      <c r="M211" s="7">
        <v>912745555.21759474</v>
      </c>
      <c r="N211" s="7">
        <v>550882590.24808598</v>
      </c>
      <c r="O211" s="204">
        <v>237429428.74420869</v>
      </c>
      <c r="P211" s="200"/>
    </row>
    <row r="212" spans="2:16" ht="11.25" customHeight="1" x14ac:dyDescent="0.2">
      <c r="B212" s="28">
        <v>44440</v>
      </c>
      <c r="C212" s="29">
        <v>50618</v>
      </c>
      <c r="D212" s="7">
        <v>203</v>
      </c>
      <c r="E212" s="11">
        <v>6178</v>
      </c>
      <c r="F212" s="302"/>
      <c r="G212" s="200"/>
      <c r="H212" s="200"/>
      <c r="I212" s="204">
        <v>1247984887.124136</v>
      </c>
      <c r="J212" s="200"/>
      <c r="K212" s="200"/>
      <c r="L212" s="200"/>
      <c r="M212" s="7">
        <v>889791649.59362698</v>
      </c>
      <c r="N212" s="7">
        <v>535663111.00819886</v>
      </c>
      <c r="O212" s="204">
        <v>229892000.25260761</v>
      </c>
      <c r="P212" s="200"/>
    </row>
    <row r="213" spans="2:16" ht="11.25" customHeight="1" x14ac:dyDescent="0.2">
      <c r="B213" s="28">
        <v>44440</v>
      </c>
      <c r="C213" s="29">
        <v>50649</v>
      </c>
      <c r="D213" s="7">
        <v>204</v>
      </c>
      <c r="E213" s="11">
        <v>6209</v>
      </c>
      <c r="F213" s="302"/>
      <c r="G213" s="200"/>
      <c r="H213" s="200"/>
      <c r="I213" s="204">
        <v>1218099772.8177941</v>
      </c>
      <c r="J213" s="200"/>
      <c r="K213" s="200"/>
      <c r="L213" s="200"/>
      <c r="M213" s="7">
        <v>867011066.47266138</v>
      </c>
      <c r="N213" s="7">
        <v>520621557.70024914</v>
      </c>
      <c r="O213" s="204">
        <v>222490200.07723051</v>
      </c>
      <c r="P213" s="200"/>
    </row>
    <row r="214" spans="2:16" ht="11.25" customHeight="1" x14ac:dyDescent="0.2">
      <c r="B214" s="28">
        <v>44440</v>
      </c>
      <c r="C214" s="29">
        <v>50679</v>
      </c>
      <c r="D214" s="7">
        <v>205</v>
      </c>
      <c r="E214" s="11">
        <v>6239</v>
      </c>
      <c r="F214" s="302"/>
      <c r="G214" s="200"/>
      <c r="H214" s="200"/>
      <c r="I214" s="204">
        <v>1188906048.4513049</v>
      </c>
      <c r="J214" s="200"/>
      <c r="K214" s="200"/>
      <c r="L214" s="200"/>
      <c r="M214" s="7">
        <v>844842738.23040795</v>
      </c>
      <c r="N214" s="7">
        <v>506061326.12800306</v>
      </c>
      <c r="O214" s="204">
        <v>215381289.11433703</v>
      </c>
      <c r="P214" s="200"/>
    </row>
    <row r="215" spans="2:16" ht="11.25" customHeight="1" x14ac:dyDescent="0.2">
      <c r="B215" s="28">
        <v>44440</v>
      </c>
      <c r="C215" s="29">
        <v>50710</v>
      </c>
      <c r="D215" s="7">
        <v>206</v>
      </c>
      <c r="E215" s="11">
        <v>6270</v>
      </c>
      <c r="F215" s="302"/>
      <c r="G215" s="200"/>
      <c r="H215" s="200"/>
      <c r="I215" s="204">
        <v>1159829007.9668651</v>
      </c>
      <c r="J215" s="200"/>
      <c r="K215" s="200"/>
      <c r="L215" s="200"/>
      <c r="M215" s="7">
        <v>822782573.0456543</v>
      </c>
      <c r="N215" s="7">
        <v>491593861.40292168</v>
      </c>
      <c r="O215" s="204">
        <v>208337713.5115684</v>
      </c>
      <c r="P215" s="200"/>
    </row>
    <row r="216" spans="2:16" ht="11.25" customHeight="1" x14ac:dyDescent="0.2">
      <c r="B216" s="28">
        <v>44440</v>
      </c>
      <c r="C216" s="29">
        <v>50740</v>
      </c>
      <c r="D216" s="7">
        <v>207</v>
      </c>
      <c r="E216" s="11">
        <v>6300</v>
      </c>
      <c r="F216" s="302"/>
      <c r="G216" s="200"/>
      <c r="H216" s="200"/>
      <c r="I216" s="204">
        <v>1131150879.519639</v>
      </c>
      <c r="J216" s="200"/>
      <c r="K216" s="200"/>
      <c r="L216" s="200"/>
      <c r="M216" s="7">
        <v>801121184.0675236</v>
      </c>
      <c r="N216" s="7">
        <v>477473584.46099091</v>
      </c>
      <c r="O216" s="204">
        <v>201524046.81796902</v>
      </c>
      <c r="P216" s="200"/>
    </row>
    <row r="217" spans="2:16" ht="11.25" customHeight="1" x14ac:dyDescent="0.2">
      <c r="B217" s="28">
        <v>44440</v>
      </c>
      <c r="C217" s="29">
        <v>50771</v>
      </c>
      <c r="D217" s="7">
        <v>208</v>
      </c>
      <c r="E217" s="11">
        <v>6331</v>
      </c>
      <c r="F217" s="302"/>
      <c r="G217" s="200"/>
      <c r="H217" s="200"/>
      <c r="I217" s="204">
        <v>1102596610.205075</v>
      </c>
      <c r="J217" s="200"/>
      <c r="K217" s="200"/>
      <c r="L217" s="200"/>
      <c r="M217" s="7">
        <v>779573576.62548208</v>
      </c>
      <c r="N217" s="7">
        <v>463449413.86726552</v>
      </c>
      <c r="O217" s="204">
        <v>194776466.37217405</v>
      </c>
      <c r="P217" s="200"/>
    </row>
    <row r="218" spans="2:16" ht="11.25" customHeight="1" x14ac:dyDescent="0.2">
      <c r="B218" s="28">
        <v>44440</v>
      </c>
      <c r="C218" s="29">
        <v>50802</v>
      </c>
      <c r="D218" s="7">
        <v>209</v>
      </c>
      <c r="E218" s="11">
        <v>6362</v>
      </c>
      <c r="F218" s="302"/>
      <c r="G218" s="200"/>
      <c r="H218" s="200"/>
      <c r="I218" s="204">
        <v>1074632019.9635961</v>
      </c>
      <c r="J218" s="200"/>
      <c r="K218" s="200"/>
      <c r="L218" s="200"/>
      <c r="M218" s="7">
        <v>758512973.47148347</v>
      </c>
      <c r="N218" s="7">
        <v>449782271.04820877</v>
      </c>
      <c r="O218" s="204">
        <v>188231844.48537341</v>
      </c>
      <c r="P218" s="200"/>
    </row>
    <row r="219" spans="2:16" ht="11.25" customHeight="1" x14ac:dyDescent="0.2">
      <c r="B219" s="28">
        <v>44440</v>
      </c>
      <c r="C219" s="29">
        <v>50830</v>
      </c>
      <c r="D219" s="7">
        <v>210</v>
      </c>
      <c r="E219" s="11">
        <v>6390</v>
      </c>
      <c r="F219" s="302"/>
      <c r="G219" s="200"/>
      <c r="H219" s="200"/>
      <c r="I219" s="204">
        <v>1046903112.788175</v>
      </c>
      <c r="J219" s="200"/>
      <c r="K219" s="200"/>
      <c r="L219" s="200"/>
      <c r="M219" s="7">
        <v>737808833.64733541</v>
      </c>
      <c r="N219" s="7">
        <v>436500038.6342352</v>
      </c>
      <c r="O219" s="204">
        <v>181974302.17913479</v>
      </c>
      <c r="P219" s="200"/>
    </row>
    <row r="220" spans="2:16" ht="11.25" customHeight="1" x14ac:dyDescent="0.2">
      <c r="B220" s="28">
        <v>44440</v>
      </c>
      <c r="C220" s="29">
        <v>50861</v>
      </c>
      <c r="D220" s="7">
        <v>211</v>
      </c>
      <c r="E220" s="11">
        <v>6421</v>
      </c>
      <c r="F220" s="302"/>
      <c r="G220" s="200"/>
      <c r="H220" s="200"/>
      <c r="I220" s="204">
        <v>1019430493.134966</v>
      </c>
      <c r="J220" s="200"/>
      <c r="K220" s="200"/>
      <c r="L220" s="200"/>
      <c r="M220" s="7">
        <v>717228863.56169069</v>
      </c>
      <c r="N220" s="7">
        <v>423245439.58661604</v>
      </c>
      <c r="O220" s="204">
        <v>175701181.9759002</v>
      </c>
      <c r="P220" s="200"/>
    </row>
    <row r="221" spans="2:16" ht="11.25" customHeight="1" x14ac:dyDescent="0.2">
      <c r="B221" s="28">
        <v>44440</v>
      </c>
      <c r="C221" s="29">
        <v>50891</v>
      </c>
      <c r="D221" s="7">
        <v>212</v>
      </c>
      <c r="E221" s="11">
        <v>6451</v>
      </c>
      <c r="F221" s="302"/>
      <c r="G221" s="200"/>
      <c r="H221" s="200"/>
      <c r="I221" s="204">
        <v>991920985.44848299</v>
      </c>
      <c r="J221" s="200"/>
      <c r="K221" s="200"/>
      <c r="L221" s="200"/>
      <c r="M221" s="7">
        <v>696728823.27447617</v>
      </c>
      <c r="N221" s="7">
        <v>410136171.82803959</v>
      </c>
      <c r="O221" s="204">
        <v>169561227.79628786</v>
      </c>
      <c r="P221" s="200"/>
    </row>
    <row r="222" spans="2:16" ht="11.25" customHeight="1" x14ac:dyDescent="0.2">
      <c r="B222" s="28">
        <v>44440</v>
      </c>
      <c r="C222" s="29">
        <v>50922</v>
      </c>
      <c r="D222" s="7">
        <v>213</v>
      </c>
      <c r="E222" s="11">
        <v>6482</v>
      </c>
      <c r="F222" s="302"/>
      <c r="G222" s="200"/>
      <c r="H222" s="200"/>
      <c r="I222" s="204">
        <v>965185276.90837896</v>
      </c>
      <c r="J222" s="200"/>
      <c r="K222" s="200"/>
      <c r="L222" s="200"/>
      <c r="M222" s="7">
        <v>676799714.00169063</v>
      </c>
      <c r="N222" s="7">
        <v>397391483.41114932</v>
      </c>
      <c r="O222" s="204">
        <v>163596366.68332145</v>
      </c>
      <c r="P222" s="200"/>
    </row>
    <row r="223" spans="2:16" ht="11.25" customHeight="1" x14ac:dyDescent="0.2">
      <c r="B223" s="28">
        <v>44440</v>
      </c>
      <c r="C223" s="29">
        <v>50952</v>
      </c>
      <c r="D223" s="7">
        <v>214</v>
      </c>
      <c r="E223" s="11">
        <v>6512</v>
      </c>
      <c r="F223" s="302"/>
      <c r="G223" s="200"/>
      <c r="H223" s="200"/>
      <c r="I223" s="204">
        <v>938100670.62105095</v>
      </c>
      <c r="J223" s="200"/>
      <c r="K223" s="200"/>
      <c r="L223" s="200"/>
      <c r="M223" s="7">
        <v>656727927.00350666</v>
      </c>
      <c r="N223" s="7">
        <v>384657000.77377933</v>
      </c>
      <c r="O223" s="204">
        <v>157704767.78025159</v>
      </c>
      <c r="P223" s="200"/>
    </row>
    <row r="224" spans="2:16" ht="11.25" customHeight="1" x14ac:dyDescent="0.2">
      <c r="B224" s="28">
        <v>44440</v>
      </c>
      <c r="C224" s="29">
        <v>50983</v>
      </c>
      <c r="D224" s="7">
        <v>215</v>
      </c>
      <c r="E224" s="11">
        <v>6543</v>
      </c>
      <c r="F224" s="302"/>
      <c r="G224" s="200"/>
      <c r="H224" s="200"/>
      <c r="I224" s="204">
        <v>912103309.04475498</v>
      </c>
      <c r="J224" s="200"/>
      <c r="K224" s="200"/>
      <c r="L224" s="200"/>
      <c r="M224" s="7">
        <v>637445190.54382241</v>
      </c>
      <c r="N224" s="7">
        <v>372413227.36801499</v>
      </c>
      <c r="O224" s="204">
        <v>152038263.14020431</v>
      </c>
      <c r="P224" s="200"/>
    </row>
    <row r="225" spans="2:16" ht="11.25" customHeight="1" x14ac:dyDescent="0.2">
      <c r="B225" s="28">
        <v>44440</v>
      </c>
      <c r="C225" s="29">
        <v>51014</v>
      </c>
      <c r="D225" s="7">
        <v>216</v>
      </c>
      <c r="E225" s="11">
        <v>6574</v>
      </c>
      <c r="F225" s="302"/>
      <c r="G225" s="200"/>
      <c r="H225" s="200"/>
      <c r="I225" s="204">
        <v>885790647.21233702</v>
      </c>
      <c r="J225" s="200"/>
      <c r="K225" s="200"/>
      <c r="L225" s="200"/>
      <c r="M225" s="7">
        <v>618005993.41363955</v>
      </c>
      <c r="N225" s="7">
        <v>360138066.70342833</v>
      </c>
      <c r="O225" s="204">
        <v>146404171.15004006</v>
      </c>
      <c r="P225" s="200"/>
    </row>
    <row r="226" spans="2:16" ht="11.25" customHeight="1" x14ac:dyDescent="0.2">
      <c r="B226" s="28">
        <v>44440</v>
      </c>
      <c r="C226" s="29">
        <v>51044</v>
      </c>
      <c r="D226" s="7">
        <v>217</v>
      </c>
      <c r="E226" s="11">
        <v>6604</v>
      </c>
      <c r="F226" s="302"/>
      <c r="G226" s="200"/>
      <c r="H226" s="200"/>
      <c r="I226" s="204">
        <v>861193906.59275305</v>
      </c>
      <c r="J226" s="200"/>
      <c r="K226" s="200"/>
      <c r="L226" s="200"/>
      <c r="M226" s="7">
        <v>599858897.76441228</v>
      </c>
      <c r="N226" s="7">
        <v>348702623.17164528</v>
      </c>
      <c r="O226" s="204">
        <v>141174324.79099056</v>
      </c>
      <c r="P226" s="200"/>
    </row>
    <row r="227" spans="2:16" ht="11.25" customHeight="1" x14ac:dyDescent="0.2">
      <c r="B227" s="28">
        <v>44440</v>
      </c>
      <c r="C227" s="29">
        <v>51075</v>
      </c>
      <c r="D227" s="7">
        <v>218</v>
      </c>
      <c r="E227" s="11">
        <v>6635</v>
      </c>
      <c r="F227" s="302"/>
      <c r="G227" s="200"/>
      <c r="H227" s="200"/>
      <c r="I227" s="204">
        <v>837617531.98310304</v>
      </c>
      <c r="J227" s="200"/>
      <c r="K227" s="200"/>
      <c r="L227" s="200"/>
      <c r="M227" s="7">
        <v>582447378.35504878</v>
      </c>
      <c r="N227" s="7">
        <v>337720090.48476243</v>
      </c>
      <c r="O227" s="204">
        <v>136148863.79357636</v>
      </c>
      <c r="P227" s="200"/>
    </row>
    <row r="228" spans="2:16" ht="11.25" customHeight="1" x14ac:dyDescent="0.2">
      <c r="B228" s="28">
        <v>44440</v>
      </c>
      <c r="C228" s="29">
        <v>51105</v>
      </c>
      <c r="D228" s="7">
        <v>219</v>
      </c>
      <c r="E228" s="11">
        <v>6665</v>
      </c>
      <c r="F228" s="302"/>
      <c r="G228" s="200"/>
      <c r="H228" s="200"/>
      <c r="I228" s="204">
        <v>814679997.89695895</v>
      </c>
      <c r="J228" s="200"/>
      <c r="K228" s="200"/>
      <c r="L228" s="200"/>
      <c r="M228" s="7">
        <v>565567636.56486547</v>
      </c>
      <c r="N228" s="7">
        <v>327125590.31407374</v>
      </c>
      <c r="O228" s="204">
        <v>131337192.12498367</v>
      </c>
      <c r="P228" s="200"/>
    </row>
    <row r="229" spans="2:16" ht="11.25" customHeight="1" x14ac:dyDescent="0.2">
      <c r="B229" s="28">
        <v>44440</v>
      </c>
      <c r="C229" s="29">
        <v>51136</v>
      </c>
      <c r="D229" s="7">
        <v>220</v>
      </c>
      <c r="E229" s="11">
        <v>6696</v>
      </c>
      <c r="F229" s="302"/>
      <c r="G229" s="200"/>
      <c r="H229" s="200"/>
      <c r="I229" s="204">
        <v>793607570.59901905</v>
      </c>
      <c r="J229" s="200"/>
      <c r="K229" s="200"/>
      <c r="L229" s="200"/>
      <c r="M229" s="7">
        <v>550004290.60704672</v>
      </c>
      <c r="N229" s="7">
        <v>317314662.00134397</v>
      </c>
      <c r="O229" s="204">
        <v>126858615.47269957</v>
      </c>
      <c r="P229" s="200"/>
    </row>
    <row r="230" spans="2:16" ht="11.25" customHeight="1" x14ac:dyDescent="0.2">
      <c r="B230" s="28">
        <v>44440</v>
      </c>
      <c r="C230" s="29">
        <v>51167</v>
      </c>
      <c r="D230" s="7">
        <v>221</v>
      </c>
      <c r="E230" s="11">
        <v>6727</v>
      </c>
      <c r="F230" s="302"/>
      <c r="G230" s="200"/>
      <c r="H230" s="200"/>
      <c r="I230" s="204">
        <v>772992521.67562795</v>
      </c>
      <c r="J230" s="200"/>
      <c r="K230" s="200"/>
      <c r="L230" s="200"/>
      <c r="M230" s="7">
        <v>534808556.19529241</v>
      </c>
      <c r="N230" s="7">
        <v>307763067.50241321</v>
      </c>
      <c r="O230" s="204">
        <v>122518860.50664252</v>
      </c>
      <c r="P230" s="200"/>
    </row>
    <row r="231" spans="2:16" ht="11.25" customHeight="1" x14ac:dyDescent="0.2">
      <c r="B231" s="28">
        <v>44440</v>
      </c>
      <c r="C231" s="29">
        <v>51196</v>
      </c>
      <c r="D231" s="7">
        <v>222</v>
      </c>
      <c r="E231" s="11">
        <v>6756</v>
      </c>
      <c r="F231" s="302"/>
      <c r="G231" s="200"/>
      <c r="H231" s="200"/>
      <c r="I231" s="204">
        <v>752511351.36843204</v>
      </c>
      <c r="J231" s="200"/>
      <c r="K231" s="200"/>
      <c r="L231" s="200"/>
      <c r="M231" s="7">
        <v>519812180.14227575</v>
      </c>
      <c r="N231" s="7">
        <v>298421458.45460492</v>
      </c>
      <c r="O231" s="204">
        <v>118329231.20554857</v>
      </c>
      <c r="P231" s="200"/>
    </row>
    <row r="232" spans="2:16" ht="11.25" customHeight="1" x14ac:dyDescent="0.2">
      <c r="B232" s="28">
        <v>44440</v>
      </c>
      <c r="C232" s="29">
        <v>51227</v>
      </c>
      <c r="D232" s="7">
        <v>223</v>
      </c>
      <c r="E232" s="11">
        <v>6787</v>
      </c>
      <c r="F232" s="302"/>
      <c r="G232" s="200"/>
      <c r="H232" s="200"/>
      <c r="I232" s="204">
        <v>732863200.88612497</v>
      </c>
      <c r="J232" s="200"/>
      <c r="K232" s="200"/>
      <c r="L232" s="200"/>
      <c r="M232" s="7">
        <v>505381209.2666747</v>
      </c>
      <c r="N232" s="7">
        <v>289398836.05157977</v>
      </c>
      <c r="O232" s="204">
        <v>114265570.94421273</v>
      </c>
      <c r="P232" s="200"/>
    </row>
    <row r="233" spans="2:16" ht="11.25" customHeight="1" x14ac:dyDescent="0.2">
      <c r="B233" s="28">
        <v>44440</v>
      </c>
      <c r="C233" s="29">
        <v>51257</v>
      </c>
      <c r="D233" s="7">
        <v>224</v>
      </c>
      <c r="E233" s="11">
        <v>6817</v>
      </c>
      <c r="F233" s="302"/>
      <c r="G233" s="200"/>
      <c r="H233" s="200"/>
      <c r="I233" s="204">
        <v>713627936.18346596</v>
      </c>
      <c r="J233" s="200"/>
      <c r="K233" s="200"/>
      <c r="L233" s="200"/>
      <c r="M233" s="7">
        <v>491308840.07135421</v>
      </c>
      <c r="N233" s="7">
        <v>280648054.23552436</v>
      </c>
      <c r="O233" s="204">
        <v>110356198.81426704</v>
      </c>
      <c r="P233" s="200"/>
    </row>
    <row r="234" spans="2:16" ht="11.25" customHeight="1" x14ac:dyDescent="0.2">
      <c r="B234" s="28">
        <v>44440</v>
      </c>
      <c r="C234" s="29">
        <v>51288</v>
      </c>
      <c r="D234" s="7">
        <v>225</v>
      </c>
      <c r="E234" s="11">
        <v>6848</v>
      </c>
      <c r="F234" s="302"/>
      <c r="G234" s="200"/>
      <c r="H234" s="200"/>
      <c r="I234" s="204">
        <v>694734012.81087303</v>
      </c>
      <c r="J234" s="200"/>
      <c r="K234" s="200"/>
      <c r="L234" s="200"/>
      <c r="M234" s="7">
        <v>477489775.18459678</v>
      </c>
      <c r="N234" s="7">
        <v>272060584.13429952</v>
      </c>
      <c r="O234" s="204">
        <v>106526324.59831665</v>
      </c>
      <c r="P234" s="200"/>
    </row>
    <row r="235" spans="2:16" ht="11.25" customHeight="1" x14ac:dyDescent="0.2">
      <c r="B235" s="28">
        <v>44440</v>
      </c>
      <c r="C235" s="29">
        <v>51318</v>
      </c>
      <c r="D235" s="7">
        <v>226</v>
      </c>
      <c r="E235" s="11">
        <v>6878</v>
      </c>
      <c r="F235" s="302"/>
      <c r="G235" s="200"/>
      <c r="H235" s="200"/>
      <c r="I235" s="204">
        <v>676513305.11918402</v>
      </c>
      <c r="J235" s="200"/>
      <c r="K235" s="200"/>
      <c r="L235" s="200"/>
      <c r="M235" s="7">
        <v>464203507.15805805</v>
      </c>
      <c r="N235" s="7">
        <v>263839451.01275477</v>
      </c>
      <c r="O235" s="204">
        <v>102883832.8217061</v>
      </c>
      <c r="P235" s="200"/>
    </row>
    <row r="236" spans="2:16" ht="11.25" customHeight="1" x14ac:dyDescent="0.2">
      <c r="B236" s="28">
        <v>44440</v>
      </c>
      <c r="C236" s="29">
        <v>51349</v>
      </c>
      <c r="D236" s="7">
        <v>227</v>
      </c>
      <c r="E236" s="11">
        <v>6909</v>
      </c>
      <c r="F236" s="302"/>
      <c r="G236" s="200"/>
      <c r="H236" s="200"/>
      <c r="I236" s="204">
        <v>658547451.54597795</v>
      </c>
      <c r="J236" s="200"/>
      <c r="K236" s="200"/>
      <c r="L236" s="200"/>
      <c r="M236" s="7">
        <v>451109452.60618782</v>
      </c>
      <c r="N236" s="7">
        <v>255745109.50618482</v>
      </c>
      <c r="O236" s="204">
        <v>99305055.307638004</v>
      </c>
      <c r="P236" s="200"/>
    </row>
    <row r="237" spans="2:16" ht="11.25" customHeight="1" x14ac:dyDescent="0.2">
      <c r="B237" s="28">
        <v>44440</v>
      </c>
      <c r="C237" s="29">
        <v>51380</v>
      </c>
      <c r="D237" s="7">
        <v>228</v>
      </c>
      <c r="E237" s="11">
        <v>6940</v>
      </c>
      <c r="F237" s="302"/>
      <c r="G237" s="200"/>
      <c r="H237" s="200"/>
      <c r="I237" s="204">
        <v>641234243.13067603</v>
      </c>
      <c r="J237" s="200"/>
      <c r="K237" s="200"/>
      <c r="L237" s="200"/>
      <c r="M237" s="7">
        <v>438504787.75040227</v>
      </c>
      <c r="N237" s="7">
        <v>247966974.18763125</v>
      </c>
      <c r="O237" s="204">
        <v>95877010.081706122</v>
      </c>
      <c r="P237" s="200"/>
    </row>
    <row r="238" spans="2:16" ht="11.25" customHeight="1" x14ac:dyDescent="0.2">
      <c r="B238" s="28">
        <v>44440</v>
      </c>
      <c r="C238" s="29">
        <v>51410</v>
      </c>
      <c r="D238" s="7">
        <v>229</v>
      </c>
      <c r="E238" s="11">
        <v>6970</v>
      </c>
      <c r="F238" s="302"/>
      <c r="G238" s="200"/>
      <c r="H238" s="200"/>
      <c r="I238" s="204">
        <v>624094230.99896502</v>
      </c>
      <c r="J238" s="200"/>
      <c r="K238" s="200"/>
      <c r="L238" s="200"/>
      <c r="M238" s="7">
        <v>426083151.65238798</v>
      </c>
      <c r="N238" s="7">
        <v>240349726.28396624</v>
      </c>
      <c r="O238" s="204">
        <v>92550837.884399593</v>
      </c>
      <c r="P238" s="200"/>
    </row>
    <row r="239" spans="2:16" ht="11.25" customHeight="1" x14ac:dyDescent="0.2">
      <c r="B239" s="28">
        <v>44440</v>
      </c>
      <c r="C239" s="29">
        <v>51441</v>
      </c>
      <c r="D239" s="7">
        <v>230</v>
      </c>
      <c r="E239" s="11">
        <v>7001</v>
      </c>
      <c r="F239" s="302"/>
      <c r="G239" s="200"/>
      <c r="H239" s="200"/>
      <c r="I239" s="204">
        <v>607227634.11998606</v>
      </c>
      <c r="J239" s="200"/>
      <c r="K239" s="200"/>
      <c r="L239" s="200"/>
      <c r="M239" s="7">
        <v>413864809.14142209</v>
      </c>
      <c r="N239" s="7">
        <v>232863737.26925668</v>
      </c>
      <c r="O239" s="204">
        <v>89288433.943834141</v>
      </c>
      <c r="P239" s="200"/>
    </row>
    <row r="240" spans="2:16" ht="11.25" customHeight="1" x14ac:dyDescent="0.2">
      <c r="B240" s="28">
        <v>44440</v>
      </c>
      <c r="C240" s="29">
        <v>51471</v>
      </c>
      <c r="D240" s="7">
        <v>231</v>
      </c>
      <c r="E240" s="11">
        <v>7031</v>
      </c>
      <c r="F240" s="302"/>
      <c r="G240" s="200"/>
      <c r="H240" s="200"/>
      <c r="I240" s="204">
        <v>590604647.49926996</v>
      </c>
      <c r="J240" s="200"/>
      <c r="K240" s="200"/>
      <c r="L240" s="200"/>
      <c r="M240" s="7">
        <v>401874447.30117846</v>
      </c>
      <c r="N240" s="7">
        <v>225560746.6673238</v>
      </c>
      <c r="O240" s="204">
        <v>86133669.496647462</v>
      </c>
      <c r="P240" s="200"/>
    </row>
    <row r="241" spans="2:16" ht="11.25" customHeight="1" x14ac:dyDescent="0.2">
      <c r="B241" s="28">
        <v>44440</v>
      </c>
      <c r="C241" s="29">
        <v>51502</v>
      </c>
      <c r="D241" s="7">
        <v>232</v>
      </c>
      <c r="E241" s="11">
        <v>7062</v>
      </c>
      <c r="F241" s="302"/>
      <c r="G241" s="200"/>
      <c r="H241" s="200"/>
      <c r="I241" s="204">
        <v>574205190.18957996</v>
      </c>
      <c r="J241" s="200"/>
      <c r="K241" s="200"/>
      <c r="L241" s="200"/>
      <c r="M241" s="7">
        <v>390052823.16770822</v>
      </c>
      <c r="N241" s="7">
        <v>218368830.94904181</v>
      </c>
      <c r="O241" s="204">
        <v>83034140.520659402</v>
      </c>
      <c r="P241" s="200"/>
    </row>
    <row r="242" spans="2:16" ht="11.25" customHeight="1" x14ac:dyDescent="0.2">
      <c r="B242" s="28">
        <v>44440</v>
      </c>
      <c r="C242" s="29">
        <v>51533</v>
      </c>
      <c r="D242" s="7">
        <v>233</v>
      </c>
      <c r="E242" s="11">
        <v>7093</v>
      </c>
      <c r="F242" s="302"/>
      <c r="G242" s="200"/>
      <c r="H242" s="200"/>
      <c r="I242" s="204">
        <v>557902628.467875</v>
      </c>
      <c r="J242" s="200"/>
      <c r="K242" s="200"/>
      <c r="L242" s="200"/>
      <c r="M242" s="7">
        <v>378335852.407013</v>
      </c>
      <c r="N242" s="7">
        <v>211270477.95475984</v>
      </c>
      <c r="O242" s="204">
        <v>79994748.986719504</v>
      </c>
      <c r="P242" s="200"/>
    </row>
    <row r="243" spans="2:16" ht="11.25" customHeight="1" x14ac:dyDescent="0.2">
      <c r="B243" s="28">
        <v>44440</v>
      </c>
      <c r="C243" s="29">
        <v>51561</v>
      </c>
      <c r="D243" s="7">
        <v>234</v>
      </c>
      <c r="E243" s="11">
        <v>7121</v>
      </c>
      <c r="F243" s="302"/>
      <c r="G243" s="200"/>
      <c r="H243" s="200"/>
      <c r="I243" s="204">
        <v>541548786.89637005</v>
      </c>
      <c r="J243" s="200"/>
      <c r="K243" s="200"/>
      <c r="L243" s="200"/>
      <c r="M243" s="7">
        <v>366683021.48404217</v>
      </c>
      <c r="N243" s="7">
        <v>204292881.35588083</v>
      </c>
      <c r="O243" s="204">
        <v>77056789.428602174</v>
      </c>
      <c r="P243" s="200"/>
    </row>
    <row r="244" spans="2:16" ht="11.25" customHeight="1" x14ac:dyDescent="0.2">
      <c r="B244" s="28">
        <v>44440</v>
      </c>
      <c r="C244" s="29">
        <v>51592</v>
      </c>
      <c r="D244" s="7">
        <v>235</v>
      </c>
      <c r="E244" s="11">
        <v>7152</v>
      </c>
      <c r="F244" s="302"/>
      <c r="G244" s="200"/>
      <c r="H244" s="200"/>
      <c r="I244" s="204">
        <v>525549203.888825</v>
      </c>
      <c r="J244" s="200"/>
      <c r="K244" s="200"/>
      <c r="L244" s="200"/>
      <c r="M244" s="7">
        <v>355246146.43304414</v>
      </c>
      <c r="N244" s="7">
        <v>197417615.01812798</v>
      </c>
      <c r="O244" s="204">
        <v>74148129.011876732</v>
      </c>
      <c r="P244" s="200"/>
    </row>
    <row r="245" spans="2:16" ht="11.25" customHeight="1" x14ac:dyDescent="0.2">
      <c r="B245" s="28">
        <v>44440</v>
      </c>
      <c r="C245" s="29">
        <v>51622</v>
      </c>
      <c r="D245" s="7">
        <v>236</v>
      </c>
      <c r="E245" s="11">
        <v>7182</v>
      </c>
      <c r="F245" s="302"/>
      <c r="G245" s="200"/>
      <c r="H245" s="200"/>
      <c r="I245" s="204">
        <v>509628534.056045</v>
      </c>
      <c r="J245" s="200"/>
      <c r="K245" s="200"/>
      <c r="L245" s="200"/>
      <c r="M245" s="7">
        <v>343919095.17705458</v>
      </c>
      <c r="N245" s="7">
        <v>190652534.10716191</v>
      </c>
      <c r="O245" s="204">
        <v>71313698.666894153</v>
      </c>
      <c r="P245" s="200"/>
    </row>
    <row r="246" spans="2:16" ht="11.25" customHeight="1" x14ac:dyDescent="0.2">
      <c r="B246" s="28">
        <v>44440</v>
      </c>
      <c r="C246" s="29">
        <v>51653</v>
      </c>
      <c r="D246" s="7">
        <v>237</v>
      </c>
      <c r="E246" s="11">
        <v>7213</v>
      </c>
      <c r="F246" s="302"/>
      <c r="G246" s="200"/>
      <c r="H246" s="200"/>
      <c r="I246" s="204">
        <v>494042371.10301</v>
      </c>
      <c r="J246" s="200"/>
      <c r="K246" s="200"/>
      <c r="L246" s="200"/>
      <c r="M246" s="7">
        <v>332835414.33338851</v>
      </c>
      <c r="N246" s="7">
        <v>184039021.44152048</v>
      </c>
      <c r="O246" s="204">
        <v>68548335.616280943</v>
      </c>
      <c r="P246" s="200"/>
    </row>
    <row r="247" spans="2:16" ht="11.25" customHeight="1" x14ac:dyDescent="0.2">
      <c r="B247" s="28">
        <v>44440</v>
      </c>
      <c r="C247" s="29">
        <v>51683</v>
      </c>
      <c r="D247" s="7">
        <v>238</v>
      </c>
      <c r="E247" s="11">
        <v>7243</v>
      </c>
      <c r="F247" s="302"/>
      <c r="G247" s="200"/>
      <c r="H247" s="200"/>
      <c r="I247" s="204">
        <v>478635914.38947701</v>
      </c>
      <c r="J247" s="200"/>
      <c r="K247" s="200"/>
      <c r="L247" s="200"/>
      <c r="M247" s="7">
        <v>321926831.80245417</v>
      </c>
      <c r="N247" s="7">
        <v>177569073.38964096</v>
      </c>
      <c r="O247" s="204">
        <v>65867383.331226073</v>
      </c>
      <c r="P247" s="200"/>
    </row>
    <row r="248" spans="2:16" ht="11.25" customHeight="1" x14ac:dyDescent="0.2">
      <c r="B248" s="28">
        <v>44440</v>
      </c>
      <c r="C248" s="29">
        <v>51714</v>
      </c>
      <c r="D248" s="7">
        <v>239</v>
      </c>
      <c r="E248" s="11">
        <v>7274</v>
      </c>
      <c r="F248" s="302"/>
      <c r="G248" s="200"/>
      <c r="H248" s="200"/>
      <c r="I248" s="204">
        <v>463624824.92963701</v>
      </c>
      <c r="J248" s="200"/>
      <c r="K248" s="200"/>
      <c r="L248" s="200"/>
      <c r="M248" s="7">
        <v>311301600.99231046</v>
      </c>
      <c r="N248" s="7">
        <v>171271696.65128621</v>
      </c>
      <c r="O248" s="204">
        <v>63262347.290936008</v>
      </c>
      <c r="P248" s="200"/>
    </row>
    <row r="249" spans="2:16" ht="11.25" customHeight="1" x14ac:dyDescent="0.2">
      <c r="B249" s="28">
        <v>44440</v>
      </c>
      <c r="C249" s="29">
        <v>51745</v>
      </c>
      <c r="D249" s="7">
        <v>240</v>
      </c>
      <c r="E249" s="11">
        <v>7305</v>
      </c>
      <c r="F249" s="302"/>
      <c r="G249" s="200"/>
      <c r="H249" s="200"/>
      <c r="I249" s="204">
        <v>448736670.81043202</v>
      </c>
      <c r="J249" s="200"/>
      <c r="K249" s="200"/>
      <c r="L249" s="200"/>
      <c r="M249" s="7">
        <v>300793891.5820542</v>
      </c>
      <c r="N249" s="7">
        <v>165069695.86804801</v>
      </c>
      <c r="O249" s="204">
        <v>60713276.742406555</v>
      </c>
      <c r="P249" s="200"/>
    </row>
    <row r="250" spans="2:16" ht="11.25" customHeight="1" x14ac:dyDescent="0.2">
      <c r="B250" s="28">
        <v>44440</v>
      </c>
      <c r="C250" s="29">
        <v>51775</v>
      </c>
      <c r="D250" s="7">
        <v>241</v>
      </c>
      <c r="E250" s="11">
        <v>7335</v>
      </c>
      <c r="F250" s="302"/>
      <c r="G250" s="200"/>
      <c r="H250" s="200"/>
      <c r="I250" s="204">
        <v>433938417.09649098</v>
      </c>
      <c r="J250" s="200"/>
      <c r="K250" s="200"/>
      <c r="L250" s="200"/>
      <c r="M250" s="7">
        <v>290396990.81490189</v>
      </c>
      <c r="N250" s="7">
        <v>158971846.12170193</v>
      </c>
      <c r="O250" s="204">
        <v>58230782.039400354</v>
      </c>
      <c r="P250" s="200"/>
    </row>
    <row r="251" spans="2:16" ht="11.25" customHeight="1" x14ac:dyDescent="0.2">
      <c r="B251" s="28">
        <v>44440</v>
      </c>
      <c r="C251" s="29">
        <v>51806</v>
      </c>
      <c r="D251" s="7">
        <v>242</v>
      </c>
      <c r="E251" s="11">
        <v>7366</v>
      </c>
      <c r="F251" s="302"/>
      <c r="G251" s="200"/>
      <c r="H251" s="200"/>
      <c r="I251" s="204">
        <v>419571699.564973</v>
      </c>
      <c r="J251" s="200"/>
      <c r="K251" s="200"/>
      <c r="L251" s="200"/>
      <c r="M251" s="7">
        <v>280306376.5158844</v>
      </c>
      <c r="N251" s="7">
        <v>153057697.63015708</v>
      </c>
      <c r="O251" s="204">
        <v>55826988.454435796</v>
      </c>
      <c r="P251" s="200"/>
    </row>
    <row r="252" spans="2:16" ht="11.25" customHeight="1" x14ac:dyDescent="0.2">
      <c r="B252" s="28">
        <v>44440</v>
      </c>
      <c r="C252" s="29">
        <v>51836</v>
      </c>
      <c r="D252" s="7">
        <v>243</v>
      </c>
      <c r="E252" s="11">
        <v>7396</v>
      </c>
      <c r="F252" s="302"/>
      <c r="G252" s="200"/>
      <c r="H252" s="200"/>
      <c r="I252" s="204">
        <v>405344554.595981</v>
      </c>
      <c r="J252" s="200"/>
      <c r="K252" s="200"/>
      <c r="L252" s="200"/>
      <c r="M252" s="7">
        <v>270357046.76954734</v>
      </c>
      <c r="N252" s="7">
        <v>147261649.20994836</v>
      </c>
      <c r="O252" s="204">
        <v>53492730.655015618</v>
      </c>
      <c r="P252" s="200"/>
    </row>
    <row r="253" spans="2:16" ht="11.25" customHeight="1" x14ac:dyDescent="0.2">
      <c r="B253" s="28">
        <v>44440</v>
      </c>
      <c r="C253" s="29">
        <v>51867</v>
      </c>
      <c r="D253" s="7">
        <v>244</v>
      </c>
      <c r="E253" s="11">
        <v>7427</v>
      </c>
      <c r="F253" s="302"/>
      <c r="G253" s="200"/>
      <c r="H253" s="200"/>
      <c r="I253" s="204">
        <v>391353201.40355903</v>
      </c>
      <c r="J253" s="200"/>
      <c r="K253" s="200"/>
      <c r="L253" s="200"/>
      <c r="M253" s="7">
        <v>260582364.57213423</v>
      </c>
      <c r="N253" s="7">
        <v>141576469.99385914</v>
      </c>
      <c r="O253" s="204">
        <v>51209767.875823252</v>
      </c>
      <c r="P253" s="200"/>
    </row>
    <row r="254" spans="2:16" ht="11.25" customHeight="1" x14ac:dyDescent="0.2">
      <c r="B254" s="28">
        <v>44440</v>
      </c>
      <c r="C254" s="29">
        <v>51898</v>
      </c>
      <c r="D254" s="7">
        <v>245</v>
      </c>
      <c r="E254" s="11">
        <v>7458</v>
      </c>
      <c r="F254" s="302"/>
      <c r="G254" s="200"/>
      <c r="H254" s="200"/>
      <c r="I254" s="204">
        <v>377820334.02682102</v>
      </c>
      <c r="J254" s="200"/>
      <c r="K254" s="200"/>
      <c r="L254" s="200"/>
      <c r="M254" s="7">
        <v>251144826.62192342</v>
      </c>
      <c r="N254" s="7">
        <v>136101962.7687242</v>
      </c>
      <c r="O254" s="204">
        <v>49021064.248463452</v>
      </c>
      <c r="P254" s="200"/>
    </row>
    <row r="255" spans="2:16" ht="11.25" customHeight="1" x14ac:dyDescent="0.2">
      <c r="B255" s="28">
        <v>44440</v>
      </c>
      <c r="C255" s="29">
        <v>51926</v>
      </c>
      <c r="D255" s="7">
        <v>246</v>
      </c>
      <c r="E255" s="11">
        <v>7486</v>
      </c>
      <c r="F255" s="302"/>
      <c r="G255" s="200"/>
      <c r="H255" s="200"/>
      <c r="I255" s="204">
        <v>364534450.48145401</v>
      </c>
      <c r="J255" s="200"/>
      <c r="K255" s="200"/>
      <c r="L255" s="200"/>
      <c r="M255" s="7">
        <v>241942191.21017733</v>
      </c>
      <c r="N255" s="7">
        <v>130813593.97682706</v>
      </c>
      <c r="O255" s="204">
        <v>46936017.387029544</v>
      </c>
      <c r="P255" s="200"/>
    </row>
    <row r="256" spans="2:16" ht="11.25" customHeight="1" x14ac:dyDescent="0.2">
      <c r="B256" s="28">
        <v>44440</v>
      </c>
      <c r="C256" s="29">
        <v>51957</v>
      </c>
      <c r="D256" s="7">
        <v>247</v>
      </c>
      <c r="E256" s="11">
        <v>7517</v>
      </c>
      <c r="F256" s="302"/>
      <c r="G256" s="200"/>
      <c r="H256" s="200"/>
      <c r="I256" s="204">
        <v>351086138.85559499</v>
      </c>
      <c r="J256" s="200"/>
      <c r="K256" s="200"/>
      <c r="L256" s="200"/>
      <c r="M256" s="7">
        <v>232621308.56488094</v>
      </c>
      <c r="N256" s="7">
        <v>125454098.88914458</v>
      </c>
      <c r="O256" s="204">
        <v>44822371.760310479</v>
      </c>
      <c r="P256" s="200"/>
    </row>
    <row r="257" spans="2:16" ht="11.25" customHeight="1" x14ac:dyDescent="0.2">
      <c r="B257" s="28">
        <v>44440</v>
      </c>
      <c r="C257" s="29">
        <v>51987</v>
      </c>
      <c r="D257" s="7">
        <v>248</v>
      </c>
      <c r="E257" s="11">
        <v>7547</v>
      </c>
      <c r="F257" s="302"/>
      <c r="G257" s="200"/>
      <c r="H257" s="200"/>
      <c r="I257" s="204">
        <v>337926433.07441097</v>
      </c>
      <c r="J257" s="200"/>
      <c r="K257" s="200"/>
      <c r="L257" s="200"/>
      <c r="M257" s="7">
        <v>223534486.85304019</v>
      </c>
      <c r="N257" s="7">
        <v>120256805.67468266</v>
      </c>
      <c r="O257" s="204">
        <v>42789353.534504794</v>
      </c>
      <c r="P257" s="200"/>
    </row>
    <row r="258" spans="2:16" ht="11.25" customHeight="1" x14ac:dyDescent="0.2">
      <c r="B258" s="28">
        <v>44440</v>
      </c>
      <c r="C258" s="29">
        <v>52018</v>
      </c>
      <c r="D258" s="7">
        <v>249</v>
      </c>
      <c r="E258" s="11">
        <v>7578</v>
      </c>
      <c r="F258" s="302"/>
      <c r="G258" s="200"/>
      <c r="H258" s="200"/>
      <c r="I258" s="204">
        <v>325075481.22558802</v>
      </c>
      <c r="J258" s="200"/>
      <c r="K258" s="200"/>
      <c r="L258" s="200"/>
      <c r="M258" s="7">
        <v>214669015.44727984</v>
      </c>
      <c r="N258" s="7">
        <v>115193662.22536051</v>
      </c>
      <c r="O258" s="204">
        <v>40814197.958999693</v>
      </c>
      <c r="P258" s="200"/>
    </row>
    <row r="259" spans="2:16" ht="11.25" customHeight="1" x14ac:dyDescent="0.2">
      <c r="B259" s="28">
        <v>44440</v>
      </c>
      <c r="C259" s="29">
        <v>52048</v>
      </c>
      <c r="D259" s="7">
        <v>250</v>
      </c>
      <c r="E259" s="11">
        <v>7608</v>
      </c>
      <c r="F259" s="302"/>
      <c r="G259" s="200"/>
      <c r="H259" s="200"/>
      <c r="I259" s="204">
        <v>312514278.03879499</v>
      </c>
      <c r="J259" s="200"/>
      <c r="K259" s="200"/>
      <c r="L259" s="200"/>
      <c r="M259" s="7">
        <v>206035271.70880094</v>
      </c>
      <c r="N259" s="7">
        <v>110288584.57961306</v>
      </c>
      <c r="O259" s="204">
        <v>38916101.515681349</v>
      </c>
      <c r="P259" s="200"/>
    </row>
    <row r="260" spans="2:16" ht="11.25" customHeight="1" x14ac:dyDescent="0.2">
      <c r="B260" s="28">
        <v>44440</v>
      </c>
      <c r="C260" s="29">
        <v>52079</v>
      </c>
      <c r="D260" s="7">
        <v>251</v>
      </c>
      <c r="E260" s="11">
        <v>7639</v>
      </c>
      <c r="F260" s="302"/>
      <c r="G260" s="200"/>
      <c r="H260" s="200"/>
      <c r="I260" s="204">
        <v>299907197.68390602</v>
      </c>
      <c r="J260" s="200"/>
      <c r="K260" s="200"/>
      <c r="L260" s="200"/>
      <c r="M260" s="7">
        <v>197388287.21320838</v>
      </c>
      <c r="N260" s="7">
        <v>105391226.78319679</v>
      </c>
      <c r="O260" s="204">
        <v>37030522.835942402</v>
      </c>
      <c r="P260" s="200"/>
    </row>
    <row r="261" spans="2:16" ht="11.25" customHeight="1" x14ac:dyDescent="0.2">
      <c r="B261" s="28">
        <v>44440</v>
      </c>
      <c r="C261" s="29">
        <v>52110</v>
      </c>
      <c r="D261" s="7">
        <v>252</v>
      </c>
      <c r="E261" s="11">
        <v>7670</v>
      </c>
      <c r="F261" s="302"/>
      <c r="G261" s="200"/>
      <c r="H261" s="200"/>
      <c r="I261" s="204">
        <v>287625942.31943202</v>
      </c>
      <c r="J261" s="200"/>
      <c r="K261" s="200"/>
      <c r="L261" s="200"/>
      <c r="M261" s="7">
        <v>188984124.61660025</v>
      </c>
      <c r="N261" s="7">
        <v>100647385.42957482</v>
      </c>
      <c r="O261" s="204">
        <v>35213930.36723946</v>
      </c>
      <c r="P261" s="200"/>
    </row>
    <row r="262" spans="2:16" ht="11.25" customHeight="1" x14ac:dyDescent="0.2">
      <c r="B262" s="28">
        <v>44440</v>
      </c>
      <c r="C262" s="29">
        <v>52140</v>
      </c>
      <c r="D262" s="7">
        <v>253</v>
      </c>
      <c r="E262" s="11">
        <v>7700</v>
      </c>
      <c r="F262" s="302"/>
      <c r="G262" s="200"/>
      <c r="H262" s="200"/>
      <c r="I262" s="204">
        <v>275317667.54312199</v>
      </c>
      <c r="J262" s="200"/>
      <c r="K262" s="200"/>
      <c r="L262" s="200"/>
      <c r="M262" s="7">
        <v>180600068.53678396</v>
      </c>
      <c r="N262" s="7">
        <v>95945553.42239207</v>
      </c>
      <c r="O262" s="204">
        <v>33431274.949072141</v>
      </c>
      <c r="P262" s="200"/>
    </row>
    <row r="263" spans="2:16" ht="11.25" customHeight="1" x14ac:dyDescent="0.2">
      <c r="B263" s="28">
        <v>44440</v>
      </c>
      <c r="C263" s="29">
        <v>52171</v>
      </c>
      <c r="D263" s="7">
        <v>254</v>
      </c>
      <c r="E263" s="11">
        <v>7731</v>
      </c>
      <c r="F263" s="302"/>
      <c r="G263" s="200"/>
      <c r="H263" s="200"/>
      <c r="I263" s="204">
        <v>263354982.56080699</v>
      </c>
      <c r="J263" s="200"/>
      <c r="K263" s="200"/>
      <c r="L263" s="200"/>
      <c r="M263" s="7">
        <v>172459907.03868011</v>
      </c>
      <c r="N263" s="7">
        <v>91388001.89019224</v>
      </c>
      <c r="O263" s="204">
        <v>31708367.912460383</v>
      </c>
      <c r="P263" s="200"/>
    </row>
    <row r="264" spans="2:16" ht="11.25" customHeight="1" x14ac:dyDescent="0.2">
      <c r="B264" s="28">
        <v>44440</v>
      </c>
      <c r="C264" s="29">
        <v>52201</v>
      </c>
      <c r="D264" s="7">
        <v>255</v>
      </c>
      <c r="E264" s="11">
        <v>7761</v>
      </c>
      <c r="F264" s="302"/>
      <c r="G264" s="200"/>
      <c r="H264" s="200"/>
      <c r="I264" s="204">
        <v>251561826.89726701</v>
      </c>
      <c r="J264" s="200"/>
      <c r="K264" s="200"/>
      <c r="L264" s="200"/>
      <c r="M264" s="7">
        <v>164466673.55260399</v>
      </c>
      <c r="N264" s="7">
        <v>86937812.868051171</v>
      </c>
      <c r="O264" s="204">
        <v>30040662.102880105</v>
      </c>
      <c r="P264" s="200"/>
    </row>
    <row r="265" spans="2:16" ht="11.25" customHeight="1" x14ac:dyDescent="0.2">
      <c r="B265" s="28">
        <v>44440</v>
      </c>
      <c r="C265" s="29">
        <v>52232</v>
      </c>
      <c r="D265" s="7">
        <v>256</v>
      </c>
      <c r="E265" s="11">
        <v>7792</v>
      </c>
      <c r="F265" s="302"/>
      <c r="G265" s="200"/>
      <c r="H265" s="200"/>
      <c r="I265" s="204">
        <v>239854958.00857499</v>
      </c>
      <c r="J265" s="200"/>
      <c r="K265" s="200"/>
      <c r="L265" s="200"/>
      <c r="M265" s="7">
        <v>156546963.3759985</v>
      </c>
      <c r="N265" s="7">
        <v>82540965.064504921</v>
      </c>
      <c r="O265" s="204">
        <v>28400563.171634026</v>
      </c>
      <c r="P265" s="200"/>
    </row>
    <row r="266" spans="2:16" ht="11.25" customHeight="1" x14ac:dyDescent="0.2">
      <c r="B266" s="28">
        <v>44440</v>
      </c>
      <c r="C266" s="29">
        <v>52263</v>
      </c>
      <c r="D266" s="7">
        <v>257</v>
      </c>
      <c r="E266" s="11">
        <v>7823</v>
      </c>
      <c r="F266" s="302"/>
      <c r="G266" s="200"/>
      <c r="H266" s="200"/>
      <c r="I266" s="204">
        <v>228226050.39303499</v>
      </c>
      <c r="J266" s="200"/>
      <c r="K266" s="200"/>
      <c r="L266" s="200"/>
      <c r="M266" s="7">
        <v>148704441.86409611</v>
      </c>
      <c r="N266" s="7">
        <v>78206514.131130293</v>
      </c>
      <c r="O266" s="204">
        <v>26795197.221788373</v>
      </c>
      <c r="P266" s="200"/>
    </row>
    <row r="267" spans="2:16" ht="11.25" customHeight="1" x14ac:dyDescent="0.2">
      <c r="B267" s="28">
        <v>44440</v>
      </c>
      <c r="C267" s="29">
        <v>52291</v>
      </c>
      <c r="D267" s="7">
        <v>258</v>
      </c>
      <c r="E267" s="11">
        <v>7851</v>
      </c>
      <c r="F267" s="302"/>
      <c r="G267" s="200"/>
      <c r="H267" s="200"/>
      <c r="I267" s="204">
        <v>216916451.810673</v>
      </c>
      <c r="J267" s="200"/>
      <c r="K267" s="200"/>
      <c r="L267" s="200"/>
      <c r="M267" s="7">
        <v>141118951.69041649</v>
      </c>
      <c r="N267" s="7">
        <v>74046655.134717092</v>
      </c>
      <c r="O267" s="204">
        <v>25272865.475284271</v>
      </c>
      <c r="P267" s="200"/>
    </row>
    <row r="268" spans="2:16" ht="11.25" customHeight="1" x14ac:dyDescent="0.2">
      <c r="B268" s="28">
        <v>44440</v>
      </c>
      <c r="C268" s="29">
        <v>52322</v>
      </c>
      <c r="D268" s="7">
        <v>259</v>
      </c>
      <c r="E268" s="11">
        <v>7882</v>
      </c>
      <c r="F268" s="302"/>
      <c r="G268" s="200"/>
      <c r="H268" s="200"/>
      <c r="I268" s="204">
        <v>205790673.15143499</v>
      </c>
      <c r="J268" s="200"/>
      <c r="K268" s="200"/>
      <c r="L268" s="200"/>
      <c r="M268" s="7">
        <v>133653801.71330847</v>
      </c>
      <c r="N268" s="7">
        <v>69951255.383891493</v>
      </c>
      <c r="O268" s="204">
        <v>23773940.587972701</v>
      </c>
      <c r="P268" s="200"/>
    </row>
    <row r="269" spans="2:16" ht="11.25" customHeight="1" x14ac:dyDescent="0.2">
      <c r="B269" s="28">
        <v>44440</v>
      </c>
      <c r="C269" s="29">
        <v>52352</v>
      </c>
      <c r="D269" s="7">
        <v>260</v>
      </c>
      <c r="E269" s="11">
        <v>7912</v>
      </c>
      <c r="F269" s="302"/>
      <c r="G269" s="200"/>
      <c r="H269" s="200"/>
      <c r="I269" s="204">
        <v>194823807.969805</v>
      </c>
      <c r="J269" s="200"/>
      <c r="K269" s="200"/>
      <c r="L269" s="200"/>
      <c r="M269" s="7">
        <v>126323519.43941383</v>
      </c>
      <c r="N269" s="7">
        <v>65952031.963832222</v>
      </c>
      <c r="O269" s="204">
        <v>22322864.551884692</v>
      </c>
      <c r="P269" s="200"/>
    </row>
    <row r="270" spans="2:16" ht="11.25" customHeight="1" x14ac:dyDescent="0.2">
      <c r="B270" s="28">
        <v>44440</v>
      </c>
      <c r="C270" s="29">
        <v>52383</v>
      </c>
      <c r="D270" s="7">
        <v>261</v>
      </c>
      <c r="E270" s="11">
        <v>7943</v>
      </c>
      <c r="F270" s="302"/>
      <c r="G270" s="200"/>
      <c r="H270" s="200"/>
      <c r="I270" s="204">
        <v>184049014.46500599</v>
      </c>
      <c r="J270" s="200"/>
      <c r="K270" s="200"/>
      <c r="L270" s="200"/>
      <c r="M270" s="7">
        <v>119134751.8255544</v>
      </c>
      <c r="N270" s="7">
        <v>62040675.97262612</v>
      </c>
      <c r="O270" s="204">
        <v>20910040.990398355</v>
      </c>
      <c r="P270" s="200"/>
    </row>
    <row r="271" spans="2:16" ht="11.25" customHeight="1" x14ac:dyDescent="0.2">
      <c r="B271" s="28">
        <v>44440</v>
      </c>
      <c r="C271" s="29">
        <v>52413</v>
      </c>
      <c r="D271" s="7">
        <v>262</v>
      </c>
      <c r="E271" s="11">
        <v>7973</v>
      </c>
      <c r="F271" s="302"/>
      <c r="G271" s="200"/>
      <c r="H271" s="200"/>
      <c r="I271" s="204">
        <v>173490950.35156801</v>
      </c>
      <c r="J271" s="200"/>
      <c r="K271" s="200"/>
      <c r="L271" s="200"/>
      <c r="M271" s="7">
        <v>112116196.12162928</v>
      </c>
      <c r="N271" s="7">
        <v>58241986.389895931</v>
      </c>
      <c r="O271" s="204">
        <v>19549273.612990033</v>
      </c>
      <c r="P271" s="200"/>
    </row>
    <row r="272" spans="2:16" ht="11.25" customHeight="1" x14ac:dyDescent="0.2">
      <c r="B272" s="28">
        <v>44440</v>
      </c>
      <c r="C272" s="29">
        <v>52444</v>
      </c>
      <c r="D272" s="7">
        <v>263</v>
      </c>
      <c r="E272" s="11">
        <v>8004</v>
      </c>
      <c r="F272" s="302"/>
      <c r="G272" s="200"/>
      <c r="H272" s="200"/>
      <c r="I272" s="204">
        <v>163162236.12117401</v>
      </c>
      <c r="J272" s="200"/>
      <c r="K272" s="200"/>
      <c r="L272" s="200"/>
      <c r="M272" s="7">
        <v>105262566.87532561</v>
      </c>
      <c r="N272" s="7">
        <v>54542604.58807496</v>
      </c>
      <c r="O272" s="204">
        <v>18230011.356694791</v>
      </c>
      <c r="P272" s="200"/>
    </row>
    <row r="273" spans="2:16" ht="11.25" customHeight="1" x14ac:dyDescent="0.2">
      <c r="B273" s="28">
        <v>44440</v>
      </c>
      <c r="C273" s="29">
        <v>52475</v>
      </c>
      <c r="D273" s="7">
        <v>264</v>
      </c>
      <c r="E273" s="11">
        <v>8035</v>
      </c>
      <c r="F273" s="302"/>
      <c r="G273" s="200"/>
      <c r="H273" s="200"/>
      <c r="I273" s="204">
        <v>153091040.47616199</v>
      </c>
      <c r="J273" s="200"/>
      <c r="K273" s="200"/>
      <c r="L273" s="200"/>
      <c r="M273" s="7">
        <v>98597717.523814633</v>
      </c>
      <c r="N273" s="7">
        <v>50959231.638234429</v>
      </c>
      <c r="O273" s="204">
        <v>16960183.891016483</v>
      </c>
      <c r="P273" s="200"/>
    </row>
    <row r="274" spans="2:16" ht="11.25" customHeight="1" x14ac:dyDescent="0.2">
      <c r="B274" s="28">
        <v>44440</v>
      </c>
      <c r="C274" s="29">
        <v>52505</v>
      </c>
      <c r="D274" s="7">
        <v>265</v>
      </c>
      <c r="E274" s="11">
        <v>8065</v>
      </c>
      <c r="F274" s="302"/>
      <c r="G274" s="200"/>
      <c r="H274" s="200"/>
      <c r="I274" s="204">
        <v>142957321.10632399</v>
      </c>
      <c r="J274" s="200"/>
      <c r="K274" s="200"/>
      <c r="L274" s="200"/>
      <c r="M274" s="7">
        <v>91920006.912072569</v>
      </c>
      <c r="N274" s="7">
        <v>47390994.812756158</v>
      </c>
      <c r="O274" s="204">
        <v>15707953.048390584</v>
      </c>
      <c r="P274" s="200"/>
    </row>
    <row r="275" spans="2:16" ht="11.25" customHeight="1" x14ac:dyDescent="0.2">
      <c r="B275" s="28">
        <v>44440</v>
      </c>
      <c r="C275" s="29">
        <v>52536</v>
      </c>
      <c r="D275" s="7">
        <v>266</v>
      </c>
      <c r="E275" s="11">
        <v>8096</v>
      </c>
      <c r="F275" s="302"/>
      <c r="G275" s="200"/>
      <c r="H275" s="200"/>
      <c r="I275" s="204">
        <v>133476925.514851</v>
      </c>
      <c r="J275" s="200"/>
      <c r="K275" s="200"/>
      <c r="L275" s="200"/>
      <c r="M275" s="7">
        <v>85678651.153625578</v>
      </c>
      <c r="N275" s="7">
        <v>44060811.399637356</v>
      </c>
      <c r="O275" s="204">
        <v>14542292.622257818</v>
      </c>
      <c r="P275" s="200"/>
    </row>
    <row r="276" spans="2:16" ht="11.25" customHeight="1" x14ac:dyDescent="0.2">
      <c r="B276" s="28">
        <v>44440</v>
      </c>
      <c r="C276" s="29">
        <v>52566</v>
      </c>
      <c r="D276" s="7">
        <v>267</v>
      </c>
      <c r="E276" s="11">
        <v>8126</v>
      </c>
      <c r="F276" s="302"/>
      <c r="G276" s="200"/>
      <c r="H276" s="200"/>
      <c r="I276" s="204">
        <v>124207909.743808</v>
      </c>
      <c r="J276" s="200"/>
      <c r="K276" s="200"/>
      <c r="L276" s="200"/>
      <c r="M276" s="7">
        <v>79598015.403448865</v>
      </c>
      <c r="N276" s="7">
        <v>40833055.302972943</v>
      </c>
      <c r="O276" s="204">
        <v>13421725.396762731</v>
      </c>
      <c r="P276" s="200"/>
    </row>
    <row r="277" spans="2:16" ht="11.25" customHeight="1" x14ac:dyDescent="0.2">
      <c r="B277" s="28">
        <v>44440</v>
      </c>
      <c r="C277" s="29">
        <v>52597</v>
      </c>
      <c r="D277" s="7">
        <v>268</v>
      </c>
      <c r="E277" s="11">
        <v>8157</v>
      </c>
      <c r="F277" s="302"/>
      <c r="G277" s="200"/>
      <c r="H277" s="200"/>
      <c r="I277" s="204">
        <v>115131076.56662799</v>
      </c>
      <c r="J277" s="200"/>
      <c r="K277" s="200"/>
      <c r="L277" s="200"/>
      <c r="M277" s="7">
        <v>73656034.101516709</v>
      </c>
      <c r="N277" s="7">
        <v>37688778.426916495</v>
      </c>
      <c r="O277" s="204">
        <v>12335738.461339764</v>
      </c>
      <c r="P277" s="200"/>
    </row>
    <row r="278" spans="2:16" ht="11.25" customHeight="1" x14ac:dyDescent="0.2">
      <c r="B278" s="28">
        <v>44440</v>
      </c>
      <c r="C278" s="29">
        <v>52628</v>
      </c>
      <c r="D278" s="7">
        <v>269</v>
      </c>
      <c r="E278" s="11">
        <v>8188</v>
      </c>
      <c r="F278" s="302"/>
      <c r="G278" s="200"/>
      <c r="H278" s="200"/>
      <c r="I278" s="204">
        <v>106200340.94818699</v>
      </c>
      <c r="J278" s="200"/>
      <c r="K278" s="200"/>
      <c r="L278" s="200"/>
      <c r="M278" s="7">
        <v>67827288.466145843</v>
      </c>
      <c r="N278" s="7">
        <v>34618024.308454044</v>
      </c>
      <c r="O278" s="204">
        <v>11282672.70069785</v>
      </c>
      <c r="P278" s="200"/>
    </row>
    <row r="279" spans="2:16" ht="11.25" customHeight="1" x14ac:dyDescent="0.2">
      <c r="B279" s="28">
        <v>44440</v>
      </c>
      <c r="C279" s="29">
        <v>52657</v>
      </c>
      <c r="D279" s="7">
        <v>270</v>
      </c>
      <c r="E279" s="11">
        <v>8217</v>
      </c>
      <c r="F279" s="302"/>
      <c r="G279" s="200"/>
      <c r="H279" s="200"/>
      <c r="I279" s="204">
        <v>97425048.857150003</v>
      </c>
      <c r="J279" s="200"/>
      <c r="K279" s="200"/>
      <c r="L279" s="200"/>
      <c r="M279" s="7">
        <v>62124015.378960021</v>
      </c>
      <c r="N279" s="7">
        <v>31631718.218616132</v>
      </c>
      <c r="O279" s="204">
        <v>10268524.458083462</v>
      </c>
      <c r="P279" s="200"/>
    </row>
    <row r="280" spans="2:16" ht="11.25" customHeight="1" x14ac:dyDescent="0.2">
      <c r="B280" s="28">
        <v>44440</v>
      </c>
      <c r="C280" s="29">
        <v>52688</v>
      </c>
      <c r="D280" s="7">
        <v>271</v>
      </c>
      <c r="E280" s="11">
        <v>8248</v>
      </c>
      <c r="F280" s="302"/>
      <c r="G280" s="200"/>
      <c r="H280" s="200"/>
      <c r="I280" s="204">
        <v>88823576.063254997</v>
      </c>
      <c r="J280" s="200"/>
      <c r="K280" s="200"/>
      <c r="L280" s="200"/>
      <c r="M280" s="7">
        <v>56543139.600129619</v>
      </c>
      <c r="N280" s="7">
        <v>28716881.554863364</v>
      </c>
      <c r="O280" s="204">
        <v>9282803.4529936593</v>
      </c>
      <c r="P280" s="200"/>
    </row>
    <row r="281" spans="2:16" ht="11.25" customHeight="1" x14ac:dyDescent="0.2">
      <c r="B281" s="28">
        <v>44440</v>
      </c>
      <c r="C281" s="29">
        <v>52718</v>
      </c>
      <c r="D281" s="7">
        <v>272</v>
      </c>
      <c r="E281" s="11">
        <v>8278</v>
      </c>
      <c r="F281" s="302"/>
      <c r="G281" s="200"/>
      <c r="H281" s="200"/>
      <c r="I281" s="204">
        <v>80337412.412942007</v>
      </c>
      <c r="J281" s="200"/>
      <c r="K281" s="200"/>
      <c r="L281" s="200"/>
      <c r="M281" s="7">
        <v>51057090.775119737</v>
      </c>
      <c r="N281" s="7">
        <v>25866828.876910608</v>
      </c>
      <c r="O281" s="204">
        <v>8327241.3424366917</v>
      </c>
      <c r="P281" s="200"/>
    </row>
    <row r="282" spans="2:16" ht="11.25" customHeight="1" x14ac:dyDescent="0.2">
      <c r="B282" s="28">
        <v>44440</v>
      </c>
      <c r="C282" s="29">
        <v>52749</v>
      </c>
      <c r="D282" s="7">
        <v>273</v>
      </c>
      <c r="E282" s="11">
        <v>8309</v>
      </c>
      <c r="F282" s="302"/>
      <c r="G282" s="200"/>
      <c r="H282" s="200"/>
      <c r="I282" s="204">
        <v>72128048.685340002</v>
      </c>
      <c r="J282" s="200"/>
      <c r="K282" s="200"/>
      <c r="L282" s="200"/>
      <c r="M282" s="7">
        <v>45762020.142910607</v>
      </c>
      <c r="N282" s="7">
        <v>23125248.360411089</v>
      </c>
      <c r="O282" s="204">
        <v>7413119.2592101255</v>
      </c>
      <c r="P282" s="200"/>
    </row>
    <row r="283" spans="2:16" ht="11.25" customHeight="1" x14ac:dyDescent="0.2">
      <c r="B283" s="28">
        <v>44440</v>
      </c>
      <c r="C283" s="29">
        <v>52779</v>
      </c>
      <c r="D283" s="7">
        <v>274</v>
      </c>
      <c r="E283" s="11">
        <v>8339</v>
      </c>
      <c r="F283" s="302"/>
      <c r="G283" s="200"/>
      <c r="H283" s="200"/>
      <c r="I283" s="204">
        <v>64226450.433706999</v>
      </c>
      <c r="J283" s="200"/>
      <c r="K283" s="200"/>
      <c r="L283" s="200"/>
      <c r="M283" s="7">
        <v>40681924.165457234</v>
      </c>
      <c r="N283" s="7">
        <v>20507488.229221366</v>
      </c>
      <c r="O283" s="204">
        <v>6547011.9807735309</v>
      </c>
      <c r="P283" s="200"/>
    </row>
    <row r="284" spans="2:16" ht="11.25" customHeight="1" x14ac:dyDescent="0.2">
      <c r="B284" s="28">
        <v>44440</v>
      </c>
      <c r="C284" s="29">
        <v>52810</v>
      </c>
      <c r="D284" s="7">
        <v>275</v>
      </c>
      <c r="E284" s="11">
        <v>8370</v>
      </c>
      <c r="F284" s="302"/>
      <c r="G284" s="200"/>
      <c r="H284" s="200"/>
      <c r="I284" s="204">
        <v>56677960.252255999</v>
      </c>
      <c r="J284" s="200"/>
      <c r="K284" s="200"/>
      <c r="L284" s="200"/>
      <c r="M284" s="7">
        <v>35839715.7450919</v>
      </c>
      <c r="N284" s="7">
        <v>18020616.082836699</v>
      </c>
      <c r="O284" s="204">
        <v>5728711.0663820161</v>
      </c>
      <c r="P284" s="200"/>
    </row>
    <row r="285" spans="2:16" ht="11.25" customHeight="1" x14ac:dyDescent="0.2">
      <c r="B285" s="28">
        <v>44440</v>
      </c>
      <c r="C285" s="29">
        <v>52841</v>
      </c>
      <c r="D285" s="7">
        <v>276</v>
      </c>
      <c r="E285" s="11">
        <v>8401</v>
      </c>
      <c r="F285" s="302"/>
      <c r="G285" s="200"/>
      <c r="H285" s="200"/>
      <c r="I285" s="204">
        <v>49497721.659631997</v>
      </c>
      <c r="J285" s="200"/>
      <c r="K285" s="200"/>
      <c r="L285" s="200"/>
      <c r="M285" s="7">
        <v>31246280.879222874</v>
      </c>
      <c r="N285" s="7">
        <v>15671028.599987632</v>
      </c>
      <c r="O285" s="204">
        <v>4960682.2192174364</v>
      </c>
      <c r="P285" s="200"/>
    </row>
    <row r="286" spans="2:16" ht="11.25" customHeight="1" x14ac:dyDescent="0.2">
      <c r="B286" s="28">
        <v>44440</v>
      </c>
      <c r="C286" s="29">
        <v>52871</v>
      </c>
      <c r="D286" s="7">
        <v>277</v>
      </c>
      <c r="E286" s="11">
        <v>8431</v>
      </c>
      <c r="F286" s="302"/>
      <c r="G286" s="200"/>
      <c r="H286" s="200"/>
      <c r="I286" s="204">
        <v>42732099.781237997</v>
      </c>
      <c r="J286" s="200"/>
      <c r="K286" s="200"/>
      <c r="L286" s="200"/>
      <c r="M286" s="7">
        <v>26931089.142685015</v>
      </c>
      <c r="N286" s="7">
        <v>13473575.352270316</v>
      </c>
      <c r="O286" s="204">
        <v>4247592.4761402784</v>
      </c>
      <c r="P286" s="200"/>
    </row>
    <row r="287" spans="2:16" ht="11.25" customHeight="1" x14ac:dyDescent="0.2">
      <c r="B287" s="28">
        <v>44440</v>
      </c>
      <c r="C287" s="29">
        <v>52902</v>
      </c>
      <c r="D287" s="7">
        <v>278</v>
      </c>
      <c r="E287" s="11">
        <v>8462</v>
      </c>
      <c r="F287" s="302"/>
      <c r="G287" s="200"/>
      <c r="H287" s="200"/>
      <c r="I287" s="204">
        <v>36537863.091678001</v>
      </c>
      <c r="J287" s="200"/>
      <c r="K287" s="200"/>
      <c r="L287" s="200"/>
      <c r="M287" s="7">
        <v>22988233.872712094</v>
      </c>
      <c r="N287" s="7">
        <v>11471722.62940184</v>
      </c>
      <c r="O287" s="204">
        <v>3601183.4425684842</v>
      </c>
      <c r="P287" s="200"/>
    </row>
    <row r="288" spans="2:16" ht="11.25" customHeight="1" x14ac:dyDescent="0.2">
      <c r="B288" s="28">
        <v>44440</v>
      </c>
      <c r="C288" s="29">
        <v>52932</v>
      </c>
      <c r="D288" s="7">
        <v>279</v>
      </c>
      <c r="E288" s="11">
        <v>8492</v>
      </c>
      <c r="F288" s="302"/>
      <c r="G288" s="200"/>
      <c r="H288" s="200"/>
      <c r="I288" s="204">
        <v>31081312.93505</v>
      </c>
      <c r="J288" s="200"/>
      <c r="K288" s="200"/>
      <c r="L288" s="200"/>
      <c r="M288" s="7">
        <v>19523082.027428322</v>
      </c>
      <c r="N288" s="7">
        <v>9718543.3745167926</v>
      </c>
      <c r="O288" s="204">
        <v>3038322.4850555575</v>
      </c>
      <c r="P288" s="200"/>
    </row>
    <row r="289" spans="2:16" ht="11.25" customHeight="1" x14ac:dyDescent="0.2">
      <c r="B289" s="28">
        <v>44440</v>
      </c>
      <c r="C289" s="29">
        <v>52963</v>
      </c>
      <c r="D289" s="7">
        <v>280</v>
      </c>
      <c r="E289" s="11">
        <v>8523</v>
      </c>
      <c r="F289" s="302"/>
      <c r="G289" s="200"/>
      <c r="H289" s="200"/>
      <c r="I289" s="204">
        <v>27335985.510743</v>
      </c>
      <c r="J289" s="200"/>
      <c r="K289" s="200"/>
      <c r="L289" s="200"/>
      <c r="M289" s="7">
        <v>17141409.798509613</v>
      </c>
      <c r="N289" s="7">
        <v>8511251.6006584521</v>
      </c>
      <c r="O289" s="204">
        <v>2649614.7866828851</v>
      </c>
      <c r="P289" s="200"/>
    </row>
    <row r="290" spans="2:16" ht="11.25" customHeight="1" x14ac:dyDescent="0.2">
      <c r="B290" s="28">
        <v>44440</v>
      </c>
      <c r="C290" s="29">
        <v>52994</v>
      </c>
      <c r="D290" s="7">
        <v>281</v>
      </c>
      <c r="E290" s="11">
        <v>8554</v>
      </c>
      <c r="F290" s="302"/>
      <c r="G290" s="200"/>
      <c r="H290" s="200"/>
      <c r="I290" s="204">
        <v>23812836.615596998</v>
      </c>
      <c r="J290" s="200"/>
      <c r="K290" s="200"/>
      <c r="L290" s="200"/>
      <c r="M290" s="7">
        <v>14906844.23153824</v>
      </c>
      <c r="N290" s="7">
        <v>7382895.0934632113</v>
      </c>
      <c r="O290" s="204">
        <v>2288614.4036111119</v>
      </c>
      <c r="P290" s="200"/>
    </row>
    <row r="291" spans="2:16" ht="11.25" customHeight="1" x14ac:dyDescent="0.2">
      <c r="B291" s="28">
        <v>44440</v>
      </c>
      <c r="C291" s="29">
        <v>53022</v>
      </c>
      <c r="D291" s="7">
        <v>282</v>
      </c>
      <c r="E291" s="11">
        <v>8582</v>
      </c>
      <c r="F291" s="302"/>
      <c r="G291" s="200"/>
      <c r="H291" s="200"/>
      <c r="I291" s="204">
        <v>20552117.117919002</v>
      </c>
      <c r="J291" s="200"/>
      <c r="K291" s="200"/>
      <c r="L291" s="200"/>
      <c r="M291" s="7">
        <v>12845921.693071958</v>
      </c>
      <c r="N291" s="7">
        <v>6347568.1231840365</v>
      </c>
      <c r="O291" s="204">
        <v>1960145.5059861415</v>
      </c>
      <c r="P291" s="200"/>
    </row>
    <row r="292" spans="2:16" ht="11.25" customHeight="1" x14ac:dyDescent="0.2">
      <c r="B292" s="28">
        <v>44440</v>
      </c>
      <c r="C292" s="29">
        <v>53053</v>
      </c>
      <c r="D292" s="7">
        <v>283</v>
      </c>
      <c r="E292" s="11">
        <v>8613</v>
      </c>
      <c r="F292" s="302"/>
      <c r="G292" s="200"/>
      <c r="H292" s="200"/>
      <c r="I292" s="204">
        <v>17555462.364457998</v>
      </c>
      <c r="J292" s="200"/>
      <c r="K292" s="200"/>
      <c r="L292" s="200"/>
      <c r="M292" s="7">
        <v>10954277.923891954</v>
      </c>
      <c r="N292" s="7">
        <v>5399082.3099823678</v>
      </c>
      <c r="O292" s="204">
        <v>1660188.9109108283</v>
      </c>
      <c r="P292" s="200"/>
    </row>
    <row r="293" spans="2:16" ht="11.25" customHeight="1" x14ac:dyDescent="0.2">
      <c r="B293" s="28">
        <v>44440</v>
      </c>
      <c r="C293" s="29">
        <v>53083</v>
      </c>
      <c r="D293" s="7">
        <v>284</v>
      </c>
      <c r="E293" s="11">
        <v>8643</v>
      </c>
      <c r="F293" s="302"/>
      <c r="G293" s="200"/>
      <c r="H293" s="200"/>
      <c r="I293" s="204">
        <v>14719123.433088999</v>
      </c>
      <c r="J293" s="200"/>
      <c r="K293" s="200"/>
      <c r="L293" s="200"/>
      <c r="M293" s="7">
        <v>9169380.413693564</v>
      </c>
      <c r="N293" s="7">
        <v>4508228.8223174289</v>
      </c>
      <c r="O293" s="204">
        <v>1380573.6973922849</v>
      </c>
      <c r="P293" s="200"/>
    </row>
    <row r="294" spans="2:16" ht="11.25" customHeight="1" x14ac:dyDescent="0.2">
      <c r="B294" s="28">
        <v>44440</v>
      </c>
      <c r="C294" s="29">
        <v>53114</v>
      </c>
      <c r="D294" s="7">
        <v>285</v>
      </c>
      <c r="E294" s="11">
        <v>8674</v>
      </c>
      <c r="F294" s="302"/>
      <c r="G294" s="200"/>
      <c r="H294" s="200"/>
      <c r="I294" s="204">
        <v>12160682.394159</v>
      </c>
      <c r="J294" s="200"/>
      <c r="K294" s="200"/>
      <c r="L294" s="200"/>
      <c r="M294" s="7">
        <v>7562733.0099637955</v>
      </c>
      <c r="N294" s="7">
        <v>3708846.1801905925</v>
      </c>
      <c r="O294" s="204">
        <v>1130964.7921200546</v>
      </c>
      <c r="P294" s="200"/>
    </row>
    <row r="295" spans="2:16" ht="11.25" customHeight="1" x14ac:dyDescent="0.2">
      <c r="B295" s="28">
        <v>44440</v>
      </c>
      <c r="C295" s="29">
        <v>53144</v>
      </c>
      <c r="D295" s="7">
        <v>286</v>
      </c>
      <c r="E295" s="11">
        <v>8704</v>
      </c>
      <c r="F295" s="302"/>
      <c r="G295" s="200"/>
      <c r="H295" s="200"/>
      <c r="I295" s="204">
        <v>10242020.186923999</v>
      </c>
      <c r="J295" s="200"/>
      <c r="K295" s="200"/>
      <c r="L295" s="200"/>
      <c r="M295" s="7">
        <v>6359061.2852316443</v>
      </c>
      <c r="N295" s="7">
        <v>3110876.9359940202</v>
      </c>
      <c r="O295" s="204">
        <v>944733.20034272503</v>
      </c>
      <c r="P295" s="200"/>
    </row>
    <row r="296" spans="2:16" ht="11.25" customHeight="1" x14ac:dyDescent="0.2">
      <c r="B296" s="28">
        <v>44440</v>
      </c>
      <c r="C296" s="29">
        <v>53175</v>
      </c>
      <c r="D296" s="7">
        <v>287</v>
      </c>
      <c r="E296" s="11">
        <v>8735</v>
      </c>
      <c r="F296" s="302"/>
      <c r="G296" s="200"/>
      <c r="H296" s="200"/>
      <c r="I296" s="204">
        <v>8670873.5457080007</v>
      </c>
      <c r="J296" s="200"/>
      <c r="K296" s="200"/>
      <c r="L296" s="200"/>
      <c r="M296" s="7">
        <v>5374437.4738065535</v>
      </c>
      <c r="N296" s="7">
        <v>2622508.6427314463</v>
      </c>
      <c r="O296" s="204">
        <v>793048.76741492178</v>
      </c>
      <c r="P296" s="200"/>
    </row>
    <row r="297" spans="2:16" ht="11.25" customHeight="1" x14ac:dyDescent="0.2">
      <c r="B297" s="28">
        <v>44440</v>
      </c>
      <c r="C297" s="29">
        <v>53206</v>
      </c>
      <c r="D297" s="7">
        <v>288</v>
      </c>
      <c r="E297" s="11">
        <v>8766</v>
      </c>
      <c r="F297" s="302"/>
      <c r="G297" s="200"/>
      <c r="H297" s="200"/>
      <c r="I297" s="204">
        <v>7427356.2338659996</v>
      </c>
      <c r="J297" s="200"/>
      <c r="K297" s="200"/>
      <c r="L297" s="200"/>
      <c r="M297" s="7">
        <v>4595864.2825470762</v>
      </c>
      <c r="N297" s="7">
        <v>2236892.9547612658</v>
      </c>
      <c r="O297" s="204">
        <v>673573.18197342474</v>
      </c>
      <c r="P297" s="200"/>
    </row>
    <row r="298" spans="2:16" ht="11.25" customHeight="1" x14ac:dyDescent="0.2">
      <c r="B298" s="28">
        <v>44440</v>
      </c>
      <c r="C298" s="29">
        <v>53236</v>
      </c>
      <c r="D298" s="7">
        <v>289</v>
      </c>
      <c r="E298" s="11">
        <v>8796</v>
      </c>
      <c r="F298" s="302"/>
      <c r="G298" s="200"/>
      <c r="H298" s="200"/>
      <c r="I298" s="204">
        <v>6368616.2768090004</v>
      </c>
      <c r="J298" s="200"/>
      <c r="K298" s="200"/>
      <c r="L298" s="200"/>
      <c r="M298" s="7">
        <v>3934273.8293730989</v>
      </c>
      <c r="N298" s="7">
        <v>1910171.4848587916</v>
      </c>
      <c r="O298" s="204">
        <v>572832.99727655831</v>
      </c>
      <c r="P298" s="200"/>
    </row>
    <row r="299" spans="2:16" ht="11.25" customHeight="1" x14ac:dyDescent="0.2">
      <c r="B299" s="28">
        <v>44440</v>
      </c>
      <c r="C299" s="29">
        <v>53267</v>
      </c>
      <c r="D299" s="7">
        <v>290</v>
      </c>
      <c r="E299" s="11">
        <v>8827</v>
      </c>
      <c r="F299" s="302"/>
      <c r="G299" s="200"/>
      <c r="H299" s="200"/>
      <c r="I299" s="204">
        <v>5508026.5959970001</v>
      </c>
      <c r="J299" s="200"/>
      <c r="K299" s="200"/>
      <c r="L299" s="200"/>
      <c r="M299" s="7">
        <v>3396865.1713717789</v>
      </c>
      <c r="N299" s="7">
        <v>1645054.0649982828</v>
      </c>
      <c r="O299" s="204">
        <v>491238.5769718574</v>
      </c>
      <c r="P299" s="200"/>
    </row>
    <row r="300" spans="2:16" ht="11.25" customHeight="1" x14ac:dyDescent="0.2">
      <c r="B300" s="28">
        <v>44440</v>
      </c>
      <c r="C300" s="29">
        <v>53297</v>
      </c>
      <c r="D300" s="7">
        <v>291</v>
      </c>
      <c r="E300" s="11">
        <v>8857</v>
      </c>
      <c r="F300" s="302"/>
      <c r="G300" s="200"/>
      <c r="H300" s="200"/>
      <c r="I300" s="204">
        <v>4805782.437655</v>
      </c>
      <c r="J300" s="200"/>
      <c r="K300" s="200"/>
      <c r="L300" s="200"/>
      <c r="M300" s="7">
        <v>2958918.1165601299</v>
      </c>
      <c r="N300" s="7">
        <v>1429435.5564156873</v>
      </c>
      <c r="O300" s="204">
        <v>425101.80903570354</v>
      </c>
      <c r="P300" s="200"/>
    </row>
    <row r="301" spans="2:16" ht="11.25" customHeight="1" x14ac:dyDescent="0.2">
      <c r="B301" s="28">
        <v>44440</v>
      </c>
      <c r="C301" s="29">
        <v>53328</v>
      </c>
      <c r="D301" s="7">
        <v>292</v>
      </c>
      <c r="E301" s="11">
        <v>8888</v>
      </c>
      <c r="F301" s="302"/>
      <c r="G301" s="200"/>
      <c r="H301" s="200"/>
      <c r="I301" s="204">
        <v>4203635.8661080003</v>
      </c>
      <c r="J301" s="200"/>
      <c r="K301" s="200"/>
      <c r="L301" s="200"/>
      <c r="M301" s="7">
        <v>2583787.0000977498</v>
      </c>
      <c r="N301" s="7">
        <v>1245037.5089952098</v>
      </c>
      <c r="O301" s="204">
        <v>368695.15235887625</v>
      </c>
      <c r="P301" s="200"/>
    </row>
    <row r="302" spans="2:16" ht="11.25" customHeight="1" x14ac:dyDescent="0.2">
      <c r="B302" s="28">
        <v>44440</v>
      </c>
      <c r="C302" s="29">
        <v>53359</v>
      </c>
      <c r="D302" s="7">
        <v>293</v>
      </c>
      <c r="E302" s="11">
        <v>8919</v>
      </c>
      <c r="F302" s="302"/>
      <c r="G302" s="200"/>
      <c r="H302" s="200"/>
      <c r="I302" s="204">
        <v>3775940.5264090002</v>
      </c>
      <c r="J302" s="200"/>
      <c r="K302" s="200"/>
      <c r="L302" s="200"/>
      <c r="M302" s="7">
        <v>2316965.378103321</v>
      </c>
      <c r="N302" s="7">
        <v>1113626.0049691668</v>
      </c>
      <c r="O302" s="204">
        <v>328383.23385782685</v>
      </c>
      <c r="P302" s="200"/>
    </row>
    <row r="303" spans="2:16" ht="11.25" customHeight="1" x14ac:dyDescent="0.2">
      <c r="B303" s="28">
        <v>44440</v>
      </c>
      <c r="C303" s="29">
        <v>53387</v>
      </c>
      <c r="D303" s="7">
        <v>294</v>
      </c>
      <c r="E303" s="11">
        <v>8947</v>
      </c>
      <c r="F303" s="302"/>
      <c r="G303" s="200"/>
      <c r="H303" s="200"/>
      <c r="I303" s="204">
        <v>3424105.5672209999</v>
      </c>
      <c r="J303" s="200"/>
      <c r="K303" s="200"/>
      <c r="L303" s="200"/>
      <c r="M303" s="7">
        <v>2097855.9688657941</v>
      </c>
      <c r="N303" s="7">
        <v>1005996.8099246115</v>
      </c>
      <c r="O303" s="204">
        <v>295510.71065245394</v>
      </c>
      <c r="P303" s="200"/>
    </row>
    <row r="304" spans="2:16" ht="11.25" customHeight="1" x14ac:dyDescent="0.2">
      <c r="B304" s="28">
        <v>44440</v>
      </c>
      <c r="C304" s="29">
        <v>53418</v>
      </c>
      <c r="D304" s="7">
        <v>295</v>
      </c>
      <c r="E304" s="11">
        <v>8978</v>
      </c>
      <c r="F304" s="302"/>
      <c r="G304" s="200"/>
      <c r="H304" s="200"/>
      <c r="I304" s="204">
        <v>3139060.1984620001</v>
      </c>
      <c r="J304" s="200"/>
      <c r="K304" s="200"/>
      <c r="L304" s="200"/>
      <c r="M304" s="7">
        <v>1919954.5385723913</v>
      </c>
      <c r="N304" s="7">
        <v>918345.22894253861</v>
      </c>
      <c r="O304" s="204">
        <v>268620.53911591321</v>
      </c>
      <c r="P304" s="200"/>
    </row>
    <row r="305" spans="2:16" ht="11.25" customHeight="1" x14ac:dyDescent="0.2">
      <c r="B305" s="28">
        <v>44440</v>
      </c>
      <c r="C305" s="29">
        <v>53448</v>
      </c>
      <c r="D305" s="7">
        <v>296</v>
      </c>
      <c r="E305" s="11">
        <v>9008</v>
      </c>
      <c r="F305" s="302"/>
      <c r="G305" s="200"/>
      <c r="H305" s="200"/>
      <c r="I305" s="204">
        <v>2950146.1371320002</v>
      </c>
      <c r="J305" s="200"/>
      <c r="K305" s="200"/>
      <c r="L305" s="200"/>
      <c r="M305" s="7">
        <v>1801446.5919824948</v>
      </c>
      <c r="N305" s="7">
        <v>859540.18776976049</v>
      </c>
      <c r="O305" s="204">
        <v>250389.15394938036</v>
      </c>
      <c r="P305" s="200"/>
    </row>
    <row r="306" spans="2:16" ht="11.25" customHeight="1" x14ac:dyDescent="0.2">
      <c r="B306" s="28">
        <v>44440</v>
      </c>
      <c r="C306" s="29">
        <v>53479</v>
      </c>
      <c r="D306" s="7">
        <v>297</v>
      </c>
      <c r="E306" s="11">
        <v>9039</v>
      </c>
      <c r="F306" s="302"/>
      <c r="G306" s="200"/>
      <c r="H306" s="200"/>
      <c r="I306" s="204">
        <v>2808896.7892919998</v>
      </c>
      <c r="J306" s="200"/>
      <c r="K306" s="200"/>
      <c r="L306" s="200"/>
      <c r="M306" s="7">
        <v>1712286.4588783127</v>
      </c>
      <c r="N306" s="7">
        <v>814920.62765315478</v>
      </c>
      <c r="O306" s="204">
        <v>236385.73033339536</v>
      </c>
      <c r="P306" s="200"/>
    </row>
    <row r="307" spans="2:16" ht="11.25" customHeight="1" x14ac:dyDescent="0.2">
      <c r="B307" s="28">
        <v>44440</v>
      </c>
      <c r="C307" s="29">
        <v>53509</v>
      </c>
      <c r="D307" s="7">
        <v>298</v>
      </c>
      <c r="E307" s="11">
        <v>9069</v>
      </c>
      <c r="F307" s="302"/>
      <c r="G307" s="200"/>
      <c r="H307" s="200"/>
      <c r="I307" s="204">
        <v>2677159.1240960001</v>
      </c>
      <c r="J307" s="200"/>
      <c r="K307" s="200"/>
      <c r="L307" s="200"/>
      <c r="M307" s="7">
        <v>1629301.2334603202</v>
      </c>
      <c r="N307" s="7">
        <v>773517.31978215498</v>
      </c>
      <c r="O307" s="204">
        <v>223456.0261704658</v>
      </c>
      <c r="P307" s="200"/>
    </row>
    <row r="308" spans="2:16" ht="11.25" customHeight="1" x14ac:dyDescent="0.2">
      <c r="B308" s="28">
        <v>44440</v>
      </c>
      <c r="C308" s="29">
        <v>53540</v>
      </c>
      <c r="D308" s="7">
        <v>299</v>
      </c>
      <c r="E308" s="11">
        <v>9100</v>
      </c>
      <c r="F308" s="302"/>
      <c r="G308" s="200"/>
      <c r="H308" s="200"/>
      <c r="I308" s="204">
        <v>2484889.2623919998</v>
      </c>
      <c r="J308" s="200"/>
      <c r="K308" s="200"/>
      <c r="L308" s="200"/>
      <c r="M308" s="7">
        <v>1509722.1238875512</v>
      </c>
      <c r="N308" s="7">
        <v>714923.82185788802</v>
      </c>
      <c r="O308" s="204">
        <v>205654.59463501113</v>
      </c>
      <c r="P308" s="200"/>
    </row>
    <row r="309" spans="2:16" ht="11.25" customHeight="1" x14ac:dyDescent="0.2">
      <c r="B309" s="28">
        <v>44440</v>
      </c>
      <c r="C309" s="29">
        <v>53571</v>
      </c>
      <c r="D309" s="7">
        <v>300</v>
      </c>
      <c r="E309" s="11">
        <v>9131</v>
      </c>
      <c r="F309" s="302"/>
      <c r="G309" s="200"/>
      <c r="H309" s="200"/>
      <c r="I309" s="204">
        <v>2361904.4238260002</v>
      </c>
      <c r="J309" s="200"/>
      <c r="K309" s="200"/>
      <c r="L309" s="200"/>
      <c r="M309" s="7">
        <v>1432567.4481823409</v>
      </c>
      <c r="N309" s="7">
        <v>676662.20630821865</v>
      </c>
      <c r="O309" s="204">
        <v>193823.83774368244</v>
      </c>
      <c r="P309" s="200"/>
    </row>
    <row r="310" spans="2:16" ht="11.25" customHeight="1" x14ac:dyDescent="0.2">
      <c r="B310" s="28">
        <v>44440</v>
      </c>
      <c r="C310" s="29">
        <v>53601</v>
      </c>
      <c r="D310" s="7">
        <v>301</v>
      </c>
      <c r="E310" s="11">
        <v>9161</v>
      </c>
      <c r="F310" s="302"/>
      <c r="G310" s="200"/>
      <c r="H310" s="200"/>
      <c r="I310" s="204">
        <v>2241511.1882569999</v>
      </c>
      <c r="J310" s="200"/>
      <c r="K310" s="200"/>
      <c r="L310" s="200"/>
      <c r="M310" s="7">
        <v>1357313.6926748676</v>
      </c>
      <c r="N310" s="7">
        <v>639538.71427075763</v>
      </c>
      <c r="O310" s="204">
        <v>182439.21332561792</v>
      </c>
      <c r="P310" s="200"/>
    </row>
    <row r="311" spans="2:16" ht="11.25" customHeight="1" x14ac:dyDescent="0.2">
      <c r="B311" s="28">
        <v>44440</v>
      </c>
      <c r="C311" s="29">
        <v>53632</v>
      </c>
      <c r="D311" s="7">
        <v>302</v>
      </c>
      <c r="E311" s="11">
        <v>9192</v>
      </c>
      <c r="F311" s="302"/>
      <c r="G311" s="200"/>
      <c r="H311" s="200"/>
      <c r="I311" s="204">
        <v>2124667.2222620002</v>
      </c>
      <c r="J311" s="200"/>
      <c r="K311" s="200"/>
      <c r="L311" s="200"/>
      <c r="M311" s="7">
        <v>1284378.4685678815</v>
      </c>
      <c r="N311" s="7">
        <v>603634.03448388446</v>
      </c>
      <c r="O311" s="204">
        <v>171467.45008592919</v>
      </c>
      <c r="P311" s="200"/>
    </row>
    <row r="312" spans="2:16" ht="11.25" customHeight="1" x14ac:dyDescent="0.2">
      <c r="B312" s="28">
        <v>44440</v>
      </c>
      <c r="C312" s="29">
        <v>53662</v>
      </c>
      <c r="D312" s="7">
        <v>303</v>
      </c>
      <c r="E312" s="11">
        <v>9222</v>
      </c>
      <c r="F312" s="302"/>
      <c r="G312" s="200"/>
      <c r="H312" s="200"/>
      <c r="I312" s="204">
        <v>2010981.6965950001</v>
      </c>
      <c r="J312" s="200"/>
      <c r="K312" s="200"/>
      <c r="L312" s="200"/>
      <c r="M312" s="7">
        <v>1213659.2676843067</v>
      </c>
      <c r="N312" s="7">
        <v>568993.42238875781</v>
      </c>
      <c r="O312" s="204">
        <v>160964.94309378398</v>
      </c>
      <c r="P312" s="200"/>
    </row>
    <row r="313" spans="2:16" ht="11.25" customHeight="1" x14ac:dyDescent="0.2">
      <c r="B313" s="28">
        <v>44440</v>
      </c>
      <c r="C313" s="29">
        <v>53693</v>
      </c>
      <c r="D313" s="7">
        <v>304</v>
      </c>
      <c r="E313" s="11">
        <v>9253</v>
      </c>
      <c r="F313" s="302"/>
      <c r="G313" s="200"/>
      <c r="H313" s="200"/>
      <c r="I313" s="204">
        <v>1903758.3108709999</v>
      </c>
      <c r="J313" s="200"/>
      <c r="K313" s="200"/>
      <c r="L313" s="200"/>
      <c r="M313" s="7">
        <v>1146999.5568526259</v>
      </c>
      <c r="N313" s="7">
        <v>536374.11671288149</v>
      </c>
      <c r="O313" s="204">
        <v>151094.44103806204</v>
      </c>
      <c r="P313" s="200"/>
    </row>
    <row r="314" spans="2:16" ht="11.25" customHeight="1" x14ac:dyDescent="0.2">
      <c r="B314" s="28">
        <v>44440</v>
      </c>
      <c r="C314" s="29">
        <v>53724</v>
      </c>
      <c r="D314" s="7">
        <v>305</v>
      </c>
      <c r="E314" s="11">
        <v>9284</v>
      </c>
      <c r="F314" s="302"/>
      <c r="G314" s="200"/>
      <c r="H314" s="200"/>
      <c r="I314" s="204">
        <v>1802108.3050919999</v>
      </c>
      <c r="J314" s="200"/>
      <c r="K314" s="200"/>
      <c r="L314" s="200"/>
      <c r="M314" s="7">
        <v>1083914.697069319</v>
      </c>
      <c r="N314" s="7">
        <v>505584.5105982463</v>
      </c>
      <c r="O314" s="204">
        <v>141817.90116718478</v>
      </c>
      <c r="P314" s="200"/>
    </row>
    <row r="315" spans="2:16" ht="11.25" customHeight="1" x14ac:dyDescent="0.2">
      <c r="B315" s="28">
        <v>44440</v>
      </c>
      <c r="C315" s="29">
        <v>53752</v>
      </c>
      <c r="D315" s="7">
        <v>306</v>
      </c>
      <c r="E315" s="11">
        <v>9312</v>
      </c>
      <c r="F315" s="302"/>
      <c r="G315" s="200"/>
      <c r="H315" s="200"/>
      <c r="I315" s="204">
        <v>1701926.449755</v>
      </c>
      <c r="J315" s="200"/>
      <c r="K315" s="200"/>
      <c r="L315" s="200"/>
      <c r="M315" s="7">
        <v>1022089.9727589241</v>
      </c>
      <c r="N315" s="7">
        <v>475651.53095800232</v>
      </c>
      <c r="O315" s="204">
        <v>132911.08512978067</v>
      </c>
      <c r="P315" s="200"/>
    </row>
    <row r="316" spans="2:16" ht="11.25" customHeight="1" x14ac:dyDescent="0.2">
      <c r="B316" s="28">
        <v>44440</v>
      </c>
      <c r="C316" s="29">
        <v>53783</v>
      </c>
      <c r="D316" s="7">
        <v>307</v>
      </c>
      <c r="E316" s="11">
        <v>9343</v>
      </c>
      <c r="F316" s="302"/>
      <c r="G316" s="200"/>
      <c r="H316" s="200"/>
      <c r="I316" s="204">
        <v>1608789.2243609999</v>
      </c>
      <c r="J316" s="200"/>
      <c r="K316" s="200"/>
      <c r="L316" s="200"/>
      <c r="M316" s="7">
        <v>964517.84617108526</v>
      </c>
      <c r="N316" s="7">
        <v>447717.56368991948</v>
      </c>
      <c r="O316" s="204">
        <v>124575.61969154033</v>
      </c>
      <c r="P316" s="200"/>
    </row>
    <row r="317" spans="2:16" ht="11.25" customHeight="1" x14ac:dyDescent="0.2">
      <c r="B317" s="28">
        <v>44440</v>
      </c>
      <c r="C317" s="29">
        <v>53813</v>
      </c>
      <c r="D317" s="7">
        <v>308</v>
      </c>
      <c r="E317" s="11">
        <v>9373</v>
      </c>
      <c r="F317" s="302"/>
      <c r="G317" s="200"/>
      <c r="H317" s="200"/>
      <c r="I317" s="204">
        <v>1517203.52941</v>
      </c>
      <c r="J317" s="200"/>
      <c r="K317" s="200"/>
      <c r="L317" s="200"/>
      <c r="M317" s="7">
        <v>908116.410092626</v>
      </c>
      <c r="N317" s="7">
        <v>420499.18182448513</v>
      </c>
      <c r="O317" s="204">
        <v>116522.59902457902</v>
      </c>
      <c r="P317" s="200"/>
    </row>
    <row r="318" spans="2:16" ht="11.25" customHeight="1" x14ac:dyDescent="0.2">
      <c r="B318" s="28">
        <v>44440</v>
      </c>
      <c r="C318" s="29">
        <v>53844</v>
      </c>
      <c r="D318" s="7">
        <v>309</v>
      </c>
      <c r="E318" s="11">
        <v>9404</v>
      </c>
      <c r="F318" s="302"/>
      <c r="G318" s="200"/>
      <c r="H318" s="200"/>
      <c r="I318" s="204">
        <v>1428641.1344029999</v>
      </c>
      <c r="J318" s="200"/>
      <c r="K318" s="200"/>
      <c r="L318" s="200"/>
      <c r="M318" s="7">
        <v>853657.39894572122</v>
      </c>
      <c r="N318" s="7">
        <v>394276.89995353663</v>
      </c>
      <c r="O318" s="204">
        <v>108793.50298927659</v>
      </c>
      <c r="P318" s="200"/>
    </row>
    <row r="319" spans="2:16" ht="11.25" customHeight="1" x14ac:dyDescent="0.2">
      <c r="B319" s="28">
        <v>44440</v>
      </c>
      <c r="C319" s="29">
        <v>53874</v>
      </c>
      <c r="D319" s="7">
        <v>310</v>
      </c>
      <c r="E319" s="11">
        <v>9434</v>
      </c>
      <c r="F319" s="302"/>
      <c r="G319" s="200"/>
      <c r="H319" s="200"/>
      <c r="I319" s="204">
        <v>1349273.569837</v>
      </c>
      <c r="J319" s="200"/>
      <c r="K319" s="200"/>
      <c r="L319" s="200"/>
      <c r="M319" s="7">
        <v>804909.46079484664</v>
      </c>
      <c r="N319" s="7">
        <v>370846.78960634879</v>
      </c>
      <c r="O319" s="204">
        <v>101908.9283264394</v>
      </c>
      <c r="P319" s="200"/>
    </row>
    <row r="320" spans="2:16" ht="11.25" customHeight="1" x14ac:dyDescent="0.2">
      <c r="B320" s="28">
        <v>44440</v>
      </c>
      <c r="C320" s="29">
        <v>53905</v>
      </c>
      <c r="D320" s="7">
        <v>311</v>
      </c>
      <c r="E320" s="11">
        <v>9465</v>
      </c>
      <c r="F320" s="302"/>
      <c r="G320" s="200"/>
      <c r="H320" s="200"/>
      <c r="I320" s="204">
        <v>1270837.2758269999</v>
      </c>
      <c r="J320" s="200"/>
      <c r="K320" s="200"/>
      <c r="L320" s="200"/>
      <c r="M320" s="7">
        <v>756832.44673418882</v>
      </c>
      <c r="N320" s="7">
        <v>347809.40968449402</v>
      </c>
      <c r="O320" s="204">
        <v>95173.416060610267</v>
      </c>
      <c r="P320" s="200"/>
    </row>
    <row r="321" spans="2:16" ht="11.25" customHeight="1" x14ac:dyDescent="0.2">
      <c r="B321" s="28">
        <v>44440</v>
      </c>
      <c r="C321" s="29">
        <v>53936</v>
      </c>
      <c r="D321" s="7">
        <v>312</v>
      </c>
      <c r="E321" s="11">
        <v>9496</v>
      </c>
      <c r="F321" s="302"/>
      <c r="G321" s="200"/>
      <c r="H321" s="200"/>
      <c r="I321" s="204">
        <v>1194773.581761</v>
      </c>
      <c r="J321" s="200"/>
      <c r="K321" s="200"/>
      <c r="L321" s="200"/>
      <c r="M321" s="7">
        <v>710326.77952070034</v>
      </c>
      <c r="N321" s="7">
        <v>325607.09934228618</v>
      </c>
      <c r="O321" s="204">
        <v>88720.670525625435</v>
      </c>
      <c r="P321" s="200"/>
    </row>
    <row r="322" spans="2:16" ht="11.25" customHeight="1" x14ac:dyDescent="0.2">
      <c r="B322" s="28">
        <v>44440</v>
      </c>
      <c r="C322" s="29">
        <v>53966</v>
      </c>
      <c r="D322" s="7">
        <v>313</v>
      </c>
      <c r="E322" s="11">
        <v>9526</v>
      </c>
      <c r="F322" s="302"/>
      <c r="G322" s="200"/>
      <c r="H322" s="200"/>
      <c r="I322" s="204">
        <v>1121655.8081370001</v>
      </c>
      <c r="J322" s="200"/>
      <c r="K322" s="200"/>
      <c r="L322" s="200"/>
      <c r="M322" s="7">
        <v>665761.60706935893</v>
      </c>
      <c r="N322" s="7">
        <v>304427.71750588459</v>
      </c>
      <c r="O322" s="204">
        <v>82609.734230959715</v>
      </c>
      <c r="P322" s="200"/>
    </row>
    <row r="323" spans="2:16" ht="11.25" customHeight="1" x14ac:dyDescent="0.2">
      <c r="B323" s="28">
        <v>44440</v>
      </c>
      <c r="C323" s="29">
        <v>53997</v>
      </c>
      <c r="D323" s="7">
        <v>314</v>
      </c>
      <c r="E323" s="11">
        <v>9557</v>
      </c>
      <c r="F323" s="302"/>
      <c r="G323" s="200"/>
      <c r="H323" s="200"/>
      <c r="I323" s="204">
        <v>1049706.344571</v>
      </c>
      <c r="J323" s="200"/>
      <c r="K323" s="200"/>
      <c r="L323" s="200"/>
      <c r="M323" s="7">
        <v>621999.07444022992</v>
      </c>
      <c r="N323" s="7">
        <v>283693.42860760703</v>
      </c>
      <c r="O323" s="204">
        <v>76657.195943713683</v>
      </c>
      <c r="P323" s="200"/>
    </row>
    <row r="324" spans="2:16" ht="11.25" customHeight="1" x14ac:dyDescent="0.2">
      <c r="B324" s="28">
        <v>44440</v>
      </c>
      <c r="C324" s="29">
        <v>54027</v>
      </c>
      <c r="D324" s="7">
        <v>315</v>
      </c>
      <c r="E324" s="11">
        <v>9587</v>
      </c>
      <c r="F324" s="302"/>
      <c r="G324" s="200"/>
      <c r="H324" s="200"/>
      <c r="I324" s="204">
        <v>979795.41144599998</v>
      </c>
      <c r="J324" s="200"/>
      <c r="K324" s="200"/>
      <c r="L324" s="200"/>
      <c r="M324" s="7">
        <v>579620.68782640679</v>
      </c>
      <c r="N324" s="7">
        <v>263713.99797744094</v>
      </c>
      <c r="O324" s="204">
        <v>70966.423615073669</v>
      </c>
      <c r="P324" s="200"/>
    </row>
    <row r="325" spans="2:16" ht="11.25" customHeight="1" x14ac:dyDescent="0.2">
      <c r="B325" s="28">
        <v>44440</v>
      </c>
      <c r="C325" s="29">
        <v>54058</v>
      </c>
      <c r="D325" s="7">
        <v>316</v>
      </c>
      <c r="E325" s="11">
        <v>9618</v>
      </c>
      <c r="F325" s="302"/>
      <c r="G325" s="200"/>
      <c r="H325" s="200"/>
      <c r="I325" s="204">
        <v>913195.59887700004</v>
      </c>
      <c r="J325" s="200"/>
      <c r="K325" s="200"/>
      <c r="L325" s="200"/>
      <c r="M325" s="7">
        <v>539305.76835001248</v>
      </c>
      <c r="N325" s="7">
        <v>244747.61209508855</v>
      </c>
      <c r="O325" s="204">
        <v>65583.534633401607</v>
      </c>
      <c r="P325" s="200"/>
    </row>
    <row r="326" spans="2:16" ht="11.25" customHeight="1" x14ac:dyDescent="0.2">
      <c r="B326" s="28">
        <v>44440</v>
      </c>
      <c r="C326" s="29">
        <v>54089</v>
      </c>
      <c r="D326" s="7">
        <v>317</v>
      </c>
      <c r="E326" s="11">
        <v>9649</v>
      </c>
      <c r="F326" s="302"/>
      <c r="G326" s="200"/>
      <c r="H326" s="200"/>
      <c r="I326" s="204">
        <v>848489.09674800001</v>
      </c>
      <c r="J326" s="200"/>
      <c r="K326" s="200"/>
      <c r="L326" s="200"/>
      <c r="M326" s="7">
        <v>500242.17125900084</v>
      </c>
      <c r="N326" s="7">
        <v>226442.42198024847</v>
      </c>
      <c r="O326" s="204">
        <v>60421.39764595258</v>
      </c>
      <c r="P326" s="200"/>
    </row>
    <row r="327" spans="2:16" ht="11.25" customHeight="1" x14ac:dyDescent="0.2">
      <c r="B327" s="28">
        <v>44440</v>
      </c>
      <c r="C327" s="29">
        <v>54118</v>
      </c>
      <c r="D327" s="7">
        <v>318</v>
      </c>
      <c r="E327" s="11">
        <v>9678</v>
      </c>
      <c r="F327" s="302"/>
      <c r="G327" s="200"/>
      <c r="H327" s="200"/>
      <c r="I327" s="204">
        <v>785622.41517599998</v>
      </c>
      <c r="J327" s="200"/>
      <c r="K327" s="200"/>
      <c r="L327" s="200"/>
      <c r="M327" s="7">
        <v>462443.0348059829</v>
      </c>
      <c r="N327" s="7">
        <v>208833.98459897088</v>
      </c>
      <c r="O327" s="204">
        <v>55502.13608991295</v>
      </c>
      <c r="P327" s="200"/>
    </row>
    <row r="328" spans="2:16" ht="11.25" customHeight="1" x14ac:dyDescent="0.2">
      <c r="B328" s="28">
        <v>44440</v>
      </c>
      <c r="C328" s="29">
        <v>54149</v>
      </c>
      <c r="D328" s="7">
        <v>319</v>
      </c>
      <c r="E328" s="11">
        <v>9709</v>
      </c>
      <c r="F328" s="302"/>
      <c r="G328" s="200"/>
      <c r="H328" s="200"/>
      <c r="I328" s="204">
        <v>725124.83404400002</v>
      </c>
      <c r="J328" s="200"/>
      <c r="K328" s="200"/>
      <c r="L328" s="200"/>
      <c r="M328" s="7">
        <v>426108.24197926233</v>
      </c>
      <c r="N328" s="7">
        <v>191936.22987205916</v>
      </c>
      <c r="O328" s="204">
        <v>50795.133072965808</v>
      </c>
      <c r="P328" s="200"/>
    </row>
    <row r="329" spans="2:16" ht="11.25" customHeight="1" x14ac:dyDescent="0.2">
      <c r="B329" s="28">
        <v>44440</v>
      </c>
      <c r="C329" s="29">
        <v>54179</v>
      </c>
      <c r="D329" s="7">
        <v>320</v>
      </c>
      <c r="E329" s="11">
        <v>9739</v>
      </c>
      <c r="F329" s="302"/>
      <c r="G329" s="200"/>
      <c r="H329" s="200"/>
      <c r="I329" s="204">
        <v>665768.35297100001</v>
      </c>
      <c r="J329" s="200"/>
      <c r="K329" s="200"/>
      <c r="L329" s="200"/>
      <c r="M329" s="7">
        <v>390586.17144660593</v>
      </c>
      <c r="N329" s="7">
        <v>175502.64082530531</v>
      </c>
      <c r="O329" s="204">
        <v>46255.659968058906</v>
      </c>
      <c r="P329" s="200"/>
    </row>
    <row r="330" spans="2:16" ht="11.25" customHeight="1" x14ac:dyDescent="0.2">
      <c r="B330" s="28">
        <v>44440</v>
      </c>
      <c r="C330" s="29">
        <v>54210</v>
      </c>
      <c r="D330" s="7">
        <v>321</v>
      </c>
      <c r="E330" s="11">
        <v>9770</v>
      </c>
      <c r="F330" s="302"/>
      <c r="G330" s="200"/>
      <c r="H330" s="200"/>
      <c r="I330" s="204">
        <v>611347.18295000005</v>
      </c>
      <c r="J330" s="200"/>
      <c r="K330" s="200"/>
      <c r="L330" s="200"/>
      <c r="M330" s="7">
        <v>358050.60368124192</v>
      </c>
      <c r="N330" s="7">
        <v>160474.22824703151</v>
      </c>
      <c r="O330" s="204">
        <v>42115.614456980504</v>
      </c>
      <c r="P330" s="200"/>
    </row>
    <row r="331" spans="2:16" ht="11.25" customHeight="1" x14ac:dyDescent="0.2">
      <c r="B331" s="28">
        <v>44440</v>
      </c>
      <c r="C331" s="29">
        <v>54240</v>
      </c>
      <c r="D331" s="7">
        <v>322</v>
      </c>
      <c r="E331" s="11">
        <v>9800</v>
      </c>
      <c r="F331" s="302"/>
      <c r="G331" s="200"/>
      <c r="H331" s="200"/>
      <c r="I331" s="204">
        <v>563595.60298800003</v>
      </c>
      <c r="J331" s="200"/>
      <c r="K331" s="200"/>
      <c r="L331" s="200"/>
      <c r="M331" s="7">
        <v>329541.9077376576</v>
      </c>
      <c r="N331" s="7">
        <v>147333.43160113148</v>
      </c>
      <c r="O331" s="204">
        <v>38508.378630292136</v>
      </c>
      <c r="P331" s="200"/>
    </row>
    <row r="332" spans="2:16" ht="11.25" customHeight="1" x14ac:dyDescent="0.2">
      <c r="B332" s="28">
        <v>44440</v>
      </c>
      <c r="C332" s="29">
        <v>54271</v>
      </c>
      <c r="D332" s="7">
        <v>323</v>
      </c>
      <c r="E332" s="11">
        <v>9831</v>
      </c>
      <c r="F332" s="302"/>
      <c r="G332" s="200"/>
      <c r="H332" s="200"/>
      <c r="I332" s="204">
        <v>519876.11407800001</v>
      </c>
      <c r="J332" s="200"/>
      <c r="K332" s="200"/>
      <c r="L332" s="200"/>
      <c r="M332" s="7">
        <v>303462.96613498707</v>
      </c>
      <c r="N332" s="7">
        <v>135328.86645093164</v>
      </c>
      <c r="O332" s="204">
        <v>35220.944067037737</v>
      </c>
      <c r="P332" s="200"/>
    </row>
    <row r="333" spans="2:16" ht="11.25" customHeight="1" x14ac:dyDescent="0.2">
      <c r="B333" s="28">
        <v>44440</v>
      </c>
      <c r="C333" s="29">
        <v>54302</v>
      </c>
      <c r="D333" s="7">
        <v>324</v>
      </c>
      <c r="E333" s="11">
        <v>9862</v>
      </c>
      <c r="F333" s="302"/>
      <c r="G333" s="200"/>
      <c r="H333" s="200"/>
      <c r="I333" s="204">
        <v>477071.82572299999</v>
      </c>
      <c r="J333" s="200"/>
      <c r="K333" s="200"/>
      <c r="L333" s="200"/>
      <c r="M333" s="7">
        <v>278004.85651751072</v>
      </c>
      <c r="N333" s="7">
        <v>123660.56353017301</v>
      </c>
      <c r="O333" s="204">
        <v>32047.812381650008</v>
      </c>
      <c r="P333" s="200"/>
    </row>
    <row r="334" spans="2:16" ht="11.25" customHeight="1" x14ac:dyDescent="0.2">
      <c r="B334" s="28">
        <v>44440</v>
      </c>
      <c r="C334" s="29">
        <v>54332</v>
      </c>
      <c r="D334" s="7">
        <v>325</v>
      </c>
      <c r="E334" s="11">
        <v>9892</v>
      </c>
      <c r="F334" s="302"/>
      <c r="G334" s="200"/>
      <c r="H334" s="200"/>
      <c r="I334" s="204">
        <v>438435.50792300003</v>
      </c>
      <c r="J334" s="200"/>
      <c r="K334" s="200"/>
      <c r="L334" s="200"/>
      <c r="M334" s="7">
        <v>255070.88749230374</v>
      </c>
      <c r="N334" s="7">
        <v>113179.95034962312</v>
      </c>
      <c r="O334" s="204">
        <v>29211.425494161587</v>
      </c>
      <c r="P334" s="200"/>
    </row>
    <row r="335" spans="2:16" ht="11.25" customHeight="1" x14ac:dyDescent="0.2">
      <c r="B335" s="28">
        <v>44440</v>
      </c>
      <c r="C335" s="29">
        <v>54363</v>
      </c>
      <c r="D335" s="7">
        <v>326</v>
      </c>
      <c r="E335" s="11">
        <v>9923</v>
      </c>
      <c r="F335" s="302"/>
      <c r="G335" s="200"/>
      <c r="H335" s="200"/>
      <c r="I335" s="204">
        <v>400561.97543200001</v>
      </c>
      <c r="J335" s="200"/>
      <c r="K335" s="200"/>
      <c r="L335" s="200"/>
      <c r="M335" s="7">
        <v>232641.75908249934</v>
      </c>
      <c r="N335" s="7">
        <v>102965.17732064477</v>
      </c>
      <c r="O335" s="204">
        <v>26462.461730070856</v>
      </c>
      <c r="P335" s="200"/>
    </row>
    <row r="336" spans="2:16" ht="11.25" customHeight="1" x14ac:dyDescent="0.2">
      <c r="B336" s="28">
        <v>44440</v>
      </c>
      <c r="C336" s="29">
        <v>54393</v>
      </c>
      <c r="D336" s="7">
        <v>327</v>
      </c>
      <c r="E336" s="11">
        <v>9953</v>
      </c>
      <c r="F336" s="302"/>
      <c r="G336" s="200"/>
      <c r="H336" s="200"/>
      <c r="I336" s="204">
        <v>366987.15670599998</v>
      </c>
      <c r="J336" s="200"/>
      <c r="K336" s="200"/>
      <c r="L336" s="200"/>
      <c r="M336" s="7">
        <v>212792.04040718381</v>
      </c>
      <c r="N336" s="7">
        <v>93948.066157507667</v>
      </c>
      <c r="O336" s="204">
        <v>24046.052977659296</v>
      </c>
      <c r="P336" s="200"/>
    </row>
    <row r="337" spans="2:16" ht="11.25" customHeight="1" x14ac:dyDescent="0.2">
      <c r="B337" s="28">
        <v>44440</v>
      </c>
      <c r="C337" s="29">
        <v>54424</v>
      </c>
      <c r="D337" s="7">
        <v>328</v>
      </c>
      <c r="E337" s="11">
        <v>9984</v>
      </c>
      <c r="F337" s="302"/>
      <c r="G337" s="200"/>
      <c r="H337" s="200"/>
      <c r="I337" s="204">
        <v>335053.54139099998</v>
      </c>
      <c r="J337" s="200"/>
      <c r="K337" s="200"/>
      <c r="L337" s="200"/>
      <c r="M337" s="7">
        <v>193946.30273302807</v>
      </c>
      <c r="N337" s="7">
        <v>85409.870582585951</v>
      </c>
      <c r="O337" s="204">
        <v>21768.105722101889</v>
      </c>
      <c r="P337" s="200"/>
    </row>
    <row r="338" spans="2:16" ht="11.25" customHeight="1" x14ac:dyDescent="0.2">
      <c r="B338" s="28">
        <v>44440</v>
      </c>
      <c r="C338" s="29">
        <v>54455</v>
      </c>
      <c r="D338" s="7">
        <v>329</v>
      </c>
      <c r="E338" s="11">
        <v>10015</v>
      </c>
      <c r="F338" s="302"/>
      <c r="G338" s="200"/>
      <c r="H338" s="200"/>
      <c r="I338" s="204">
        <v>303075.52898800001</v>
      </c>
      <c r="J338" s="200"/>
      <c r="K338" s="200"/>
      <c r="L338" s="200"/>
      <c r="M338" s="7">
        <v>175138.22471779038</v>
      </c>
      <c r="N338" s="7">
        <v>76931.038481936906</v>
      </c>
      <c r="O338" s="204">
        <v>19524.089452098764</v>
      </c>
      <c r="P338" s="200"/>
    </row>
    <row r="339" spans="2:16" ht="11.25" customHeight="1" x14ac:dyDescent="0.2">
      <c r="B339" s="28">
        <v>44440</v>
      </c>
      <c r="C339" s="29">
        <v>54483</v>
      </c>
      <c r="D339" s="7">
        <v>330</v>
      </c>
      <c r="E339" s="11">
        <v>10043</v>
      </c>
      <c r="F339" s="302"/>
      <c r="G339" s="200"/>
      <c r="H339" s="200"/>
      <c r="I339" s="204">
        <v>272468.13949899998</v>
      </c>
      <c r="J339" s="200"/>
      <c r="K339" s="200"/>
      <c r="L339" s="200"/>
      <c r="M339" s="7">
        <v>157209.91055123787</v>
      </c>
      <c r="N339" s="7">
        <v>68897.218418075019</v>
      </c>
      <c r="O339" s="204">
        <v>17418.305105846124</v>
      </c>
      <c r="P339" s="200"/>
    </row>
    <row r="340" spans="2:16" ht="11.25" customHeight="1" x14ac:dyDescent="0.2">
      <c r="B340" s="28">
        <v>44440</v>
      </c>
      <c r="C340" s="29">
        <v>54514</v>
      </c>
      <c r="D340" s="7">
        <v>331</v>
      </c>
      <c r="E340" s="11">
        <v>10074</v>
      </c>
      <c r="F340" s="302"/>
      <c r="G340" s="200"/>
      <c r="H340" s="200"/>
      <c r="I340" s="204">
        <v>243448.57341899999</v>
      </c>
      <c r="J340" s="200"/>
      <c r="K340" s="200"/>
      <c r="L340" s="200"/>
      <c r="M340" s="7">
        <v>140227.82803445632</v>
      </c>
      <c r="N340" s="7">
        <v>61298.531179084523</v>
      </c>
      <c r="O340" s="204">
        <v>15431.59770022243</v>
      </c>
      <c r="P340" s="200"/>
    </row>
    <row r="341" spans="2:16" ht="11.25" customHeight="1" x14ac:dyDescent="0.2">
      <c r="B341" s="28">
        <v>44440</v>
      </c>
      <c r="C341" s="29">
        <v>54544</v>
      </c>
      <c r="D341" s="7">
        <v>332</v>
      </c>
      <c r="E341" s="11">
        <v>10104</v>
      </c>
      <c r="F341" s="302"/>
      <c r="G341" s="200"/>
      <c r="H341" s="200"/>
      <c r="I341" s="204">
        <v>214567.240253</v>
      </c>
      <c r="J341" s="200"/>
      <c r="K341" s="200"/>
      <c r="L341" s="200"/>
      <c r="M341" s="7">
        <v>123389.14337086308</v>
      </c>
      <c r="N341" s="7">
        <v>53804.992756350592</v>
      </c>
      <c r="O341" s="204">
        <v>13489.612839447922</v>
      </c>
      <c r="P341" s="200"/>
    </row>
    <row r="342" spans="2:16" ht="11.25" customHeight="1" x14ac:dyDescent="0.2">
      <c r="B342" s="28">
        <v>44440</v>
      </c>
      <c r="C342" s="29">
        <v>54575</v>
      </c>
      <c r="D342" s="7">
        <v>333</v>
      </c>
      <c r="E342" s="11">
        <v>10135</v>
      </c>
      <c r="F342" s="302"/>
      <c r="G342" s="200"/>
      <c r="H342" s="200"/>
      <c r="I342" s="204">
        <v>187445.95</v>
      </c>
      <c r="J342" s="200"/>
      <c r="K342" s="200"/>
      <c r="L342" s="200"/>
      <c r="M342" s="7">
        <v>107609.93627629224</v>
      </c>
      <c r="N342" s="7">
        <v>46804.983363621563</v>
      </c>
      <c r="O342" s="204">
        <v>11684.916757079045</v>
      </c>
      <c r="P342" s="200"/>
    </row>
    <row r="343" spans="2:16" ht="11.25" customHeight="1" x14ac:dyDescent="0.2">
      <c r="B343" s="28">
        <v>44440</v>
      </c>
      <c r="C343" s="29">
        <v>54605</v>
      </c>
      <c r="D343" s="7">
        <v>334</v>
      </c>
      <c r="E343" s="11">
        <v>10165</v>
      </c>
      <c r="F343" s="302"/>
      <c r="G343" s="200"/>
      <c r="H343" s="200"/>
      <c r="I343" s="204">
        <v>161240.1</v>
      </c>
      <c r="J343" s="200"/>
      <c r="K343" s="200"/>
      <c r="L343" s="200"/>
      <c r="M343" s="7">
        <v>92413.60923043717</v>
      </c>
      <c r="N343" s="7">
        <v>40096.403553243756</v>
      </c>
      <c r="O343" s="204">
        <v>9969.0788583585872</v>
      </c>
      <c r="P343" s="200"/>
    </row>
    <row r="344" spans="2:16" ht="11.25" customHeight="1" x14ac:dyDescent="0.2">
      <c r="B344" s="28">
        <v>44440</v>
      </c>
      <c r="C344" s="29">
        <v>54636</v>
      </c>
      <c r="D344" s="7">
        <v>335</v>
      </c>
      <c r="E344" s="11">
        <v>10196</v>
      </c>
      <c r="F344" s="302"/>
      <c r="G344" s="200"/>
      <c r="H344" s="200"/>
      <c r="I344" s="204">
        <v>136761.9</v>
      </c>
      <c r="J344" s="200"/>
      <c r="K344" s="200"/>
      <c r="L344" s="200"/>
      <c r="M344" s="7">
        <v>78251.158863316072</v>
      </c>
      <c r="N344" s="7">
        <v>33865.255703579722</v>
      </c>
      <c r="O344" s="204">
        <v>8384.1799264829988</v>
      </c>
      <c r="P344" s="200"/>
    </row>
    <row r="345" spans="2:16" ht="11.25" customHeight="1" x14ac:dyDescent="0.2">
      <c r="B345" s="28">
        <v>44440</v>
      </c>
      <c r="C345" s="29">
        <v>54667</v>
      </c>
      <c r="D345" s="7">
        <v>336</v>
      </c>
      <c r="E345" s="11">
        <v>10227</v>
      </c>
      <c r="F345" s="302"/>
      <c r="G345" s="200"/>
      <c r="H345" s="200"/>
      <c r="I345" s="204">
        <v>115530.16</v>
      </c>
      <c r="J345" s="200"/>
      <c r="K345" s="200"/>
      <c r="L345" s="200"/>
      <c r="M345" s="7">
        <v>65990.862725650048</v>
      </c>
      <c r="N345" s="7">
        <v>28486.656592209416</v>
      </c>
      <c r="O345" s="204">
        <v>7022.7034611597846</v>
      </c>
      <c r="P345" s="200"/>
    </row>
    <row r="346" spans="2:16" ht="11.25" customHeight="1" x14ac:dyDescent="0.2">
      <c r="B346" s="28">
        <v>44440</v>
      </c>
      <c r="C346" s="29">
        <v>54697</v>
      </c>
      <c r="D346" s="7">
        <v>337</v>
      </c>
      <c r="E346" s="11">
        <v>10257</v>
      </c>
      <c r="F346" s="302"/>
      <c r="G346" s="200"/>
      <c r="H346" s="200"/>
      <c r="I346" s="204">
        <v>95065.46</v>
      </c>
      <c r="J346" s="200"/>
      <c r="K346" s="200"/>
      <c r="L346" s="200"/>
      <c r="M346" s="7">
        <v>54212.289103475421</v>
      </c>
      <c r="N346" s="7">
        <v>23344.532817495758</v>
      </c>
      <c r="O346" s="204">
        <v>5731.4448881378157</v>
      </c>
      <c r="P346" s="200"/>
    </row>
    <row r="347" spans="2:16" ht="11.25" customHeight="1" x14ac:dyDescent="0.2">
      <c r="B347" s="28">
        <v>44440</v>
      </c>
      <c r="C347" s="29">
        <v>54728</v>
      </c>
      <c r="D347" s="7">
        <v>338</v>
      </c>
      <c r="E347" s="11">
        <v>10288</v>
      </c>
      <c r="F347" s="302"/>
      <c r="G347" s="200"/>
      <c r="H347" s="200"/>
      <c r="I347" s="204">
        <v>75185</v>
      </c>
      <c r="J347" s="200"/>
      <c r="K347" s="200"/>
      <c r="L347" s="200"/>
      <c r="M347" s="7">
        <v>42802.484117731321</v>
      </c>
      <c r="N347" s="7">
        <v>18384.444380386383</v>
      </c>
      <c r="O347" s="204">
        <v>4494.5484078731852</v>
      </c>
      <c r="P347" s="200"/>
    </row>
    <row r="348" spans="2:16" ht="11.25" customHeight="1" x14ac:dyDescent="0.2">
      <c r="B348" s="28">
        <v>44440</v>
      </c>
      <c r="C348" s="29">
        <v>54758</v>
      </c>
      <c r="D348" s="7">
        <v>339</v>
      </c>
      <c r="E348" s="11">
        <v>10318</v>
      </c>
      <c r="F348" s="302"/>
      <c r="G348" s="200"/>
      <c r="H348" s="200"/>
      <c r="I348" s="204">
        <v>61415.040000000001</v>
      </c>
      <c r="J348" s="200"/>
      <c r="K348" s="200"/>
      <c r="L348" s="200"/>
      <c r="M348" s="7">
        <v>34905.918484431568</v>
      </c>
      <c r="N348" s="7">
        <v>14955.824893933266</v>
      </c>
      <c r="O348" s="204">
        <v>3641.3465109112626</v>
      </c>
      <c r="P348" s="200"/>
    </row>
    <row r="349" spans="2:16" ht="11.25" customHeight="1" x14ac:dyDescent="0.2">
      <c r="B349" s="28">
        <v>44440</v>
      </c>
      <c r="C349" s="29">
        <v>54789</v>
      </c>
      <c r="D349" s="7">
        <v>340</v>
      </c>
      <c r="E349" s="11">
        <v>10349</v>
      </c>
      <c r="F349" s="302"/>
      <c r="G349" s="200"/>
      <c r="H349" s="200"/>
      <c r="I349" s="204">
        <v>54110.43</v>
      </c>
      <c r="J349" s="200"/>
      <c r="K349" s="200"/>
      <c r="L349" s="200"/>
      <c r="M349" s="7">
        <v>30702.100948266179</v>
      </c>
      <c r="N349" s="7">
        <v>13121.198020110185</v>
      </c>
      <c r="O349" s="204">
        <v>3181.1324075962739</v>
      </c>
      <c r="P349" s="200"/>
    </row>
    <row r="350" spans="2:16" ht="11.25" customHeight="1" x14ac:dyDescent="0.2">
      <c r="B350" s="28">
        <v>44440</v>
      </c>
      <c r="C350" s="29">
        <v>54820</v>
      </c>
      <c r="D350" s="7">
        <v>341</v>
      </c>
      <c r="E350" s="11">
        <v>10380</v>
      </c>
      <c r="F350" s="302"/>
      <c r="G350" s="200"/>
      <c r="H350" s="200"/>
      <c r="I350" s="204">
        <v>47301.62</v>
      </c>
      <c r="J350" s="200"/>
      <c r="K350" s="200"/>
      <c r="L350" s="200"/>
      <c r="M350" s="7">
        <v>26793.281319926318</v>
      </c>
      <c r="N350" s="7">
        <v>11421.559100894861</v>
      </c>
      <c r="O350" s="204">
        <v>2757.3396581158777</v>
      </c>
      <c r="P350" s="200"/>
    </row>
    <row r="351" spans="2:16" ht="11.25" customHeight="1" x14ac:dyDescent="0.2">
      <c r="B351" s="28">
        <v>44440</v>
      </c>
      <c r="C351" s="29">
        <v>54848</v>
      </c>
      <c r="D351" s="7">
        <v>342</v>
      </c>
      <c r="E351" s="11">
        <v>10408</v>
      </c>
      <c r="F351" s="302"/>
      <c r="G351" s="200"/>
      <c r="H351" s="200"/>
      <c r="I351" s="204">
        <v>41385.4</v>
      </c>
      <c r="J351" s="200"/>
      <c r="K351" s="200"/>
      <c r="L351" s="200"/>
      <c r="M351" s="7">
        <v>23406.2138883603</v>
      </c>
      <c r="N351" s="7">
        <v>9954.7824346568268</v>
      </c>
      <c r="O351" s="204">
        <v>2394.0414194259038</v>
      </c>
      <c r="P351" s="200"/>
    </row>
    <row r="352" spans="2:16" ht="11.25" customHeight="1" x14ac:dyDescent="0.2">
      <c r="B352" s="28">
        <v>44440</v>
      </c>
      <c r="C352" s="29">
        <v>54879</v>
      </c>
      <c r="D352" s="7">
        <v>343</v>
      </c>
      <c r="E352" s="11">
        <v>10439</v>
      </c>
      <c r="F352" s="302"/>
      <c r="G352" s="200"/>
      <c r="H352" s="200"/>
      <c r="I352" s="204">
        <v>35459.32</v>
      </c>
      <c r="J352" s="200"/>
      <c r="K352" s="200"/>
      <c r="L352" s="200"/>
      <c r="M352" s="7">
        <v>20020.604860222091</v>
      </c>
      <c r="N352" s="7">
        <v>8493.2105498995606</v>
      </c>
      <c r="O352" s="204">
        <v>2033.8943842386345</v>
      </c>
      <c r="P352" s="200"/>
    </row>
    <row r="353" spans="2:16" ht="11.25" customHeight="1" x14ac:dyDescent="0.2">
      <c r="B353" s="28">
        <v>44440</v>
      </c>
      <c r="C353" s="29">
        <v>54909</v>
      </c>
      <c r="D353" s="7">
        <v>344</v>
      </c>
      <c r="E353" s="11">
        <v>10469</v>
      </c>
      <c r="F353" s="302"/>
      <c r="G353" s="200"/>
      <c r="H353" s="200"/>
      <c r="I353" s="204">
        <v>29524.080000000002</v>
      </c>
      <c r="J353" s="200"/>
      <c r="K353" s="200"/>
      <c r="L353" s="200"/>
      <c r="M353" s="7">
        <v>16642.161227489913</v>
      </c>
      <c r="N353" s="7">
        <v>7042.6189139945009</v>
      </c>
      <c r="O353" s="204">
        <v>1679.6035305151033</v>
      </c>
      <c r="P353" s="200"/>
    </row>
    <row r="354" spans="2:16" ht="11.25" customHeight="1" x14ac:dyDescent="0.2">
      <c r="B354" s="28">
        <v>44440</v>
      </c>
      <c r="C354" s="29">
        <v>54940</v>
      </c>
      <c r="D354" s="7">
        <v>345</v>
      </c>
      <c r="E354" s="11">
        <v>10500</v>
      </c>
      <c r="F354" s="302"/>
      <c r="G354" s="200"/>
      <c r="H354" s="200"/>
      <c r="I354" s="204">
        <v>24877.03</v>
      </c>
      <c r="J354" s="200"/>
      <c r="K354" s="200"/>
      <c r="L354" s="200"/>
      <c r="M354" s="7">
        <v>13998.924155771219</v>
      </c>
      <c r="N354" s="7">
        <v>5908.989484587597</v>
      </c>
      <c r="O354" s="204">
        <v>1403.2738325355092</v>
      </c>
      <c r="P354" s="200"/>
    </row>
    <row r="355" spans="2:16" ht="11.25" customHeight="1" x14ac:dyDescent="0.2">
      <c r="B355" s="28">
        <v>44440</v>
      </c>
      <c r="C355" s="29">
        <v>54970</v>
      </c>
      <c r="D355" s="7">
        <v>346</v>
      </c>
      <c r="E355" s="11">
        <v>10530</v>
      </c>
      <c r="F355" s="302"/>
      <c r="G355" s="200"/>
      <c r="H355" s="200"/>
      <c r="I355" s="204">
        <v>20222.05</v>
      </c>
      <c r="J355" s="200"/>
      <c r="K355" s="200"/>
      <c r="L355" s="200"/>
      <c r="M355" s="7">
        <v>11360.772703600562</v>
      </c>
      <c r="N355" s="7">
        <v>4783.6147328245297</v>
      </c>
      <c r="O355" s="204">
        <v>1131.3617402141306</v>
      </c>
      <c r="P355" s="200"/>
    </row>
    <row r="356" spans="2:16" ht="11.25" customHeight="1" x14ac:dyDescent="0.2">
      <c r="B356" s="28">
        <v>44440</v>
      </c>
      <c r="C356" s="29">
        <v>55001</v>
      </c>
      <c r="D356" s="7">
        <v>347</v>
      </c>
      <c r="E356" s="11">
        <v>10561</v>
      </c>
      <c r="F356" s="302"/>
      <c r="G356" s="200"/>
      <c r="H356" s="200"/>
      <c r="I356" s="204">
        <v>15558.61</v>
      </c>
      <c r="J356" s="200"/>
      <c r="K356" s="200"/>
      <c r="L356" s="200"/>
      <c r="M356" s="7">
        <v>8726.0212209358451</v>
      </c>
      <c r="N356" s="7">
        <v>3664.8709075604388</v>
      </c>
      <c r="O356" s="204">
        <v>863.09896186792867</v>
      </c>
      <c r="P356" s="200"/>
    </row>
    <row r="357" spans="2:16" ht="11.25" customHeight="1" x14ac:dyDescent="0.2">
      <c r="B357" s="28">
        <v>44440</v>
      </c>
      <c r="C357" s="29">
        <v>55032</v>
      </c>
      <c r="D357" s="7">
        <v>348</v>
      </c>
      <c r="E357" s="11">
        <v>10592</v>
      </c>
      <c r="F357" s="302"/>
      <c r="G357" s="200"/>
      <c r="H357" s="200"/>
      <c r="I357" s="204">
        <v>12434.97</v>
      </c>
      <c r="J357" s="200"/>
      <c r="K357" s="200"/>
      <c r="L357" s="200"/>
      <c r="M357" s="7">
        <v>6962.3041404463502</v>
      </c>
      <c r="N357" s="7">
        <v>2916.6848151983904</v>
      </c>
      <c r="O357" s="204">
        <v>683.98729199252023</v>
      </c>
      <c r="P357" s="200"/>
    </row>
    <row r="358" spans="2:16" ht="11.25" customHeight="1" x14ac:dyDescent="0.2">
      <c r="B358" s="28">
        <v>44440</v>
      </c>
      <c r="C358" s="29">
        <v>55062</v>
      </c>
      <c r="D358" s="7">
        <v>349</v>
      </c>
      <c r="E358" s="11">
        <v>10622</v>
      </c>
      <c r="F358" s="302"/>
      <c r="G358" s="200"/>
      <c r="H358" s="200"/>
      <c r="I358" s="204">
        <v>10153.56</v>
      </c>
      <c r="J358" s="200"/>
      <c r="K358" s="200"/>
      <c r="L358" s="200"/>
      <c r="M358" s="7">
        <v>5675.6178913586773</v>
      </c>
      <c r="N358" s="7">
        <v>2371.8074341571009</v>
      </c>
      <c r="O358" s="204">
        <v>553.92892248528335</v>
      </c>
      <c r="P358" s="200"/>
    </row>
    <row r="359" spans="2:16" ht="11.25" customHeight="1" x14ac:dyDescent="0.2">
      <c r="B359" s="28">
        <v>44440</v>
      </c>
      <c r="C359" s="29">
        <v>55093</v>
      </c>
      <c r="D359" s="7">
        <v>350</v>
      </c>
      <c r="E359" s="11">
        <v>10653</v>
      </c>
      <c r="F359" s="302"/>
      <c r="G359" s="200"/>
      <c r="H359" s="200"/>
      <c r="I359" s="204">
        <v>7867.1</v>
      </c>
      <c r="J359" s="200"/>
      <c r="K359" s="200"/>
      <c r="L359" s="200"/>
      <c r="M359" s="7">
        <v>4390.0782287705642</v>
      </c>
      <c r="N359" s="7">
        <v>1829.9222130337271</v>
      </c>
      <c r="O359" s="204">
        <v>425.56300245651846</v>
      </c>
      <c r="P359" s="200"/>
    </row>
    <row r="360" spans="2:16" ht="11.25" customHeight="1" x14ac:dyDescent="0.2">
      <c r="B360" s="28">
        <v>44440</v>
      </c>
      <c r="C360" s="29">
        <v>55123</v>
      </c>
      <c r="D360" s="7">
        <v>351</v>
      </c>
      <c r="E360" s="11">
        <v>10683</v>
      </c>
      <c r="F360" s="302"/>
      <c r="G360" s="200"/>
      <c r="H360" s="200"/>
      <c r="I360" s="204">
        <v>5575.56</v>
      </c>
      <c r="J360" s="200"/>
      <c r="K360" s="200"/>
      <c r="L360" s="200"/>
      <c r="M360" s="7">
        <v>3106.2230829758705</v>
      </c>
      <c r="N360" s="7">
        <v>1291.5843670190673</v>
      </c>
      <c r="O360" s="204">
        <v>299.13697567953204</v>
      </c>
      <c r="P360" s="200"/>
    </row>
    <row r="361" spans="2:16" ht="11.25" customHeight="1" x14ac:dyDescent="0.2">
      <c r="B361" s="28">
        <v>44440</v>
      </c>
      <c r="C361" s="29">
        <v>55154</v>
      </c>
      <c r="D361" s="7">
        <v>352</v>
      </c>
      <c r="E361" s="11">
        <v>10714</v>
      </c>
      <c r="F361" s="302"/>
      <c r="G361" s="200"/>
      <c r="H361" s="200"/>
      <c r="I361" s="204">
        <v>4008.58</v>
      </c>
      <c r="J361" s="200"/>
      <c r="K361" s="200"/>
      <c r="L361" s="200"/>
      <c r="M361" s="7">
        <v>2229.4486986702832</v>
      </c>
      <c r="N361" s="7">
        <v>924.65923882737786</v>
      </c>
      <c r="O361" s="204">
        <v>213.24833631791068</v>
      </c>
      <c r="P361" s="200"/>
    </row>
    <row r="362" spans="2:16" ht="11.25" customHeight="1" x14ac:dyDescent="0.2">
      <c r="B362" s="28">
        <v>44440</v>
      </c>
      <c r="C362" s="29">
        <v>55185</v>
      </c>
      <c r="D362" s="7">
        <v>353</v>
      </c>
      <c r="E362" s="11">
        <v>10745</v>
      </c>
      <c r="F362" s="302"/>
      <c r="G362" s="200"/>
      <c r="H362" s="200"/>
      <c r="I362" s="204">
        <v>2434.96</v>
      </c>
      <c r="J362" s="200"/>
      <c r="K362" s="200"/>
      <c r="L362" s="200"/>
      <c r="M362" s="7">
        <v>1351.952827378773</v>
      </c>
      <c r="N362" s="7">
        <v>559.29361481527303</v>
      </c>
      <c r="O362" s="204">
        <v>128.44003615078353</v>
      </c>
      <c r="P362" s="200"/>
    </row>
    <row r="363" spans="2:16" ht="11.25" customHeight="1" x14ac:dyDescent="0.2">
      <c r="B363" s="28">
        <v>44440</v>
      </c>
      <c r="C363" s="29">
        <v>55213</v>
      </c>
      <c r="D363" s="7">
        <v>354</v>
      </c>
      <c r="E363" s="11">
        <v>10773</v>
      </c>
      <c r="F363" s="302"/>
      <c r="G363" s="200"/>
      <c r="H363" s="200"/>
      <c r="I363" s="204">
        <v>1624.78</v>
      </c>
      <c r="J363" s="200"/>
      <c r="K363" s="200"/>
      <c r="L363" s="200"/>
      <c r="M363" s="7">
        <v>900.73781262968646</v>
      </c>
      <c r="N363" s="7">
        <v>371.77298945656349</v>
      </c>
      <c r="O363" s="204">
        <v>85.049820777270256</v>
      </c>
      <c r="P363" s="200"/>
    </row>
    <row r="364" spans="2:16" ht="11.25" customHeight="1" x14ac:dyDescent="0.2">
      <c r="B364" s="28">
        <v>44440</v>
      </c>
      <c r="C364" s="29">
        <v>55244</v>
      </c>
      <c r="D364" s="7">
        <v>355</v>
      </c>
      <c r="E364" s="11">
        <v>10804</v>
      </c>
      <c r="F364" s="302"/>
      <c r="G364" s="200"/>
      <c r="H364" s="200"/>
      <c r="I364" s="204">
        <v>813.13</v>
      </c>
      <c r="J364" s="200"/>
      <c r="K364" s="200"/>
      <c r="L364" s="200"/>
      <c r="M364" s="7">
        <v>450.01458921034083</v>
      </c>
      <c r="N364" s="7">
        <v>185.26787722769413</v>
      </c>
      <c r="O364" s="204">
        <v>42.203873648675369</v>
      </c>
      <c r="P364" s="200"/>
    </row>
    <row r="365" spans="2:16" ht="11.25" customHeight="1" x14ac:dyDescent="0.2">
      <c r="B365" s="28">
        <v>44440</v>
      </c>
      <c r="C365" s="29">
        <v>55274</v>
      </c>
      <c r="D365" s="7">
        <v>356</v>
      </c>
      <c r="E365" s="11">
        <v>10834</v>
      </c>
      <c r="F365" s="302"/>
      <c r="G365" s="200"/>
      <c r="H365" s="200"/>
      <c r="I365" s="204">
        <v>0</v>
      </c>
      <c r="J365" s="200"/>
      <c r="K365" s="200"/>
      <c r="L365" s="200"/>
      <c r="M365" s="7">
        <v>0</v>
      </c>
      <c r="N365" s="7">
        <v>0</v>
      </c>
      <c r="O365" s="204">
        <v>0</v>
      </c>
      <c r="P365" s="200"/>
    </row>
    <row r="366" spans="2:16" ht="11.25" customHeight="1" x14ac:dyDescent="0.2">
      <c r="B366" s="28">
        <v>44440</v>
      </c>
      <c r="C366" s="29">
        <v>55305</v>
      </c>
      <c r="D366" s="7">
        <v>357</v>
      </c>
      <c r="E366" s="11">
        <v>10865</v>
      </c>
      <c r="F366" s="302"/>
      <c r="G366" s="200"/>
      <c r="H366" s="200"/>
      <c r="I366" s="204">
        <v>0</v>
      </c>
      <c r="J366" s="200"/>
      <c r="K366" s="200"/>
      <c r="L366" s="200"/>
      <c r="M366" s="7">
        <v>0</v>
      </c>
      <c r="N366" s="7">
        <v>0</v>
      </c>
      <c r="O366" s="204">
        <v>0</v>
      </c>
      <c r="P366" s="200"/>
    </row>
    <row r="367" spans="2:16" ht="11.25" customHeight="1" x14ac:dyDescent="0.2">
      <c r="B367" s="28">
        <v>44440</v>
      </c>
      <c r="C367" s="29">
        <v>55335</v>
      </c>
      <c r="D367" s="7">
        <v>358</v>
      </c>
      <c r="E367" s="11">
        <v>10895</v>
      </c>
      <c r="F367" s="302"/>
      <c r="G367" s="200"/>
      <c r="H367" s="200"/>
      <c r="I367" s="204">
        <v>0</v>
      </c>
      <c r="J367" s="200"/>
      <c r="K367" s="200"/>
      <c r="L367" s="200"/>
      <c r="M367" s="7">
        <v>0</v>
      </c>
      <c r="N367" s="7">
        <v>0</v>
      </c>
      <c r="O367" s="204">
        <v>0</v>
      </c>
      <c r="P367" s="200"/>
    </row>
    <row r="368" spans="2:16" ht="11.25" customHeight="1" x14ac:dyDescent="0.2">
      <c r="B368" s="28">
        <v>44440</v>
      </c>
      <c r="C368" s="29">
        <v>55366</v>
      </c>
      <c r="D368" s="7">
        <v>359</v>
      </c>
      <c r="E368" s="11">
        <v>10926</v>
      </c>
      <c r="F368" s="302"/>
      <c r="G368" s="200"/>
      <c r="H368" s="200"/>
      <c r="I368" s="204">
        <v>0</v>
      </c>
      <c r="J368" s="200"/>
      <c r="K368" s="200"/>
      <c r="L368" s="200"/>
      <c r="M368" s="7">
        <v>0</v>
      </c>
      <c r="N368" s="7">
        <v>0</v>
      </c>
      <c r="O368" s="204">
        <v>0</v>
      </c>
      <c r="P368" s="200"/>
    </row>
    <row r="369" spans="2:16" ht="11.25" customHeight="1" x14ac:dyDescent="0.2">
      <c r="B369" s="28">
        <v>44440</v>
      </c>
      <c r="C369" s="29">
        <v>55397</v>
      </c>
      <c r="D369" s="7">
        <v>360</v>
      </c>
      <c r="E369" s="11">
        <v>10957</v>
      </c>
      <c r="F369" s="302"/>
      <c r="G369" s="200"/>
      <c r="H369" s="200"/>
      <c r="I369" s="204">
        <v>0</v>
      </c>
      <c r="J369" s="200"/>
      <c r="K369" s="200"/>
      <c r="L369" s="200"/>
      <c r="M369" s="7">
        <v>0</v>
      </c>
      <c r="N369" s="7">
        <v>0</v>
      </c>
      <c r="O369" s="204">
        <v>0</v>
      </c>
      <c r="P369" s="200"/>
    </row>
    <row r="370" spans="2:16" ht="11.25" customHeight="1" x14ac:dyDescent="0.2">
      <c r="B370" s="28">
        <v>44440</v>
      </c>
      <c r="C370" s="29">
        <v>55427</v>
      </c>
      <c r="D370" s="7">
        <v>361</v>
      </c>
      <c r="E370" s="11">
        <v>10987</v>
      </c>
      <c r="F370" s="302"/>
      <c r="G370" s="200"/>
      <c r="H370" s="200"/>
      <c r="I370" s="204">
        <v>0</v>
      </c>
      <c r="J370" s="200"/>
      <c r="K370" s="200"/>
      <c r="L370" s="200"/>
      <c r="M370" s="7">
        <v>0</v>
      </c>
      <c r="N370" s="7">
        <v>0</v>
      </c>
      <c r="O370" s="204">
        <v>0</v>
      </c>
      <c r="P370" s="200"/>
    </row>
    <row r="371" spans="2:16" ht="11.25" customHeight="1" x14ac:dyDescent="0.2">
      <c r="B371" s="28">
        <v>44440</v>
      </c>
      <c r="C371" s="29">
        <v>55458</v>
      </c>
      <c r="D371" s="7">
        <v>362</v>
      </c>
      <c r="E371" s="11">
        <v>11018</v>
      </c>
      <c r="F371" s="302"/>
      <c r="G371" s="200"/>
      <c r="H371" s="200"/>
      <c r="I371" s="204">
        <v>0</v>
      </c>
      <c r="J371" s="200"/>
      <c r="K371" s="200"/>
      <c r="L371" s="200"/>
      <c r="M371" s="7">
        <v>0</v>
      </c>
      <c r="N371" s="7">
        <v>0</v>
      </c>
      <c r="O371" s="204">
        <v>0</v>
      </c>
      <c r="P371" s="200"/>
    </row>
    <row r="372" spans="2:16" ht="11.25" customHeight="1" x14ac:dyDescent="0.2">
      <c r="B372" s="28">
        <v>44440</v>
      </c>
      <c r="C372" s="29">
        <v>55488</v>
      </c>
      <c r="D372" s="7">
        <v>363</v>
      </c>
      <c r="E372" s="11">
        <v>11048</v>
      </c>
      <c r="F372" s="302"/>
      <c r="G372" s="200"/>
      <c r="H372" s="200"/>
      <c r="I372" s="204">
        <v>0</v>
      </c>
      <c r="J372" s="200"/>
      <c r="K372" s="200"/>
      <c r="L372" s="200"/>
      <c r="M372" s="7">
        <v>0</v>
      </c>
      <c r="N372" s="7">
        <v>0</v>
      </c>
      <c r="O372" s="204">
        <v>0</v>
      </c>
      <c r="P372" s="200"/>
    </row>
    <row r="373" spans="2:16" ht="11.25" customHeight="1" x14ac:dyDescent="0.2">
      <c r="B373" s="28">
        <v>44440</v>
      </c>
      <c r="C373" s="29">
        <v>55519</v>
      </c>
      <c r="D373" s="7">
        <v>364</v>
      </c>
      <c r="E373" s="11">
        <v>11079</v>
      </c>
      <c r="F373" s="302"/>
      <c r="G373" s="200"/>
      <c r="H373" s="200"/>
      <c r="I373" s="204">
        <v>0</v>
      </c>
      <c r="J373" s="200"/>
      <c r="K373" s="200"/>
      <c r="L373" s="200"/>
      <c r="M373" s="7">
        <v>0</v>
      </c>
      <c r="N373" s="7">
        <v>0</v>
      </c>
      <c r="O373" s="204">
        <v>0</v>
      </c>
      <c r="P373" s="200"/>
    </row>
    <row r="374" spans="2:16" ht="11.25" customHeight="1" x14ac:dyDescent="0.2">
      <c r="B374" s="28">
        <v>44440</v>
      </c>
      <c r="C374" s="29">
        <v>55550</v>
      </c>
      <c r="D374" s="7">
        <v>365</v>
      </c>
      <c r="E374" s="11">
        <v>11110</v>
      </c>
      <c r="F374" s="302"/>
      <c r="G374" s="200"/>
      <c r="H374" s="200"/>
      <c r="I374" s="204">
        <v>0</v>
      </c>
      <c r="J374" s="200"/>
      <c r="K374" s="200"/>
      <c r="L374" s="200"/>
      <c r="M374" s="7">
        <v>0</v>
      </c>
      <c r="N374" s="7">
        <v>0</v>
      </c>
      <c r="O374" s="204">
        <v>0</v>
      </c>
      <c r="P374" s="200"/>
    </row>
    <row r="375" spans="2:16" ht="11.25" customHeight="1" x14ac:dyDescent="0.2">
      <c r="B375" s="28">
        <v>44440</v>
      </c>
      <c r="C375" s="29">
        <v>55579</v>
      </c>
      <c r="D375" s="7">
        <v>366</v>
      </c>
      <c r="E375" s="11">
        <v>11139</v>
      </c>
      <c r="F375" s="302"/>
      <c r="G375" s="200"/>
      <c r="H375" s="200"/>
      <c r="I375" s="204">
        <v>0</v>
      </c>
      <c r="J375" s="200"/>
      <c r="K375" s="200"/>
      <c r="L375" s="200"/>
      <c r="M375" s="7">
        <v>0</v>
      </c>
      <c r="N375" s="7">
        <v>0</v>
      </c>
      <c r="O375" s="204">
        <v>0</v>
      </c>
      <c r="P375" s="200"/>
    </row>
    <row r="376" spans="2:16" ht="11.25" customHeight="1" x14ac:dyDescent="0.2">
      <c r="B376" s="28">
        <v>44440</v>
      </c>
      <c r="C376" s="29">
        <v>55610</v>
      </c>
      <c r="D376" s="7">
        <v>367</v>
      </c>
      <c r="E376" s="11">
        <v>11170</v>
      </c>
      <c r="F376" s="302"/>
      <c r="G376" s="200"/>
      <c r="H376" s="200"/>
      <c r="I376" s="204">
        <v>0</v>
      </c>
      <c r="J376" s="200"/>
      <c r="K376" s="200"/>
      <c r="L376" s="200"/>
      <c r="M376" s="7">
        <v>0</v>
      </c>
      <c r="N376" s="7">
        <v>0</v>
      </c>
      <c r="O376" s="204">
        <v>0</v>
      </c>
      <c r="P376" s="200"/>
    </row>
    <row r="377" spans="2:16" ht="11.25" customHeight="1" x14ac:dyDescent="0.2">
      <c r="B377" s="28">
        <v>44440</v>
      </c>
      <c r="C377" s="29">
        <v>55640</v>
      </c>
      <c r="D377" s="7">
        <v>368</v>
      </c>
      <c r="E377" s="11">
        <v>11200</v>
      </c>
      <c r="F377" s="302"/>
      <c r="G377" s="200"/>
      <c r="H377" s="200"/>
      <c r="I377" s="204">
        <v>0</v>
      </c>
      <c r="J377" s="200"/>
      <c r="K377" s="200"/>
      <c r="L377" s="200"/>
      <c r="M377" s="7">
        <v>0</v>
      </c>
      <c r="N377" s="7">
        <v>0</v>
      </c>
      <c r="O377" s="204">
        <v>0</v>
      </c>
      <c r="P377" s="200"/>
    </row>
    <row r="378" spans="2:16" ht="11.25" customHeight="1" x14ac:dyDescent="0.2">
      <c r="B378" s="28">
        <v>44440</v>
      </c>
      <c r="C378" s="29">
        <v>55671</v>
      </c>
      <c r="D378" s="7">
        <v>369</v>
      </c>
      <c r="E378" s="11">
        <v>11231</v>
      </c>
      <c r="F378" s="302"/>
      <c r="G378" s="200"/>
      <c r="H378" s="200"/>
      <c r="I378" s="204">
        <v>0</v>
      </c>
      <c r="J378" s="200"/>
      <c r="K378" s="200"/>
      <c r="L378" s="200"/>
      <c r="M378" s="7">
        <v>0</v>
      </c>
      <c r="N378" s="7">
        <v>0</v>
      </c>
      <c r="O378" s="204">
        <v>0</v>
      </c>
      <c r="P378" s="200"/>
    </row>
    <row r="379" spans="2:16" ht="11.25" customHeight="1" x14ac:dyDescent="0.2">
      <c r="B379" s="28">
        <v>44440</v>
      </c>
      <c r="C379" s="29">
        <v>55701</v>
      </c>
      <c r="D379" s="7">
        <v>370</v>
      </c>
      <c r="E379" s="11">
        <v>11261</v>
      </c>
      <c r="F379" s="302"/>
      <c r="G379" s="200"/>
      <c r="H379" s="200"/>
      <c r="I379" s="204">
        <v>0</v>
      </c>
      <c r="J379" s="200"/>
      <c r="K379" s="200"/>
      <c r="L379" s="200"/>
      <c r="M379" s="7">
        <v>0</v>
      </c>
      <c r="N379" s="7">
        <v>0</v>
      </c>
      <c r="O379" s="204">
        <v>0</v>
      </c>
      <c r="P379" s="200"/>
    </row>
    <row r="380" spans="2:16" ht="11.25" customHeight="1" x14ac:dyDescent="0.2">
      <c r="B380" s="28">
        <v>44440</v>
      </c>
      <c r="C380" s="29">
        <v>55732</v>
      </c>
      <c r="D380" s="7">
        <v>371</v>
      </c>
      <c r="E380" s="11">
        <v>11292</v>
      </c>
      <c r="F380" s="302"/>
      <c r="G380" s="200"/>
      <c r="H380" s="200"/>
      <c r="I380" s="204">
        <v>0</v>
      </c>
      <c r="J380" s="200"/>
      <c r="K380" s="200"/>
      <c r="L380" s="200"/>
      <c r="M380" s="7">
        <v>0</v>
      </c>
      <c r="N380" s="7">
        <v>0</v>
      </c>
      <c r="O380" s="204">
        <v>0</v>
      </c>
      <c r="P380" s="200"/>
    </row>
    <row r="381" spans="2:16" ht="11.25" customHeight="1" x14ac:dyDescent="0.2">
      <c r="B381" s="28">
        <v>44440</v>
      </c>
      <c r="C381" s="29">
        <v>55763</v>
      </c>
      <c r="D381" s="7">
        <v>372</v>
      </c>
      <c r="E381" s="11">
        <v>11323</v>
      </c>
      <c r="F381" s="302"/>
      <c r="G381" s="200"/>
      <c r="H381" s="200"/>
      <c r="I381" s="204">
        <v>0</v>
      </c>
      <c r="J381" s="200"/>
      <c r="K381" s="200"/>
      <c r="L381" s="200"/>
      <c r="M381" s="7">
        <v>0</v>
      </c>
      <c r="N381" s="7">
        <v>0</v>
      </c>
      <c r="O381" s="204">
        <v>0</v>
      </c>
      <c r="P381" s="200"/>
    </row>
    <row r="382" spans="2:16" ht="11.25" customHeight="1" x14ac:dyDescent="0.2">
      <c r="B382" s="28">
        <v>44440</v>
      </c>
      <c r="C382" s="29">
        <v>55793</v>
      </c>
      <c r="D382" s="7">
        <v>373</v>
      </c>
      <c r="E382" s="11">
        <v>11353</v>
      </c>
      <c r="F382" s="302"/>
      <c r="G382" s="200"/>
      <c r="H382" s="200"/>
      <c r="I382" s="204">
        <v>0</v>
      </c>
      <c r="J382" s="200"/>
      <c r="K382" s="200"/>
      <c r="L382" s="200"/>
      <c r="M382" s="7">
        <v>0</v>
      </c>
      <c r="N382" s="7">
        <v>0</v>
      </c>
      <c r="O382" s="204">
        <v>0</v>
      </c>
      <c r="P382" s="200"/>
    </row>
    <row r="383" spans="2:16" ht="11.25" customHeight="1" x14ac:dyDescent="0.2">
      <c r="B383" s="28">
        <v>44440</v>
      </c>
      <c r="C383" s="29">
        <v>55824</v>
      </c>
      <c r="D383" s="7">
        <v>374</v>
      </c>
      <c r="E383" s="11">
        <v>11384</v>
      </c>
      <c r="F383" s="302"/>
      <c r="G383" s="200"/>
      <c r="H383" s="200"/>
      <c r="I383" s="204">
        <v>0</v>
      </c>
      <c r="J383" s="200"/>
      <c r="K383" s="200"/>
      <c r="L383" s="200"/>
      <c r="M383" s="7">
        <v>0</v>
      </c>
      <c r="N383" s="7">
        <v>0</v>
      </c>
      <c r="O383" s="204">
        <v>0</v>
      </c>
      <c r="P383" s="200"/>
    </row>
    <row r="384" spans="2:16" ht="11.25" customHeight="1" x14ac:dyDescent="0.2">
      <c r="B384" s="28">
        <v>44440</v>
      </c>
      <c r="C384" s="29">
        <v>55854</v>
      </c>
      <c r="D384" s="7">
        <v>375</v>
      </c>
      <c r="E384" s="11">
        <v>11414</v>
      </c>
      <c r="F384" s="302"/>
      <c r="G384" s="200"/>
      <c r="H384" s="200"/>
      <c r="I384" s="204">
        <v>0</v>
      </c>
      <c r="J384" s="200"/>
      <c r="K384" s="200"/>
      <c r="L384" s="200"/>
      <c r="M384" s="7">
        <v>0</v>
      </c>
      <c r="N384" s="7">
        <v>0</v>
      </c>
      <c r="O384" s="204">
        <v>0</v>
      </c>
      <c r="P384" s="200"/>
    </row>
    <row r="385" spans="2:16" ht="11.25" customHeight="1" x14ac:dyDescent="0.2">
      <c r="B385" s="28">
        <v>44440</v>
      </c>
      <c r="C385" s="29">
        <v>55885</v>
      </c>
      <c r="D385" s="7">
        <v>376</v>
      </c>
      <c r="E385" s="11">
        <v>11445</v>
      </c>
      <c r="F385" s="302"/>
      <c r="G385" s="200"/>
      <c r="H385" s="200"/>
      <c r="I385" s="204">
        <v>0</v>
      </c>
      <c r="J385" s="200"/>
      <c r="K385" s="200"/>
      <c r="L385" s="200"/>
      <c r="M385" s="7">
        <v>0</v>
      </c>
      <c r="N385" s="7">
        <v>0</v>
      </c>
      <c r="O385" s="204">
        <v>0</v>
      </c>
      <c r="P385" s="200"/>
    </row>
    <row r="386" spans="2:16" ht="11.25" customHeight="1" x14ac:dyDescent="0.2">
      <c r="B386" s="28">
        <v>44440</v>
      </c>
      <c r="C386" s="29">
        <v>55916</v>
      </c>
      <c r="D386" s="7">
        <v>377</v>
      </c>
      <c r="E386" s="11">
        <v>11476</v>
      </c>
      <c r="F386" s="302"/>
      <c r="G386" s="200"/>
      <c r="H386" s="200"/>
      <c r="I386" s="204">
        <v>0</v>
      </c>
      <c r="J386" s="200"/>
      <c r="K386" s="200"/>
      <c r="L386" s="200"/>
      <c r="M386" s="7">
        <v>0</v>
      </c>
      <c r="N386" s="7">
        <v>0</v>
      </c>
      <c r="O386" s="204">
        <v>0</v>
      </c>
      <c r="P386" s="200"/>
    </row>
    <row r="387" spans="2:16" ht="11.25" customHeight="1" x14ac:dyDescent="0.2">
      <c r="B387" s="28">
        <v>44440</v>
      </c>
      <c r="C387" s="29">
        <v>55944</v>
      </c>
      <c r="D387" s="7">
        <v>378</v>
      </c>
      <c r="E387" s="11">
        <v>11504</v>
      </c>
      <c r="F387" s="302"/>
      <c r="G387" s="200"/>
      <c r="H387" s="200"/>
      <c r="I387" s="204">
        <v>0</v>
      </c>
      <c r="J387" s="200"/>
      <c r="K387" s="200"/>
      <c r="L387" s="200"/>
      <c r="M387" s="7">
        <v>0</v>
      </c>
      <c r="N387" s="7">
        <v>0</v>
      </c>
      <c r="O387" s="204">
        <v>0</v>
      </c>
      <c r="P387" s="200"/>
    </row>
    <row r="388" spans="2:16" ht="11.25" customHeight="1" x14ac:dyDescent="0.2">
      <c r="B388" s="28">
        <v>44440</v>
      </c>
      <c r="C388" s="29">
        <v>55975</v>
      </c>
      <c r="D388" s="7">
        <v>379</v>
      </c>
      <c r="E388" s="11">
        <v>11535</v>
      </c>
      <c r="F388" s="302"/>
      <c r="G388" s="200"/>
      <c r="H388" s="200"/>
      <c r="I388" s="204">
        <v>0</v>
      </c>
      <c r="J388" s="200"/>
      <c r="K388" s="200"/>
      <c r="L388" s="200"/>
      <c r="M388" s="7">
        <v>0</v>
      </c>
      <c r="N388" s="7">
        <v>0</v>
      </c>
      <c r="O388" s="204">
        <v>0</v>
      </c>
      <c r="P388" s="200"/>
    </row>
    <row r="389" spans="2:16" ht="11.25" customHeight="1" x14ac:dyDescent="0.2">
      <c r="B389" s="28">
        <v>44440</v>
      </c>
      <c r="C389" s="29">
        <v>56005</v>
      </c>
      <c r="D389" s="7">
        <v>380</v>
      </c>
      <c r="E389" s="11">
        <v>11565</v>
      </c>
      <c r="F389" s="302"/>
      <c r="G389" s="200"/>
      <c r="H389" s="200"/>
      <c r="I389" s="204">
        <v>0</v>
      </c>
      <c r="J389" s="200"/>
      <c r="K389" s="200"/>
      <c r="L389" s="200"/>
      <c r="M389" s="7">
        <v>0</v>
      </c>
      <c r="N389" s="7">
        <v>0</v>
      </c>
      <c r="O389" s="204">
        <v>0</v>
      </c>
      <c r="P389" s="200"/>
    </row>
    <row r="390" spans="2:16" ht="11.25" customHeight="1" x14ac:dyDescent="0.2">
      <c r="B390" s="28">
        <v>44440</v>
      </c>
      <c r="C390" s="29">
        <v>56036</v>
      </c>
      <c r="D390" s="7">
        <v>381</v>
      </c>
      <c r="E390" s="11">
        <v>11596</v>
      </c>
      <c r="F390" s="302"/>
      <c r="G390" s="200"/>
      <c r="H390" s="200"/>
      <c r="I390" s="204">
        <v>0</v>
      </c>
      <c r="J390" s="200"/>
      <c r="K390" s="200"/>
      <c r="L390" s="200"/>
      <c r="M390" s="7">
        <v>0</v>
      </c>
      <c r="N390" s="7">
        <v>0</v>
      </c>
      <c r="O390" s="204">
        <v>0</v>
      </c>
      <c r="P390" s="200"/>
    </row>
    <row r="391" spans="2:16" ht="11.25" customHeight="1" x14ac:dyDescent="0.2">
      <c r="B391" s="28">
        <v>44440</v>
      </c>
      <c r="C391" s="29">
        <v>56066</v>
      </c>
      <c r="D391" s="7">
        <v>382</v>
      </c>
      <c r="E391" s="11">
        <v>11626</v>
      </c>
      <c r="F391" s="302"/>
      <c r="G391" s="200"/>
      <c r="H391" s="200"/>
      <c r="I391" s="204">
        <v>0</v>
      </c>
      <c r="J391" s="200"/>
      <c r="K391" s="200"/>
      <c r="L391" s="200"/>
      <c r="M391" s="7">
        <v>0</v>
      </c>
      <c r="N391" s="7">
        <v>0</v>
      </c>
      <c r="O391" s="204">
        <v>0</v>
      </c>
      <c r="P391" s="200"/>
    </row>
    <row r="392" spans="2:16" ht="11.25" customHeight="1" x14ac:dyDescent="0.2">
      <c r="B392" s="28">
        <v>44440</v>
      </c>
      <c r="C392" s="29">
        <v>56097</v>
      </c>
      <c r="D392" s="7">
        <v>383</v>
      </c>
      <c r="E392" s="11">
        <v>11657</v>
      </c>
      <c r="F392" s="302"/>
      <c r="G392" s="200"/>
      <c r="H392" s="200"/>
      <c r="I392" s="204">
        <v>0</v>
      </c>
      <c r="J392" s="200"/>
      <c r="K392" s="200"/>
      <c r="L392" s="200"/>
      <c r="M392" s="7">
        <v>0</v>
      </c>
      <c r="N392" s="7">
        <v>0</v>
      </c>
      <c r="O392" s="204">
        <v>0</v>
      </c>
      <c r="P392" s="200"/>
    </row>
    <row r="393" spans="2:16" ht="11.25" customHeight="1" x14ac:dyDescent="0.2">
      <c r="B393" s="28">
        <v>44440</v>
      </c>
      <c r="C393" s="29">
        <v>56128</v>
      </c>
      <c r="D393" s="7">
        <v>384</v>
      </c>
      <c r="E393" s="11">
        <v>11688</v>
      </c>
      <c r="F393" s="302"/>
      <c r="G393" s="200"/>
      <c r="H393" s="200"/>
      <c r="I393" s="204">
        <v>0</v>
      </c>
      <c r="J393" s="200"/>
      <c r="K393" s="200"/>
      <c r="L393" s="200"/>
      <c r="M393" s="7">
        <v>0</v>
      </c>
      <c r="N393" s="7">
        <v>0</v>
      </c>
      <c r="O393" s="204">
        <v>0</v>
      </c>
      <c r="P393" s="200"/>
    </row>
    <row r="394" spans="2:16" ht="11.25" customHeight="1" x14ac:dyDescent="0.2">
      <c r="B394" s="28">
        <v>44440</v>
      </c>
      <c r="C394" s="29">
        <v>56158</v>
      </c>
      <c r="D394" s="7">
        <v>385</v>
      </c>
      <c r="E394" s="11">
        <v>11718</v>
      </c>
      <c r="F394" s="302"/>
      <c r="G394" s="200"/>
      <c r="H394" s="200"/>
      <c r="I394" s="204">
        <v>0</v>
      </c>
      <c r="J394" s="200"/>
      <c r="K394" s="200"/>
      <c r="L394" s="200"/>
      <c r="M394" s="7">
        <v>0</v>
      </c>
      <c r="N394" s="7">
        <v>0</v>
      </c>
      <c r="O394" s="204">
        <v>0</v>
      </c>
      <c r="P394" s="200"/>
    </row>
    <row r="395" spans="2:16" ht="11.25" customHeight="1" x14ac:dyDescent="0.2">
      <c r="B395" s="28">
        <v>44440</v>
      </c>
      <c r="C395" s="29">
        <v>56189</v>
      </c>
      <c r="D395" s="7">
        <v>386</v>
      </c>
      <c r="E395" s="11">
        <v>11749</v>
      </c>
      <c r="F395" s="302"/>
      <c r="G395" s="200"/>
      <c r="H395" s="200"/>
      <c r="I395" s="204">
        <v>0</v>
      </c>
      <c r="J395" s="200"/>
      <c r="K395" s="200"/>
      <c r="L395" s="200"/>
      <c r="M395" s="7">
        <v>0</v>
      </c>
      <c r="N395" s="7">
        <v>0</v>
      </c>
      <c r="O395" s="204">
        <v>0</v>
      </c>
      <c r="P395" s="200"/>
    </row>
    <row r="396" spans="2:16" ht="11.25" customHeight="1" x14ac:dyDescent="0.2">
      <c r="B396" s="28">
        <v>44440</v>
      </c>
      <c r="C396" s="29">
        <v>56219</v>
      </c>
      <c r="D396" s="7">
        <v>387</v>
      </c>
      <c r="E396" s="11">
        <v>11779</v>
      </c>
      <c r="F396" s="302"/>
      <c r="G396" s="200"/>
      <c r="H396" s="200"/>
      <c r="I396" s="204">
        <v>0</v>
      </c>
      <c r="J396" s="200"/>
      <c r="K396" s="200"/>
      <c r="L396" s="200"/>
      <c r="M396" s="7">
        <v>0</v>
      </c>
      <c r="N396" s="7">
        <v>0</v>
      </c>
      <c r="O396" s="204">
        <v>0</v>
      </c>
      <c r="P396" s="200"/>
    </row>
    <row r="397" spans="2:16" ht="11.25" customHeight="1" x14ac:dyDescent="0.2">
      <c r="B397" s="28">
        <v>44440</v>
      </c>
      <c r="C397" s="29">
        <v>56250</v>
      </c>
      <c r="D397" s="7">
        <v>388</v>
      </c>
      <c r="E397" s="11">
        <v>11810</v>
      </c>
      <c r="F397" s="302"/>
      <c r="G397" s="200"/>
      <c r="H397" s="200"/>
      <c r="I397" s="204">
        <v>0</v>
      </c>
      <c r="J397" s="200"/>
      <c r="K397" s="200"/>
      <c r="L397" s="200"/>
      <c r="M397" s="7">
        <v>0</v>
      </c>
      <c r="N397" s="7">
        <v>0</v>
      </c>
      <c r="O397" s="204">
        <v>0</v>
      </c>
      <c r="P397" s="200"/>
    </row>
    <row r="398" spans="2:16" ht="11.25" customHeight="1" x14ac:dyDescent="0.2">
      <c r="B398" s="28">
        <v>44440</v>
      </c>
      <c r="C398" s="29">
        <v>56281</v>
      </c>
      <c r="D398" s="7">
        <v>389</v>
      </c>
      <c r="E398" s="11">
        <v>11841</v>
      </c>
      <c r="F398" s="302"/>
      <c r="G398" s="200"/>
      <c r="H398" s="200"/>
      <c r="I398" s="204">
        <v>0</v>
      </c>
      <c r="J398" s="200"/>
      <c r="K398" s="200"/>
      <c r="L398" s="200"/>
      <c r="M398" s="7">
        <v>0</v>
      </c>
      <c r="N398" s="7">
        <v>0</v>
      </c>
      <c r="O398" s="204">
        <v>0</v>
      </c>
      <c r="P398" s="200"/>
    </row>
    <row r="399" spans="2:16" ht="11.25" customHeight="1" x14ac:dyDescent="0.2">
      <c r="B399" s="28">
        <v>44440</v>
      </c>
      <c r="C399" s="29">
        <v>56309</v>
      </c>
      <c r="D399" s="7">
        <v>390</v>
      </c>
      <c r="E399" s="11">
        <v>11869</v>
      </c>
      <c r="F399" s="302"/>
      <c r="G399" s="200"/>
      <c r="H399" s="200"/>
      <c r="I399" s="204">
        <v>0</v>
      </c>
      <c r="J399" s="200"/>
      <c r="K399" s="200"/>
      <c r="L399" s="200"/>
      <c r="M399" s="7">
        <v>0</v>
      </c>
      <c r="N399" s="7">
        <v>0</v>
      </c>
      <c r="O399" s="204">
        <v>0</v>
      </c>
      <c r="P399" s="200"/>
    </row>
    <row r="400" spans="2:16" ht="11.25" customHeight="1" x14ac:dyDescent="0.2">
      <c r="B400" s="28">
        <v>44440</v>
      </c>
      <c r="C400" s="29">
        <v>56340</v>
      </c>
      <c r="D400" s="7">
        <v>391</v>
      </c>
      <c r="E400" s="11">
        <v>11900</v>
      </c>
      <c r="F400" s="302"/>
      <c r="G400" s="200"/>
      <c r="H400" s="200"/>
      <c r="I400" s="204">
        <v>0</v>
      </c>
      <c r="J400" s="200"/>
      <c r="K400" s="200"/>
      <c r="L400" s="200"/>
      <c r="M400" s="7">
        <v>0</v>
      </c>
      <c r="N400" s="7">
        <v>0</v>
      </c>
      <c r="O400" s="204">
        <v>0</v>
      </c>
      <c r="P400" s="200"/>
    </row>
    <row r="401" spans="2:16" ht="15" customHeight="1" x14ac:dyDescent="0.2">
      <c r="B401" s="30"/>
      <c r="C401" s="31"/>
      <c r="D401" s="31"/>
      <c r="E401" s="30"/>
      <c r="F401" s="313"/>
      <c r="G401" s="314"/>
      <c r="H401" s="314"/>
      <c r="I401" s="315">
        <v>1428075676438.5962</v>
      </c>
      <c r="J401" s="314"/>
      <c r="K401" s="314"/>
      <c r="L401" s="314"/>
      <c r="M401" s="32">
        <v>1272419317006.1865</v>
      </c>
      <c r="N401" s="32">
        <v>1085951468467.8815</v>
      </c>
      <c r="O401" s="315">
        <v>862367411881.94275</v>
      </c>
      <c r="P401" s="314"/>
    </row>
  </sheetData>
  <mergeCells count="1186">
    <mergeCell ref="F401:H401"/>
    <mergeCell ref="I401:L401"/>
    <mergeCell ref="O401:P401"/>
    <mergeCell ref="F399:H399"/>
    <mergeCell ref="I399:L399"/>
    <mergeCell ref="O399:P399"/>
    <mergeCell ref="F400:H400"/>
    <mergeCell ref="I400:L400"/>
    <mergeCell ref="O400:P400"/>
    <mergeCell ref="F397:H397"/>
    <mergeCell ref="I397:L397"/>
    <mergeCell ref="O397:P397"/>
    <mergeCell ref="F398:H398"/>
    <mergeCell ref="I398:L398"/>
    <mergeCell ref="O398:P398"/>
    <mergeCell ref="F395:H395"/>
    <mergeCell ref="I395:L395"/>
    <mergeCell ref="O395:P395"/>
    <mergeCell ref="F396:H396"/>
    <mergeCell ref="I396:L396"/>
    <mergeCell ref="O396:P396"/>
    <mergeCell ref="F393:H393"/>
    <mergeCell ref="I393:L393"/>
    <mergeCell ref="O393:P393"/>
    <mergeCell ref="F394:H394"/>
    <mergeCell ref="I394:L394"/>
    <mergeCell ref="O394:P394"/>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9:H9"/>
    <mergeCell ref="I9:L9"/>
    <mergeCell ref="O9:P9"/>
    <mergeCell ref="F10:H10"/>
    <mergeCell ref="I10:L10"/>
    <mergeCell ref="O10:P10"/>
    <mergeCell ref="K2:O2"/>
    <mergeCell ref="B4:P4"/>
    <mergeCell ref="B6:F6"/>
    <mergeCell ref="B8:D8"/>
    <mergeCell ref="E8:H8"/>
    <mergeCell ref="I8:P8"/>
    <mergeCell ref="H6:K6"/>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s>
  <pageMargins left="0.44313725490196088" right="0.44313725490196088" top="0.44313725490196088" bottom="0.44313725490196088" header="0.50980392156862753" footer="0.50980392156862753"/>
  <pageSetup paperSize="9" orientation="portrait" r:id="rId1"/>
  <headerFooter alignWithMargins="0">
    <oddFooter>&amp;R&amp;1#&amp;"Calibri"&amp;10&amp;K0000FFClassification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2"/>
  <sheetViews>
    <sheetView showGridLines="0" view="pageBreakPreview" zoomScale="60" zoomScaleNormal="100" workbookViewId="0">
      <selection activeCell="D2" sqref="D2"/>
    </sheetView>
  </sheetViews>
  <sheetFormatPr defaultRowHeight="12.75" x14ac:dyDescent="0.2"/>
  <cols>
    <col min="1" max="1" width="1" customWidth="1"/>
    <col min="2" max="2" width="142" customWidth="1"/>
  </cols>
  <sheetData>
    <row r="1" ht="1.5" customHeight="1" x14ac:dyDescent="0.2"/>
    <row r="2" ht="409.6" customHeight="1" x14ac:dyDescent="0.2"/>
  </sheetData>
  <pageMargins left="0.44313725490196088" right="0.44313725490196088" top="0.44313725490196088" bottom="0.44313725490196088" header="0.50980392156862753" footer="0.50980392156862753"/>
  <pageSetup paperSize="9" scale="93" orientation="landscape" r:id="rId1"/>
  <headerFooter alignWithMargins="0">
    <oddFooter>&amp;R&amp;1#&amp;"Calibri"&amp;10&amp;K0000FFClassification : Internal</oddFooter>
  </headerFooter>
  <colBreaks count="1" manualBreakCount="1">
    <brk id="1" max="2"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3A64E-A3BD-45AE-9C4E-D302938005D8}">
  <sheetPr>
    <tabColor theme="4" tint="-0.499984740745262"/>
  </sheetPr>
  <dimension ref="A1:J112"/>
  <sheetViews>
    <sheetView zoomScale="70" zoomScaleNormal="70" workbookViewId="0">
      <selection sqref="A1:B1"/>
    </sheetView>
  </sheetViews>
  <sheetFormatPr defaultRowHeight="15" x14ac:dyDescent="0.2"/>
  <cols>
    <col min="1" max="1" width="13.28515625" style="72" customWidth="1"/>
    <col min="2" max="2" width="60.5703125" style="72" bestFit="1" customWidth="1"/>
    <col min="3" max="3" width="43" style="72" customWidth="1"/>
    <col min="4" max="7" width="41" style="72" customWidth="1"/>
    <col min="8" max="8" width="7.28515625" style="72" customWidth="1"/>
    <col min="9" max="9" width="92" style="72" customWidth="1"/>
    <col min="10" max="10" width="47.7109375" style="72" customWidth="1"/>
    <col min="11" max="16384" width="9.140625" style="67"/>
  </cols>
  <sheetData>
    <row r="1" spans="1:10" x14ac:dyDescent="0.2">
      <c r="A1" s="316" t="s">
        <v>2341</v>
      </c>
      <c r="B1" s="316"/>
    </row>
    <row r="2" spans="1:10" ht="31.5" x14ac:dyDescent="0.2">
      <c r="A2" s="64" t="s">
        <v>2342</v>
      </c>
      <c r="B2" s="64"/>
      <c r="C2" s="65"/>
      <c r="D2" s="65"/>
      <c r="E2" s="65"/>
      <c r="F2" s="66" t="s">
        <v>1766</v>
      </c>
      <c r="G2" s="111"/>
      <c r="H2" s="65"/>
      <c r="I2" s="64"/>
      <c r="J2" s="65"/>
    </row>
    <row r="3" spans="1:10" ht="15.75" thickBot="1" x14ac:dyDescent="0.25">
      <c r="A3" s="65"/>
      <c r="B3" s="68"/>
      <c r="C3" s="68"/>
      <c r="D3" s="65"/>
      <c r="E3" s="65"/>
      <c r="F3" s="65"/>
      <c r="G3" s="65"/>
      <c r="H3" s="65"/>
    </row>
    <row r="4" spans="1:10" ht="19.5" thickBot="1" x14ac:dyDescent="0.25">
      <c r="A4" s="69"/>
      <c r="B4" s="70" t="s">
        <v>0</v>
      </c>
      <c r="C4" s="71" t="s">
        <v>1767</v>
      </c>
      <c r="D4" s="69"/>
      <c r="E4" s="69"/>
      <c r="F4" s="65"/>
      <c r="G4" s="65"/>
      <c r="H4" s="65"/>
      <c r="I4" s="80" t="s">
        <v>2343</v>
      </c>
      <c r="J4" s="158" t="s">
        <v>2321</v>
      </c>
    </row>
    <row r="5" spans="1:10" ht="15.75" thickBot="1" x14ac:dyDescent="0.25">
      <c r="H5" s="65"/>
      <c r="I5" s="161" t="s">
        <v>2323</v>
      </c>
      <c r="J5" s="72" t="s">
        <v>45</v>
      </c>
    </row>
    <row r="6" spans="1:10" ht="18.75" x14ac:dyDescent="0.2">
      <c r="A6" s="73"/>
      <c r="B6" s="74" t="s">
        <v>2344</v>
      </c>
      <c r="C6" s="73"/>
      <c r="E6" s="75"/>
      <c r="F6" s="75"/>
      <c r="G6" s="75"/>
      <c r="H6" s="65"/>
      <c r="I6" s="161" t="s">
        <v>2325</v>
      </c>
      <c r="J6" s="72" t="s">
        <v>2326</v>
      </c>
    </row>
    <row r="7" spans="1:10" x14ac:dyDescent="0.2">
      <c r="B7" s="76" t="s">
        <v>2345</v>
      </c>
      <c r="H7" s="65"/>
      <c r="I7" s="161" t="s">
        <v>2328</v>
      </c>
      <c r="J7" s="72" t="s">
        <v>2329</v>
      </c>
    </row>
    <row r="8" spans="1:10" x14ac:dyDescent="0.2">
      <c r="B8" s="76" t="s">
        <v>751</v>
      </c>
      <c r="H8" s="65"/>
      <c r="I8" s="161" t="s">
        <v>2346</v>
      </c>
      <c r="J8" s="72" t="s">
        <v>2347</v>
      </c>
    </row>
    <row r="9" spans="1:10" ht="15.75" thickBot="1" x14ac:dyDescent="0.25">
      <c r="B9" s="78" t="s">
        <v>752</v>
      </c>
      <c r="H9" s="65"/>
    </row>
    <row r="10" spans="1:10" x14ac:dyDescent="0.2">
      <c r="B10" s="79"/>
      <c r="H10" s="65"/>
      <c r="I10" s="162" t="s">
        <v>2348</v>
      </c>
    </row>
    <row r="11" spans="1:10" x14ac:dyDescent="0.2">
      <c r="B11" s="79"/>
      <c r="H11" s="65"/>
      <c r="I11" s="162" t="s">
        <v>2349</v>
      </c>
    </row>
    <row r="12" spans="1:10" ht="37.5" x14ac:dyDescent="0.2">
      <c r="A12" s="80" t="s">
        <v>5</v>
      </c>
      <c r="B12" s="80" t="s">
        <v>750</v>
      </c>
      <c r="C12" s="81"/>
      <c r="D12" s="81"/>
      <c r="E12" s="81"/>
      <c r="F12" s="81"/>
      <c r="G12" s="81"/>
      <c r="H12" s="65"/>
    </row>
    <row r="13" spans="1:10" x14ac:dyDescent="0.2">
      <c r="A13" s="89"/>
      <c r="B13" s="90" t="s">
        <v>753</v>
      </c>
      <c r="C13" s="89" t="s">
        <v>754</v>
      </c>
      <c r="D13" s="89" t="s">
        <v>755</v>
      </c>
      <c r="E13" s="91"/>
      <c r="F13" s="92"/>
      <c r="G13" s="92"/>
      <c r="H13" s="65"/>
    </row>
    <row r="14" spans="1:10" x14ac:dyDescent="0.2">
      <c r="A14" s="72" t="s">
        <v>756</v>
      </c>
      <c r="B14" s="87" t="s">
        <v>757</v>
      </c>
      <c r="C14" s="163"/>
      <c r="D14" s="163"/>
      <c r="E14" s="75"/>
      <c r="F14" s="75"/>
      <c r="G14" s="75"/>
      <c r="H14" s="65"/>
    </row>
    <row r="15" spans="1:10" x14ac:dyDescent="0.2">
      <c r="A15" s="72" t="s">
        <v>758</v>
      </c>
      <c r="B15" s="87" t="s">
        <v>759</v>
      </c>
      <c r="C15" s="72" t="s">
        <v>760</v>
      </c>
      <c r="D15" s="72" t="s">
        <v>761</v>
      </c>
      <c r="E15" s="75"/>
      <c r="F15" s="75"/>
      <c r="G15" s="75"/>
      <c r="H15" s="65"/>
    </row>
    <row r="16" spans="1:10" x14ac:dyDescent="0.2">
      <c r="A16" s="72" t="s">
        <v>762</v>
      </c>
      <c r="B16" s="87" t="s">
        <v>763</v>
      </c>
      <c r="E16" s="75"/>
      <c r="F16" s="75"/>
      <c r="G16" s="75"/>
      <c r="H16" s="65"/>
    </row>
    <row r="17" spans="1:8" x14ac:dyDescent="0.2">
      <c r="A17" s="72" t="s">
        <v>764</v>
      </c>
      <c r="B17" s="87" t="s">
        <v>765</v>
      </c>
      <c r="E17" s="75"/>
      <c r="F17" s="75"/>
      <c r="G17" s="75"/>
      <c r="H17" s="65"/>
    </row>
    <row r="18" spans="1:8" x14ac:dyDescent="0.2">
      <c r="A18" s="72" t="s">
        <v>766</v>
      </c>
      <c r="B18" s="87" t="s">
        <v>767</v>
      </c>
      <c r="E18" s="75"/>
      <c r="F18" s="75"/>
      <c r="G18" s="75"/>
      <c r="H18" s="65"/>
    </row>
    <row r="19" spans="1:8" x14ac:dyDescent="0.2">
      <c r="A19" s="72" t="s">
        <v>768</v>
      </c>
      <c r="B19" s="87" t="s">
        <v>769</v>
      </c>
      <c r="E19" s="75"/>
      <c r="F19" s="75"/>
      <c r="G19" s="75"/>
      <c r="H19" s="65"/>
    </row>
    <row r="20" spans="1:8" x14ac:dyDescent="0.2">
      <c r="A20" s="72" t="s">
        <v>770</v>
      </c>
      <c r="B20" s="87" t="s">
        <v>771</v>
      </c>
      <c r="E20" s="75"/>
      <c r="F20" s="75"/>
      <c r="G20" s="75"/>
      <c r="H20" s="65"/>
    </row>
    <row r="21" spans="1:8" x14ac:dyDescent="0.2">
      <c r="A21" s="72" t="s">
        <v>772</v>
      </c>
      <c r="B21" s="87" t="s">
        <v>773</v>
      </c>
      <c r="E21" s="75"/>
      <c r="F21" s="75"/>
      <c r="G21" s="75"/>
      <c r="H21" s="65"/>
    </row>
    <row r="22" spans="1:8" x14ac:dyDescent="0.2">
      <c r="A22" s="72" t="s">
        <v>774</v>
      </c>
      <c r="B22" s="87" t="s">
        <v>775</v>
      </c>
      <c r="E22" s="75"/>
      <c r="F22" s="75"/>
      <c r="G22" s="75"/>
      <c r="H22" s="65"/>
    </row>
    <row r="23" spans="1:8" ht="30" x14ac:dyDescent="0.2">
      <c r="A23" s="72" t="s">
        <v>776</v>
      </c>
      <c r="B23" s="87" t="s">
        <v>777</v>
      </c>
      <c r="C23" s="72" t="s">
        <v>778</v>
      </c>
      <c r="E23" s="75"/>
      <c r="F23" s="75"/>
      <c r="G23" s="75"/>
      <c r="H23" s="65"/>
    </row>
    <row r="24" spans="1:8" x14ac:dyDescent="0.2">
      <c r="A24" s="72" t="s">
        <v>779</v>
      </c>
      <c r="B24" s="87" t="s">
        <v>780</v>
      </c>
      <c r="C24" s="72" t="s">
        <v>781</v>
      </c>
      <c r="E24" s="75"/>
      <c r="F24" s="75"/>
      <c r="G24" s="75"/>
      <c r="H24" s="65"/>
    </row>
    <row r="25" spans="1:8" x14ac:dyDescent="0.2">
      <c r="A25" s="72" t="s">
        <v>782</v>
      </c>
      <c r="B25" s="85" t="s">
        <v>2350</v>
      </c>
      <c r="E25" s="75"/>
      <c r="F25" s="75"/>
      <c r="G25" s="75"/>
      <c r="H25" s="65"/>
    </row>
    <row r="26" spans="1:8" x14ac:dyDescent="0.2">
      <c r="A26" s="72" t="s">
        <v>783</v>
      </c>
      <c r="B26" s="85"/>
      <c r="E26" s="75"/>
      <c r="F26" s="75"/>
      <c r="G26" s="75"/>
      <c r="H26" s="65"/>
    </row>
    <row r="27" spans="1:8" x14ac:dyDescent="0.2">
      <c r="A27" s="72" t="s">
        <v>784</v>
      </c>
      <c r="B27" s="85"/>
      <c r="E27" s="75"/>
      <c r="F27" s="75"/>
      <c r="G27" s="75"/>
      <c r="H27" s="65"/>
    </row>
    <row r="28" spans="1:8" x14ac:dyDescent="0.2">
      <c r="A28" s="72" t="s">
        <v>785</v>
      </c>
      <c r="B28" s="85"/>
      <c r="E28" s="75"/>
      <c r="F28" s="75"/>
      <c r="G28" s="75"/>
      <c r="H28" s="65"/>
    </row>
    <row r="29" spans="1:8" x14ac:dyDescent="0.2">
      <c r="A29" s="72" t="s">
        <v>786</v>
      </c>
      <c r="B29" s="85"/>
      <c r="E29" s="75"/>
      <c r="F29" s="75"/>
      <c r="G29" s="75"/>
      <c r="H29" s="65"/>
    </row>
    <row r="30" spans="1:8" x14ac:dyDescent="0.2">
      <c r="A30" s="72" t="s">
        <v>787</v>
      </c>
      <c r="B30" s="85"/>
      <c r="E30" s="75"/>
      <c r="F30" s="75"/>
      <c r="G30" s="75"/>
      <c r="H30" s="65"/>
    </row>
    <row r="31" spans="1:8" x14ac:dyDescent="0.2">
      <c r="A31" s="72" t="s">
        <v>788</v>
      </c>
      <c r="B31" s="85"/>
      <c r="E31" s="75"/>
      <c r="F31" s="75"/>
      <c r="G31" s="75"/>
      <c r="H31" s="65"/>
    </row>
    <row r="32" spans="1:8" x14ac:dyDescent="0.2">
      <c r="A32" s="72" t="s">
        <v>789</v>
      </c>
      <c r="B32" s="85"/>
      <c r="E32" s="75"/>
      <c r="F32" s="75"/>
      <c r="G32" s="75"/>
      <c r="H32" s="65"/>
    </row>
    <row r="33" spans="1:8" ht="18.75" x14ac:dyDescent="0.2">
      <c r="A33" s="81"/>
      <c r="B33" s="80" t="s">
        <v>751</v>
      </c>
      <c r="C33" s="81"/>
      <c r="D33" s="81"/>
      <c r="E33" s="81"/>
      <c r="F33" s="81"/>
      <c r="G33" s="81"/>
      <c r="H33" s="65"/>
    </row>
    <row r="34" spans="1:8" x14ac:dyDescent="0.2">
      <c r="A34" s="89"/>
      <c r="B34" s="90" t="s">
        <v>790</v>
      </c>
      <c r="C34" s="89" t="s">
        <v>791</v>
      </c>
      <c r="D34" s="89" t="s">
        <v>755</v>
      </c>
      <c r="E34" s="89" t="s">
        <v>792</v>
      </c>
      <c r="F34" s="92"/>
      <c r="G34" s="92"/>
      <c r="H34" s="65"/>
    </row>
    <row r="35" spans="1:8" x14ac:dyDescent="0.2">
      <c r="A35" s="72" t="s">
        <v>793</v>
      </c>
      <c r="B35" s="163" t="s">
        <v>2351</v>
      </c>
      <c r="C35" s="163" t="s">
        <v>2352</v>
      </c>
      <c r="D35" s="163" t="s">
        <v>2353</v>
      </c>
      <c r="E35" s="163" t="s">
        <v>2354</v>
      </c>
      <c r="F35" s="164"/>
      <c r="G35" s="164"/>
      <c r="H35" s="65"/>
    </row>
    <row r="36" spans="1:8" x14ac:dyDescent="0.2">
      <c r="A36" s="72" t="s">
        <v>794</v>
      </c>
      <c r="B36" s="87" t="s">
        <v>2355</v>
      </c>
      <c r="C36" s="72" t="s">
        <v>1886</v>
      </c>
      <c r="D36" s="72" t="s">
        <v>1886</v>
      </c>
      <c r="E36" s="72" t="s">
        <v>1886</v>
      </c>
      <c r="H36" s="65"/>
    </row>
    <row r="37" spans="1:8" x14ac:dyDescent="0.2">
      <c r="A37" s="72" t="s">
        <v>795</v>
      </c>
      <c r="B37" s="87" t="s">
        <v>2356</v>
      </c>
      <c r="C37" s="72" t="s">
        <v>1886</v>
      </c>
      <c r="D37" s="72" t="s">
        <v>1886</v>
      </c>
      <c r="E37" s="72" t="s">
        <v>1886</v>
      </c>
      <c r="H37" s="65"/>
    </row>
    <row r="38" spans="1:8" x14ac:dyDescent="0.2">
      <c r="A38" s="72" t="s">
        <v>796</v>
      </c>
      <c r="B38" s="87" t="s">
        <v>2357</v>
      </c>
      <c r="C38" s="72" t="s">
        <v>1886</v>
      </c>
      <c r="D38" s="72" t="s">
        <v>1886</v>
      </c>
      <c r="E38" s="72" t="s">
        <v>1886</v>
      </c>
      <c r="H38" s="65"/>
    </row>
    <row r="39" spans="1:8" x14ac:dyDescent="0.2">
      <c r="A39" s="72" t="s">
        <v>797</v>
      </c>
      <c r="B39" s="87" t="s">
        <v>2358</v>
      </c>
      <c r="C39" s="72" t="s">
        <v>1886</v>
      </c>
      <c r="D39" s="72" t="s">
        <v>1886</v>
      </c>
      <c r="E39" s="72" t="s">
        <v>1886</v>
      </c>
      <c r="H39" s="65"/>
    </row>
    <row r="40" spans="1:8" x14ac:dyDescent="0.2">
      <c r="A40" s="72" t="s">
        <v>798</v>
      </c>
      <c r="B40" s="87" t="s">
        <v>2359</v>
      </c>
      <c r="C40" s="72" t="s">
        <v>1886</v>
      </c>
      <c r="D40" s="72" t="s">
        <v>1886</v>
      </c>
      <c r="E40" s="72" t="s">
        <v>1886</v>
      </c>
      <c r="H40" s="65"/>
    </row>
    <row r="41" spans="1:8" x14ac:dyDescent="0.2">
      <c r="A41" s="72" t="s">
        <v>799</v>
      </c>
      <c r="B41" s="87" t="s">
        <v>2360</v>
      </c>
      <c r="C41" s="72" t="s">
        <v>1886</v>
      </c>
      <c r="D41" s="72" t="s">
        <v>1886</v>
      </c>
      <c r="E41" s="72" t="s">
        <v>1886</v>
      </c>
      <c r="H41" s="65"/>
    </row>
    <row r="42" spans="1:8" x14ac:dyDescent="0.2">
      <c r="A42" s="72" t="s">
        <v>800</v>
      </c>
      <c r="B42" s="87" t="s">
        <v>2361</v>
      </c>
      <c r="C42" s="72" t="s">
        <v>1886</v>
      </c>
      <c r="D42" s="72" t="s">
        <v>1886</v>
      </c>
      <c r="E42" s="72" t="s">
        <v>1886</v>
      </c>
      <c r="H42" s="65"/>
    </row>
    <row r="43" spans="1:8" x14ac:dyDescent="0.2">
      <c r="A43" s="72" t="s">
        <v>801</v>
      </c>
      <c r="B43" s="87" t="s">
        <v>2362</v>
      </c>
      <c r="C43" s="72" t="s">
        <v>1886</v>
      </c>
      <c r="D43" s="72" t="s">
        <v>1886</v>
      </c>
      <c r="E43" s="72" t="s">
        <v>1886</v>
      </c>
      <c r="H43" s="65"/>
    </row>
    <row r="44" spans="1:8" x14ac:dyDescent="0.2">
      <c r="A44" s="72" t="s">
        <v>802</v>
      </c>
      <c r="B44" s="87" t="s">
        <v>2363</v>
      </c>
      <c r="C44" s="72" t="s">
        <v>1886</v>
      </c>
      <c r="D44" s="72" t="s">
        <v>1886</v>
      </c>
      <c r="E44" s="72" t="s">
        <v>1886</v>
      </c>
      <c r="H44" s="65"/>
    </row>
    <row r="45" spans="1:8" x14ac:dyDescent="0.2">
      <c r="A45" s="72" t="s">
        <v>803</v>
      </c>
      <c r="B45" s="87" t="s">
        <v>2364</v>
      </c>
      <c r="C45" s="72" t="s">
        <v>1886</v>
      </c>
      <c r="D45" s="72" t="s">
        <v>1886</v>
      </c>
      <c r="E45" s="72" t="s">
        <v>1886</v>
      </c>
      <c r="H45" s="65"/>
    </row>
    <row r="46" spans="1:8" x14ac:dyDescent="0.2">
      <c r="A46" s="72" t="s">
        <v>804</v>
      </c>
      <c r="B46" s="87" t="s">
        <v>2365</v>
      </c>
      <c r="C46" s="72" t="s">
        <v>1886</v>
      </c>
      <c r="D46" s="72" t="s">
        <v>1886</v>
      </c>
      <c r="E46" s="72" t="s">
        <v>1886</v>
      </c>
      <c r="H46" s="65"/>
    </row>
    <row r="47" spans="1:8" x14ac:dyDescent="0.2">
      <c r="A47" s="72" t="s">
        <v>805</v>
      </c>
      <c r="B47" s="87" t="s">
        <v>2366</v>
      </c>
      <c r="C47" s="72" t="s">
        <v>1886</v>
      </c>
      <c r="D47" s="72" t="s">
        <v>1886</v>
      </c>
      <c r="E47" s="72" t="s">
        <v>1886</v>
      </c>
      <c r="H47" s="65"/>
    </row>
    <row r="48" spans="1:8" x14ac:dyDescent="0.2">
      <c r="A48" s="72" t="s">
        <v>806</v>
      </c>
      <c r="B48" s="87" t="s">
        <v>2367</v>
      </c>
      <c r="C48" s="72" t="s">
        <v>1886</v>
      </c>
      <c r="D48" s="72" t="s">
        <v>1886</v>
      </c>
      <c r="E48" s="72" t="s">
        <v>1886</v>
      </c>
      <c r="H48" s="65"/>
    </row>
    <row r="49" spans="1:8" x14ac:dyDescent="0.2">
      <c r="A49" s="72" t="s">
        <v>807</v>
      </c>
      <c r="B49" s="87" t="s">
        <v>2368</v>
      </c>
      <c r="C49" s="72" t="s">
        <v>1886</v>
      </c>
      <c r="D49" s="72" t="s">
        <v>1886</v>
      </c>
      <c r="E49" s="72" t="s">
        <v>1886</v>
      </c>
      <c r="H49" s="65"/>
    </row>
    <row r="50" spans="1:8" x14ac:dyDescent="0.2">
      <c r="A50" s="72" t="s">
        <v>808</v>
      </c>
      <c r="B50" s="87" t="s">
        <v>2369</v>
      </c>
      <c r="C50" s="72" t="s">
        <v>1886</v>
      </c>
      <c r="D50" s="72" t="s">
        <v>1886</v>
      </c>
      <c r="E50" s="72" t="s">
        <v>1886</v>
      </c>
      <c r="H50" s="65"/>
    </row>
    <row r="51" spans="1:8" x14ac:dyDescent="0.2">
      <c r="A51" s="72" t="s">
        <v>809</v>
      </c>
      <c r="B51" s="87" t="s">
        <v>2370</v>
      </c>
      <c r="C51" s="72" t="s">
        <v>1886</v>
      </c>
      <c r="D51" s="72" t="s">
        <v>1886</v>
      </c>
      <c r="E51" s="72" t="s">
        <v>1886</v>
      </c>
      <c r="H51" s="65"/>
    </row>
    <row r="52" spans="1:8" x14ac:dyDescent="0.2">
      <c r="A52" s="72" t="s">
        <v>810</v>
      </c>
      <c r="B52" s="87" t="s">
        <v>2371</v>
      </c>
      <c r="C52" s="72" t="s">
        <v>1886</v>
      </c>
      <c r="D52" s="72" t="s">
        <v>1886</v>
      </c>
      <c r="E52" s="72" t="s">
        <v>1886</v>
      </c>
      <c r="H52" s="65"/>
    </row>
    <row r="53" spans="1:8" x14ac:dyDescent="0.2">
      <c r="A53" s="72" t="s">
        <v>811</v>
      </c>
      <c r="B53" s="87" t="s">
        <v>2372</v>
      </c>
      <c r="C53" s="72" t="s">
        <v>1886</v>
      </c>
      <c r="D53" s="72" t="s">
        <v>1886</v>
      </c>
      <c r="E53" s="72" t="s">
        <v>1886</v>
      </c>
      <c r="H53" s="65"/>
    </row>
    <row r="54" spans="1:8" x14ac:dyDescent="0.2">
      <c r="A54" s="72" t="s">
        <v>812</v>
      </c>
      <c r="B54" s="87" t="s">
        <v>2373</v>
      </c>
      <c r="C54" s="72" t="s">
        <v>1886</v>
      </c>
      <c r="D54" s="72" t="s">
        <v>1886</v>
      </c>
      <c r="E54" s="72" t="s">
        <v>1886</v>
      </c>
      <c r="H54" s="65"/>
    </row>
    <row r="55" spans="1:8" x14ac:dyDescent="0.2">
      <c r="A55" s="72" t="s">
        <v>813</v>
      </c>
      <c r="B55" s="87" t="s">
        <v>2374</v>
      </c>
      <c r="C55" s="72" t="s">
        <v>1886</v>
      </c>
      <c r="D55" s="72" t="s">
        <v>1886</v>
      </c>
      <c r="E55" s="72" t="s">
        <v>1886</v>
      </c>
      <c r="H55" s="65"/>
    </row>
    <row r="56" spans="1:8" x14ac:dyDescent="0.2">
      <c r="A56" s="72" t="s">
        <v>814</v>
      </c>
      <c r="B56" s="87" t="s">
        <v>2375</v>
      </c>
      <c r="C56" s="72" t="s">
        <v>1886</v>
      </c>
      <c r="D56" s="72" t="s">
        <v>1886</v>
      </c>
      <c r="E56" s="72" t="s">
        <v>1886</v>
      </c>
      <c r="H56" s="65"/>
    </row>
    <row r="57" spans="1:8" x14ac:dyDescent="0.2">
      <c r="A57" s="72" t="s">
        <v>815</v>
      </c>
      <c r="B57" s="87" t="s">
        <v>2376</v>
      </c>
      <c r="C57" s="72" t="s">
        <v>1886</v>
      </c>
      <c r="D57" s="72" t="s">
        <v>1886</v>
      </c>
      <c r="E57" s="72" t="s">
        <v>1886</v>
      </c>
      <c r="H57" s="65"/>
    </row>
    <row r="58" spans="1:8" x14ac:dyDescent="0.2">
      <c r="A58" s="72" t="s">
        <v>816</v>
      </c>
      <c r="B58" s="87" t="s">
        <v>2377</v>
      </c>
      <c r="C58" s="72" t="s">
        <v>1886</v>
      </c>
      <c r="D58" s="72" t="s">
        <v>1886</v>
      </c>
      <c r="E58" s="72" t="s">
        <v>1886</v>
      </c>
      <c r="H58" s="65"/>
    </row>
    <row r="59" spans="1:8" x14ac:dyDescent="0.2">
      <c r="A59" s="72" t="s">
        <v>817</v>
      </c>
      <c r="B59" s="87" t="s">
        <v>2378</v>
      </c>
      <c r="C59" s="72" t="s">
        <v>1886</v>
      </c>
      <c r="D59" s="72" t="s">
        <v>1886</v>
      </c>
      <c r="E59" s="72" t="s">
        <v>1886</v>
      </c>
      <c r="H59" s="65"/>
    </row>
    <row r="60" spans="1:8" x14ac:dyDescent="0.2">
      <c r="A60" s="72" t="s">
        <v>818</v>
      </c>
      <c r="B60" s="87"/>
      <c r="E60" s="87"/>
      <c r="F60" s="87"/>
      <c r="G60" s="87"/>
      <c r="H60" s="65"/>
    </row>
    <row r="61" spans="1:8" x14ac:dyDescent="0.2">
      <c r="A61" s="72" t="s">
        <v>819</v>
      </c>
      <c r="B61" s="87"/>
      <c r="E61" s="87"/>
      <c r="F61" s="87"/>
      <c r="G61" s="87"/>
      <c r="H61" s="65"/>
    </row>
    <row r="62" spans="1:8" x14ac:dyDescent="0.2">
      <c r="A62" s="72" t="s">
        <v>820</v>
      </c>
      <c r="B62" s="87"/>
      <c r="E62" s="87"/>
      <c r="F62" s="87"/>
      <c r="G62" s="87"/>
      <c r="H62" s="65"/>
    </row>
    <row r="63" spans="1:8" x14ac:dyDescent="0.2">
      <c r="A63" s="72" t="s">
        <v>821</v>
      </c>
      <c r="B63" s="87"/>
      <c r="E63" s="87"/>
      <c r="F63" s="87"/>
      <c r="G63" s="87"/>
      <c r="H63" s="65"/>
    </row>
    <row r="64" spans="1:8" x14ac:dyDescent="0.2">
      <c r="A64" s="72" t="s">
        <v>822</v>
      </c>
      <c r="B64" s="87"/>
      <c r="E64" s="87"/>
      <c r="F64" s="87"/>
      <c r="G64" s="87"/>
      <c r="H64" s="65"/>
    </row>
    <row r="65" spans="1:10" x14ac:dyDescent="0.2">
      <c r="A65" s="72" t="s">
        <v>823</v>
      </c>
      <c r="B65" s="87"/>
      <c r="E65" s="87"/>
      <c r="F65" s="87"/>
      <c r="G65" s="87"/>
      <c r="H65" s="65"/>
    </row>
    <row r="66" spans="1:10" x14ac:dyDescent="0.2">
      <c r="A66" s="72" t="s">
        <v>824</v>
      </c>
      <c r="B66" s="87"/>
      <c r="E66" s="87"/>
      <c r="F66" s="87"/>
      <c r="G66" s="87"/>
      <c r="H66" s="65"/>
    </row>
    <row r="67" spans="1:10" x14ac:dyDescent="0.2">
      <c r="A67" s="72" t="s">
        <v>825</v>
      </c>
      <c r="B67" s="87"/>
      <c r="E67" s="87"/>
      <c r="F67" s="87"/>
      <c r="G67" s="87"/>
      <c r="H67" s="65"/>
    </row>
    <row r="68" spans="1:10" x14ac:dyDescent="0.2">
      <c r="A68" s="72" t="s">
        <v>826</v>
      </c>
      <c r="B68" s="87"/>
      <c r="E68" s="87"/>
      <c r="F68" s="87"/>
      <c r="G68" s="87"/>
      <c r="H68" s="65"/>
    </row>
    <row r="69" spans="1:10" x14ac:dyDescent="0.2">
      <c r="A69" s="72" t="s">
        <v>827</v>
      </c>
      <c r="B69" s="87"/>
      <c r="E69" s="87"/>
      <c r="F69" s="87"/>
      <c r="G69" s="87"/>
      <c r="H69" s="65"/>
    </row>
    <row r="70" spans="1:10" x14ac:dyDescent="0.2">
      <c r="A70" s="72" t="s">
        <v>828</v>
      </c>
      <c r="B70" s="87"/>
      <c r="E70" s="87"/>
      <c r="F70" s="87"/>
      <c r="G70" s="87"/>
      <c r="H70" s="65"/>
    </row>
    <row r="71" spans="1:10" x14ac:dyDescent="0.2">
      <c r="A71" s="72" t="s">
        <v>829</v>
      </c>
      <c r="B71" s="87"/>
      <c r="E71" s="87"/>
      <c r="F71" s="87"/>
      <c r="G71" s="87"/>
      <c r="H71" s="65"/>
    </row>
    <row r="72" spans="1:10" x14ac:dyDescent="0.2">
      <c r="A72" s="72" t="s">
        <v>830</v>
      </c>
      <c r="B72" s="87"/>
      <c r="E72" s="87"/>
      <c r="F72" s="87"/>
      <c r="G72" s="87"/>
      <c r="H72" s="65"/>
    </row>
    <row r="73" spans="1:10" ht="18.75" x14ac:dyDescent="0.2">
      <c r="A73" s="81"/>
      <c r="B73" s="80" t="s">
        <v>752</v>
      </c>
      <c r="C73" s="81"/>
      <c r="D73" s="81"/>
      <c r="E73" s="81"/>
      <c r="F73" s="81"/>
      <c r="G73" s="81"/>
      <c r="H73" s="65"/>
    </row>
    <row r="74" spans="1:10" x14ac:dyDescent="0.2">
      <c r="A74" s="89"/>
      <c r="B74" s="90" t="s">
        <v>831</v>
      </c>
      <c r="C74" s="89" t="s">
        <v>832</v>
      </c>
      <c r="D74" s="89"/>
      <c r="E74" s="92"/>
      <c r="F74" s="92"/>
      <c r="G74" s="92"/>
      <c r="H74" s="96"/>
      <c r="I74" s="96"/>
      <c r="J74" s="96"/>
    </row>
    <row r="75" spans="1:10" x14ac:dyDescent="0.2">
      <c r="A75" s="72" t="s">
        <v>833</v>
      </c>
      <c r="B75" s="72" t="s">
        <v>834</v>
      </c>
      <c r="C75" s="165">
        <v>43.57463025297784</v>
      </c>
      <c r="H75" s="65"/>
    </row>
    <row r="76" spans="1:10" x14ac:dyDescent="0.2">
      <c r="A76" s="72" t="s">
        <v>835</v>
      </c>
      <c r="B76" s="72" t="s">
        <v>2379</v>
      </c>
      <c r="C76" s="165">
        <v>179.31629694238569</v>
      </c>
      <c r="H76" s="65"/>
    </row>
    <row r="77" spans="1:10" x14ac:dyDescent="0.2">
      <c r="A77" s="72" t="s">
        <v>836</v>
      </c>
      <c r="H77" s="65"/>
    </row>
    <row r="78" spans="1:10" x14ac:dyDescent="0.2">
      <c r="A78" s="72" t="s">
        <v>837</v>
      </c>
      <c r="H78" s="65"/>
    </row>
    <row r="79" spans="1:10" x14ac:dyDescent="0.2">
      <c r="A79" s="72" t="s">
        <v>838</v>
      </c>
      <c r="H79" s="65"/>
    </row>
    <row r="80" spans="1:10" x14ac:dyDescent="0.2">
      <c r="A80" s="72" t="s">
        <v>839</v>
      </c>
      <c r="H80" s="65"/>
    </row>
    <row r="81" spans="1:8" x14ac:dyDescent="0.2">
      <c r="A81" s="89"/>
      <c r="B81" s="90" t="s">
        <v>840</v>
      </c>
      <c r="C81" s="89" t="s">
        <v>437</v>
      </c>
      <c r="D81" s="89" t="s">
        <v>438</v>
      </c>
      <c r="E81" s="92" t="s">
        <v>841</v>
      </c>
      <c r="F81" s="92" t="s">
        <v>842</v>
      </c>
      <c r="G81" s="92" t="s">
        <v>843</v>
      </c>
      <c r="H81" s="65"/>
    </row>
    <row r="82" spans="1:8" x14ac:dyDescent="0.2">
      <c r="A82" s="72" t="s">
        <v>844</v>
      </c>
      <c r="B82" s="72" t="s">
        <v>2380</v>
      </c>
      <c r="C82" s="166">
        <v>9.1636509898588691E-4</v>
      </c>
      <c r="G82" s="166">
        <v>9.1636509898588691E-4</v>
      </c>
      <c r="H82" s="65"/>
    </row>
    <row r="83" spans="1:8" x14ac:dyDescent="0.2">
      <c r="A83" s="72" t="s">
        <v>845</v>
      </c>
      <c r="B83" s="72" t="s">
        <v>846</v>
      </c>
      <c r="C83" s="166">
        <v>3.4467276905259859E-4</v>
      </c>
      <c r="G83" s="166">
        <v>3.4467276905259859E-4</v>
      </c>
      <c r="H83" s="65"/>
    </row>
    <row r="84" spans="1:8" x14ac:dyDescent="0.2">
      <c r="A84" s="72" t="s">
        <v>847</v>
      </c>
      <c r="B84" s="72" t="s">
        <v>848</v>
      </c>
      <c r="C84" s="166">
        <v>3.4579407202750376E-5</v>
      </c>
      <c r="G84" s="166">
        <v>3.4579407202750376E-5</v>
      </c>
      <c r="H84" s="65"/>
    </row>
    <row r="85" spans="1:8" x14ac:dyDescent="0.2">
      <c r="A85" s="72" t="s">
        <v>849</v>
      </c>
      <c r="B85" s="72" t="s">
        <v>850</v>
      </c>
      <c r="C85" s="166">
        <v>1.3767639113121164E-4</v>
      </c>
      <c r="G85" s="166">
        <v>1.3767639113121164E-4</v>
      </c>
      <c r="H85" s="65"/>
    </row>
    <row r="86" spans="1:8" x14ac:dyDescent="0.2">
      <c r="A86" s="72" t="s">
        <v>851</v>
      </c>
      <c r="B86" s="72" t="s">
        <v>852</v>
      </c>
      <c r="C86" s="166"/>
      <c r="G86" s="166"/>
      <c r="H86" s="65"/>
    </row>
    <row r="87" spans="1:8" x14ac:dyDescent="0.2">
      <c r="A87" s="72" t="s">
        <v>853</v>
      </c>
      <c r="H87" s="65"/>
    </row>
    <row r="88" spans="1:8" x14ac:dyDescent="0.2">
      <c r="A88" s="72" t="s">
        <v>854</v>
      </c>
      <c r="H88" s="65"/>
    </row>
    <row r="89" spans="1:8" x14ac:dyDescent="0.2">
      <c r="A89" s="72" t="s">
        <v>855</v>
      </c>
      <c r="H89" s="65"/>
    </row>
    <row r="90" spans="1:8" x14ac:dyDescent="0.2">
      <c r="A90" s="72" t="s">
        <v>856</v>
      </c>
      <c r="H90" s="65"/>
    </row>
    <row r="91" spans="1:8" x14ac:dyDescent="0.2">
      <c r="H91" s="65"/>
    </row>
    <row r="92" spans="1:8" x14ac:dyDescent="0.2">
      <c r="H92" s="65"/>
    </row>
    <row r="93" spans="1:8" x14ac:dyDescent="0.2">
      <c r="H93" s="65"/>
    </row>
    <row r="94" spans="1:8" x14ac:dyDescent="0.2">
      <c r="H94" s="65"/>
    </row>
    <row r="95" spans="1:8" x14ac:dyDescent="0.2">
      <c r="H95" s="65"/>
    </row>
    <row r="96" spans="1:8" x14ac:dyDescent="0.2">
      <c r="H96" s="65"/>
    </row>
    <row r="97" spans="8:8" x14ac:dyDescent="0.2">
      <c r="H97" s="65"/>
    </row>
    <row r="98" spans="8:8" x14ac:dyDescent="0.2">
      <c r="H98" s="65"/>
    </row>
    <row r="99" spans="8:8" x14ac:dyDescent="0.2">
      <c r="H99" s="65"/>
    </row>
    <row r="100" spans="8:8" x14ac:dyDescent="0.2">
      <c r="H100" s="65"/>
    </row>
    <row r="101" spans="8:8" x14ac:dyDescent="0.2">
      <c r="H101" s="65"/>
    </row>
    <row r="102" spans="8:8" x14ac:dyDescent="0.2">
      <c r="H102" s="65"/>
    </row>
    <row r="103" spans="8:8" x14ac:dyDescent="0.2">
      <c r="H103" s="65"/>
    </row>
    <row r="104" spans="8:8" x14ac:dyDescent="0.2">
      <c r="H104" s="65"/>
    </row>
    <row r="105" spans="8:8" x14ac:dyDescent="0.2">
      <c r="H105" s="65"/>
    </row>
    <row r="106" spans="8:8" x14ac:dyDescent="0.2">
      <c r="H106" s="65"/>
    </row>
    <row r="107" spans="8:8" x14ac:dyDescent="0.2">
      <c r="H107" s="65"/>
    </row>
    <row r="108" spans="8:8" x14ac:dyDescent="0.2">
      <c r="H108" s="65"/>
    </row>
    <row r="109" spans="8:8" x14ac:dyDescent="0.2">
      <c r="H109" s="65"/>
    </row>
    <row r="110" spans="8:8" x14ac:dyDescent="0.2">
      <c r="H110" s="65"/>
    </row>
    <row r="111" spans="8:8" x14ac:dyDescent="0.2">
      <c r="H111" s="65"/>
    </row>
    <row r="112" spans="8:8" x14ac:dyDescent="0.2">
      <c r="H112" s="65"/>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122B4534-52D4-4556-9B78-DF91872D77FE}"/>
    <hyperlink ref="B7" location="'E. Optional ECB-ECAIs data'!B12" display="1. Additional information on the programme" xr:uid="{3F72AA06-F21B-4195-8F72-7E3660F0F9EF}"/>
    <hyperlink ref="B9" location="'E. Optional ECB-ECAIs data'!B73" display="3.  Additional information on the asset distribution" xr:uid="{1FD1FC23-51CD-4065-8ADA-2908764EB223}"/>
  </hyperlinks>
  <pageMargins left="0.7" right="0.7" top="0.75" bottom="0.75" header="0.3" footer="0.3"/>
  <pageSetup scale="21" orientation="portrait" r:id="rId1"/>
  <headerFooter>
    <oddFooter>&amp;R&amp;1#&amp;"Calibri"&amp;10&amp;K0000FFClassification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92"/>
  <sheetViews>
    <sheetView showGridLines="0" workbookViewId="0"/>
  </sheetViews>
  <sheetFormatPr defaultRowHeight="12.75" x14ac:dyDescent="0.2"/>
  <sheetData>
    <row r="1" spans="1:6" x14ac:dyDescent="0.2">
      <c r="B1" t="s">
        <v>1589</v>
      </c>
      <c r="C1" t="s">
        <v>1590</v>
      </c>
      <c r="D1" t="s">
        <v>1591</v>
      </c>
      <c r="E1" t="s">
        <v>1592</v>
      </c>
      <c r="F1" t="s">
        <v>1593</v>
      </c>
    </row>
    <row r="2" spans="1:6" x14ac:dyDescent="0.2">
      <c r="A2" t="s">
        <v>1198</v>
      </c>
      <c r="B2">
        <v>14997846885.924965</v>
      </c>
      <c r="C2">
        <v>14973229317.090446</v>
      </c>
      <c r="D2">
        <v>14936376187.636848</v>
      </c>
      <c r="E2">
        <v>14875149070.388256</v>
      </c>
      <c r="F2">
        <v>11500000000</v>
      </c>
    </row>
    <row r="3" spans="1:6" x14ac:dyDescent="0.2">
      <c r="A3" t="s">
        <v>1199</v>
      </c>
      <c r="B3">
        <v>14898988055.512402</v>
      </c>
      <c r="C3">
        <v>14849304445.945625</v>
      </c>
      <c r="D3">
        <v>14775084440.928461</v>
      </c>
      <c r="E3">
        <v>14652194485.271324</v>
      </c>
      <c r="F3">
        <v>11500000000</v>
      </c>
    </row>
    <row r="4" spans="1:6" x14ac:dyDescent="0.2">
      <c r="A4" t="s">
        <v>1200</v>
      </c>
      <c r="B4">
        <v>14802850676.359877</v>
      </c>
      <c r="C4">
        <v>14729271179.898413</v>
      </c>
      <c r="D4">
        <v>14619579642.429752</v>
      </c>
      <c r="E4">
        <v>14438553020.444407</v>
      </c>
      <c r="F4">
        <v>11500000000</v>
      </c>
    </row>
    <row r="5" spans="1:6" x14ac:dyDescent="0.2">
      <c r="A5" t="s">
        <v>1201</v>
      </c>
      <c r="B5">
        <v>14707426748.321672</v>
      </c>
      <c r="C5">
        <v>14609500676.56897</v>
      </c>
      <c r="D5">
        <v>14463822824.440762</v>
      </c>
      <c r="E5">
        <v>14224221263.352976</v>
      </c>
      <c r="F5">
        <v>11500000000</v>
      </c>
    </row>
    <row r="6" spans="1:6" x14ac:dyDescent="0.2">
      <c r="A6" t="s">
        <v>1202</v>
      </c>
      <c r="B6">
        <v>14609753434.222807</v>
      </c>
      <c r="C6">
        <v>14487863461.994993</v>
      </c>
      <c r="D6">
        <v>14306920294.480354</v>
      </c>
      <c r="E6">
        <v>14010324144.237627</v>
      </c>
      <c r="F6">
        <v>11500000000</v>
      </c>
    </row>
    <row r="7" spans="1:6" x14ac:dyDescent="0.2">
      <c r="A7" t="s">
        <v>1203</v>
      </c>
      <c r="B7">
        <v>14512252076.416842</v>
      </c>
      <c r="C7">
        <v>14369127366.974146</v>
      </c>
      <c r="D7">
        <v>14157068184.601444</v>
      </c>
      <c r="E7">
        <v>13810530477.103945</v>
      </c>
      <c r="F7">
        <v>11500000000</v>
      </c>
    </row>
    <row r="8" spans="1:6" x14ac:dyDescent="0.2">
      <c r="A8" t="s">
        <v>1204</v>
      </c>
      <c r="B8">
        <v>14414249690.254431</v>
      </c>
      <c r="C8">
        <v>14247884989.926798</v>
      </c>
      <c r="D8">
        <v>14001914554.982506</v>
      </c>
      <c r="E8">
        <v>13601320660.231281</v>
      </c>
      <c r="F8">
        <v>11500000000</v>
      </c>
    </row>
    <row r="9" spans="1:6" x14ac:dyDescent="0.2">
      <c r="A9" t="s">
        <v>1205</v>
      </c>
      <c r="B9">
        <v>14319932621.11062</v>
      </c>
      <c r="C9">
        <v>14131422948.150372</v>
      </c>
      <c r="D9">
        <v>13853282304.811369</v>
      </c>
      <c r="E9">
        <v>13401778146.277334</v>
      </c>
      <c r="F9">
        <v>11500000000</v>
      </c>
    </row>
    <row r="10" spans="1:6" x14ac:dyDescent="0.2">
      <c r="A10" t="s">
        <v>1206</v>
      </c>
      <c r="B10">
        <v>14223887705.280813</v>
      </c>
      <c r="C10">
        <v>14012835197.325298</v>
      </c>
      <c r="D10">
        <v>13702092557.258606</v>
      </c>
      <c r="E10">
        <v>13199371619.084551</v>
      </c>
      <c r="F10">
        <v>11500000000</v>
      </c>
    </row>
    <row r="11" spans="1:6" x14ac:dyDescent="0.2">
      <c r="A11" t="s">
        <v>1207</v>
      </c>
      <c r="B11">
        <v>14127148574.728327</v>
      </c>
      <c r="C11">
        <v>13894687139.835722</v>
      </c>
      <c r="D11">
        <v>13553124324.77943</v>
      </c>
      <c r="E11">
        <v>13002350383.482145</v>
      </c>
      <c r="F11">
        <v>11500000000</v>
      </c>
    </row>
    <row r="12" spans="1:6" x14ac:dyDescent="0.2">
      <c r="A12" t="s">
        <v>1208</v>
      </c>
      <c r="B12">
        <v>14031350456.844751</v>
      </c>
      <c r="C12">
        <v>13777058764.055359</v>
      </c>
      <c r="D12">
        <v>13404210935.196659</v>
      </c>
      <c r="E12">
        <v>12805021616.993837</v>
      </c>
      <c r="F12">
        <v>11500000000</v>
      </c>
    </row>
    <row r="13" spans="1:6" x14ac:dyDescent="0.2">
      <c r="A13" t="s">
        <v>1209</v>
      </c>
      <c r="B13">
        <v>13934046501.229502</v>
      </c>
      <c r="C13">
        <v>13658313391.202003</v>
      </c>
      <c r="D13">
        <v>13254883316.247311</v>
      </c>
      <c r="E13">
        <v>12608737143.528625</v>
      </c>
      <c r="F13">
        <v>11500000000</v>
      </c>
    </row>
    <row r="14" spans="1:6" x14ac:dyDescent="0.2">
      <c r="A14" t="s">
        <v>1210</v>
      </c>
      <c r="B14">
        <v>13838135742.244455</v>
      </c>
      <c r="C14">
        <v>13542036020.927546</v>
      </c>
      <c r="D14">
        <v>13109694385.705477</v>
      </c>
      <c r="E14">
        <v>12419506325.415337</v>
      </c>
      <c r="F14">
        <v>11500000000</v>
      </c>
    </row>
    <row r="15" spans="1:6" x14ac:dyDescent="0.2">
      <c r="A15" t="s">
        <v>1211</v>
      </c>
      <c r="B15">
        <v>13742016282.274841</v>
      </c>
      <c r="C15">
        <v>13425164506.848927</v>
      </c>
      <c r="D15">
        <v>12963501187.61908</v>
      </c>
      <c r="E15">
        <v>12228993013.547066</v>
      </c>
      <c r="F15">
        <v>11500000000</v>
      </c>
    </row>
    <row r="16" spans="1:6" x14ac:dyDescent="0.2">
      <c r="A16" t="s">
        <v>1212</v>
      </c>
      <c r="B16">
        <v>13645157060.03664</v>
      </c>
      <c r="C16">
        <v>13308657745.002092</v>
      </c>
      <c r="D16">
        <v>12819371093.016449</v>
      </c>
      <c r="E16">
        <v>12043457603.711599</v>
      </c>
      <c r="F16">
        <v>11500000000</v>
      </c>
    </row>
    <row r="17" spans="1:6" x14ac:dyDescent="0.2">
      <c r="A17" t="s">
        <v>1213</v>
      </c>
      <c r="B17">
        <v>13550051452.561481</v>
      </c>
      <c r="C17">
        <v>13193482369.529522</v>
      </c>
      <c r="D17">
        <v>12676109933.835459</v>
      </c>
      <c r="E17">
        <v>11858427017.425627</v>
      </c>
      <c r="F17">
        <v>11500000000</v>
      </c>
    </row>
    <row r="18" spans="1:6" x14ac:dyDescent="0.2">
      <c r="A18" t="s">
        <v>1214</v>
      </c>
      <c r="B18">
        <v>13453446972.232414</v>
      </c>
      <c r="C18">
        <v>13077202446.629154</v>
      </c>
      <c r="D18">
        <v>12532436011.02116</v>
      </c>
      <c r="E18">
        <v>11674363281.689539</v>
      </c>
      <c r="F18">
        <v>11500000000</v>
      </c>
    </row>
    <row r="19" spans="1:6" x14ac:dyDescent="0.2">
      <c r="A19" t="s">
        <v>1215</v>
      </c>
      <c r="B19">
        <v>13355601282.916327</v>
      </c>
      <c r="C19">
        <v>12962203756.846426</v>
      </c>
      <c r="D19">
        <v>12393689425.214144</v>
      </c>
      <c r="E19">
        <v>11500939736.912474</v>
      </c>
      <c r="F19">
        <v>11500000000</v>
      </c>
    </row>
    <row r="20" spans="1:6" x14ac:dyDescent="0.2">
      <c r="A20" t="s">
        <v>1216</v>
      </c>
      <c r="B20">
        <v>13262036450.20499</v>
      </c>
      <c r="C20">
        <v>12849564096.044935</v>
      </c>
      <c r="D20">
        <v>12254744269.803234</v>
      </c>
      <c r="E20">
        <v>11323836531.729088</v>
      </c>
      <c r="F20">
        <v>11500000000</v>
      </c>
    </row>
    <row r="21" spans="1:6" x14ac:dyDescent="0.2">
      <c r="A21" t="s">
        <v>1217</v>
      </c>
      <c r="B21">
        <v>13163388066.367344</v>
      </c>
      <c r="C21">
        <v>12733049371.53997</v>
      </c>
      <c r="D21">
        <v>12113734423.906929</v>
      </c>
      <c r="E21">
        <v>11147653728.734198</v>
      </c>
      <c r="F21">
        <v>11500000000</v>
      </c>
    </row>
    <row r="22" spans="1:6" x14ac:dyDescent="0.2">
      <c r="A22" t="s">
        <v>1218</v>
      </c>
      <c r="B22">
        <v>13065663559.635548</v>
      </c>
      <c r="C22">
        <v>12617083818.723591</v>
      </c>
      <c r="D22">
        <v>11972882108.129923</v>
      </c>
      <c r="E22">
        <v>10971367125.189129</v>
      </c>
      <c r="F22">
        <v>11500000000</v>
      </c>
    </row>
    <row r="23" spans="1:6" x14ac:dyDescent="0.2">
      <c r="A23" t="s">
        <v>1219</v>
      </c>
      <c r="B23">
        <v>12968780201.63139</v>
      </c>
      <c r="C23">
        <v>12502970526.972473</v>
      </c>
      <c r="D23">
        <v>11835393252.645096</v>
      </c>
      <c r="E23">
        <v>10800921699.292116</v>
      </c>
      <c r="F23">
        <v>11500000000</v>
      </c>
    </row>
    <row r="24" spans="1:6" x14ac:dyDescent="0.2">
      <c r="A24" t="s">
        <v>1220</v>
      </c>
      <c r="B24">
        <v>12873608737.196938</v>
      </c>
      <c r="C24">
        <v>12390167066.202766</v>
      </c>
      <c r="D24">
        <v>11698784486.655745</v>
      </c>
      <c r="E24">
        <v>10631033460.479643</v>
      </c>
      <c r="F24">
        <v>11500000000</v>
      </c>
    </row>
    <row r="25" spans="1:6" x14ac:dyDescent="0.2">
      <c r="A25" t="s">
        <v>1221</v>
      </c>
      <c r="B25">
        <v>12774777967.943357</v>
      </c>
      <c r="C25">
        <v>12274194370.748177</v>
      </c>
      <c r="D25">
        <v>11559809240.739557</v>
      </c>
      <c r="E25">
        <v>10460249211.19301</v>
      </c>
      <c r="F25">
        <v>11500000000</v>
      </c>
    </row>
    <row r="26" spans="1:6" x14ac:dyDescent="0.2">
      <c r="A26" t="s">
        <v>1222</v>
      </c>
      <c r="B26">
        <v>12680206242.705303</v>
      </c>
      <c r="C26">
        <v>12163330668.620201</v>
      </c>
      <c r="D26">
        <v>11427203246.00946</v>
      </c>
      <c r="E26">
        <v>10297869867.94088</v>
      </c>
      <c r="F26">
        <v>11500000000</v>
      </c>
    </row>
    <row r="27" spans="1:6" x14ac:dyDescent="0.2">
      <c r="A27" t="s">
        <v>1223</v>
      </c>
      <c r="B27">
        <v>12582855717.665998</v>
      </c>
      <c r="C27">
        <v>12049476858.465988</v>
      </c>
      <c r="D27">
        <v>11291450193.45014</v>
      </c>
      <c r="E27">
        <v>10132434158.260126</v>
      </c>
      <c r="F27">
        <v>11500000000</v>
      </c>
    </row>
    <row r="28" spans="1:6" x14ac:dyDescent="0.2">
      <c r="A28" t="s">
        <v>1224</v>
      </c>
      <c r="B28">
        <v>12483707657.303196</v>
      </c>
      <c r="C28">
        <v>11934909367.972544</v>
      </c>
      <c r="D28">
        <v>11156563044.953629</v>
      </c>
      <c r="E28">
        <v>9970353912.9666786</v>
      </c>
      <c r="F28">
        <v>11500000000</v>
      </c>
    </row>
    <row r="29" spans="1:6" x14ac:dyDescent="0.2">
      <c r="A29" t="s">
        <v>1225</v>
      </c>
      <c r="B29">
        <v>12388079895.124268</v>
      </c>
      <c r="C29">
        <v>11823398085.426271</v>
      </c>
      <c r="D29">
        <v>11024215740.680859</v>
      </c>
      <c r="E29">
        <v>9810349367.7246208</v>
      </c>
      <c r="F29">
        <v>11500000000</v>
      </c>
    </row>
    <row r="30" spans="1:6" x14ac:dyDescent="0.2">
      <c r="A30" t="s">
        <v>1226</v>
      </c>
      <c r="B30">
        <v>12291781870.99132</v>
      </c>
      <c r="C30">
        <v>11711592108.267437</v>
      </c>
      <c r="D30">
        <v>10892195373.36117</v>
      </c>
      <c r="E30">
        <v>9651811074.7497959</v>
      </c>
      <c r="F30">
        <v>11500000000</v>
      </c>
    </row>
    <row r="31" spans="1:6" x14ac:dyDescent="0.2">
      <c r="A31" t="s">
        <v>1227</v>
      </c>
      <c r="B31">
        <v>12195433711.914759</v>
      </c>
      <c r="C31">
        <v>11601354170.349354</v>
      </c>
      <c r="D31">
        <v>10763998073.111273</v>
      </c>
      <c r="E31">
        <v>9500414381.5975971</v>
      </c>
      <c r="F31">
        <v>11500000000</v>
      </c>
    </row>
    <row r="32" spans="1:6" x14ac:dyDescent="0.2">
      <c r="A32" t="s">
        <v>1228</v>
      </c>
      <c r="B32">
        <v>12099422642.27294</v>
      </c>
      <c r="C32">
        <v>11490498268.66828</v>
      </c>
      <c r="D32">
        <v>10634029985.176767</v>
      </c>
      <c r="E32">
        <v>9345949654.8095951</v>
      </c>
      <c r="F32">
        <v>11500000000</v>
      </c>
    </row>
    <row r="33" spans="1:6" x14ac:dyDescent="0.2">
      <c r="A33" t="s">
        <v>1229</v>
      </c>
      <c r="B33">
        <v>12003705450.386662</v>
      </c>
      <c r="C33">
        <v>11380886831.274773</v>
      </c>
      <c r="D33">
        <v>10506665142.234093</v>
      </c>
      <c r="E33">
        <v>9196160262.9460964</v>
      </c>
      <c r="F33">
        <v>11500000000</v>
      </c>
    </row>
    <row r="34" spans="1:6" x14ac:dyDescent="0.2">
      <c r="A34" t="s">
        <v>1230</v>
      </c>
      <c r="B34">
        <v>11903508543.741161</v>
      </c>
      <c r="C34">
        <v>11266746991.8309</v>
      </c>
      <c r="D34">
        <v>10374840314.606775</v>
      </c>
      <c r="E34">
        <v>9042316009.3998203</v>
      </c>
      <c r="F34">
        <v>11500000000</v>
      </c>
    </row>
    <row r="35" spans="1:6" x14ac:dyDescent="0.2">
      <c r="A35" t="s">
        <v>1231</v>
      </c>
      <c r="B35">
        <v>11803467495.026594</v>
      </c>
      <c r="C35">
        <v>11153719607.316904</v>
      </c>
      <c r="D35">
        <v>10245481395.062466</v>
      </c>
      <c r="E35">
        <v>8892967642.9512043</v>
      </c>
      <c r="F35">
        <v>11500000000</v>
      </c>
    </row>
    <row r="36" spans="1:6" x14ac:dyDescent="0.2">
      <c r="A36" t="s">
        <v>1232</v>
      </c>
      <c r="B36">
        <v>11710284838.266607</v>
      </c>
      <c r="C36">
        <v>11046898206.222216</v>
      </c>
      <c r="D36">
        <v>10121551552.069683</v>
      </c>
      <c r="E36">
        <v>8748186924.5829563</v>
      </c>
      <c r="F36">
        <v>11500000000</v>
      </c>
    </row>
    <row r="37" spans="1:6" x14ac:dyDescent="0.2">
      <c r="A37" t="s">
        <v>1233</v>
      </c>
      <c r="B37">
        <v>11612480508.673893</v>
      </c>
      <c r="C37">
        <v>10936054612.767159</v>
      </c>
      <c r="D37">
        <v>9994509900.7263145</v>
      </c>
      <c r="E37">
        <v>8601794934.193182</v>
      </c>
      <c r="F37">
        <v>11500000000</v>
      </c>
    </row>
    <row r="38" spans="1:6" x14ac:dyDescent="0.2">
      <c r="A38" t="s">
        <v>1234</v>
      </c>
      <c r="B38">
        <v>11510242607.770508</v>
      </c>
      <c r="C38">
        <v>10821979583.690922</v>
      </c>
      <c r="D38">
        <v>9865913643.7184315</v>
      </c>
      <c r="E38">
        <v>8456311559.4645357</v>
      </c>
      <c r="F38">
        <v>11500000000</v>
      </c>
    </row>
    <row r="39" spans="1:6" x14ac:dyDescent="0.2">
      <c r="A39" t="s">
        <v>1235</v>
      </c>
      <c r="B39">
        <v>11410336904.611334</v>
      </c>
      <c r="C39">
        <v>10709852249.0891</v>
      </c>
      <c r="D39">
        <v>9738861100.7370987</v>
      </c>
      <c r="E39">
        <v>8312055935.2083979</v>
      </c>
      <c r="F39">
        <v>11500000000</v>
      </c>
    </row>
    <row r="40" spans="1:6" x14ac:dyDescent="0.2">
      <c r="A40" t="s">
        <v>1236</v>
      </c>
      <c r="B40">
        <v>11309093912.152205</v>
      </c>
      <c r="C40">
        <v>10597401354.109653</v>
      </c>
      <c r="D40">
        <v>9612887113.3047009</v>
      </c>
      <c r="E40">
        <v>8170905938.9386482</v>
      </c>
      <c r="F40">
        <v>11500000000</v>
      </c>
    </row>
    <row r="41" spans="1:6" x14ac:dyDescent="0.2">
      <c r="A41" t="s">
        <v>1237</v>
      </c>
      <c r="B41">
        <v>11211849390.437571</v>
      </c>
      <c r="C41">
        <v>10488457104.650358</v>
      </c>
      <c r="D41">
        <v>9489867722.9064827</v>
      </c>
      <c r="E41">
        <v>8032174726.6582947</v>
      </c>
      <c r="F41">
        <v>11500000000</v>
      </c>
    </row>
    <row r="42" spans="1:6" x14ac:dyDescent="0.2">
      <c r="A42" t="s">
        <v>1238</v>
      </c>
      <c r="B42">
        <v>11114465168.730009</v>
      </c>
      <c r="C42">
        <v>10379721460.165909</v>
      </c>
      <c r="D42">
        <v>9367600148.6227207</v>
      </c>
      <c r="E42">
        <v>7895105772.2332191</v>
      </c>
      <c r="F42">
        <v>11500000000</v>
      </c>
    </row>
    <row r="43" spans="1:6" x14ac:dyDescent="0.2">
      <c r="A43" t="s">
        <v>1239</v>
      </c>
      <c r="B43">
        <v>11019982043.262463</v>
      </c>
      <c r="C43">
        <v>10275717120.003574</v>
      </c>
      <c r="D43">
        <v>9252431993.57094</v>
      </c>
      <c r="E43">
        <v>7768202189.3558321</v>
      </c>
      <c r="F43">
        <v>11500000000</v>
      </c>
    </row>
    <row r="44" spans="1:6" x14ac:dyDescent="0.2">
      <c r="A44" t="s">
        <v>1240</v>
      </c>
      <c r="B44">
        <v>10928078111.355064</v>
      </c>
      <c r="C44">
        <v>10172737145.669924</v>
      </c>
      <c r="D44">
        <v>9136412037.7132359</v>
      </c>
      <c r="E44">
        <v>7638303595.1691589</v>
      </c>
      <c r="F44">
        <v>11500000000</v>
      </c>
    </row>
    <row r="45" spans="1:6" x14ac:dyDescent="0.2">
      <c r="A45" t="s">
        <v>1241</v>
      </c>
      <c r="B45">
        <v>10832529365.20285</v>
      </c>
      <c r="C45">
        <v>10067241054.215385</v>
      </c>
      <c r="D45">
        <v>9019409171.6699448</v>
      </c>
      <c r="E45">
        <v>7509575908.3021612</v>
      </c>
      <c r="F45">
        <v>11500000000</v>
      </c>
    </row>
    <row r="46" spans="1:6" x14ac:dyDescent="0.2">
      <c r="A46" t="s">
        <v>1242</v>
      </c>
      <c r="B46">
        <v>10735722934.358681</v>
      </c>
      <c r="C46">
        <v>9960351536.0215874</v>
      </c>
      <c r="D46">
        <v>8900950403.5743351</v>
      </c>
      <c r="E46">
        <v>7379557531.0903893</v>
      </c>
      <c r="F46">
        <v>11500000000</v>
      </c>
    </row>
    <row r="47" spans="1:6" x14ac:dyDescent="0.2">
      <c r="A47" t="s">
        <v>1243</v>
      </c>
      <c r="B47">
        <v>10641498372.638552</v>
      </c>
      <c r="C47">
        <v>9856726702.481287</v>
      </c>
      <c r="D47">
        <v>8786667593.1766243</v>
      </c>
      <c r="E47">
        <v>7254946633.5563393</v>
      </c>
      <c r="F47">
        <v>11500000000</v>
      </c>
    </row>
    <row r="48" spans="1:6" x14ac:dyDescent="0.2">
      <c r="A48" t="s">
        <v>1244</v>
      </c>
      <c r="B48">
        <v>10549969730.768524</v>
      </c>
      <c r="C48">
        <v>9755374017.037075</v>
      </c>
      <c r="D48">
        <v>8674201361.3527775</v>
      </c>
      <c r="E48">
        <v>7131750550.4577351</v>
      </c>
      <c r="F48">
        <v>11500000000</v>
      </c>
    </row>
    <row r="49" spans="1:6" x14ac:dyDescent="0.2">
      <c r="A49" t="s">
        <v>1245</v>
      </c>
      <c r="B49">
        <v>10452939146.234049</v>
      </c>
      <c r="C49">
        <v>9649257858.296093</v>
      </c>
      <c r="D49">
        <v>8558025574.5951214</v>
      </c>
      <c r="E49">
        <v>7006430917.9155455</v>
      </c>
      <c r="F49">
        <v>11500000000</v>
      </c>
    </row>
    <row r="50" spans="1:6" x14ac:dyDescent="0.2">
      <c r="A50" t="s">
        <v>1246</v>
      </c>
      <c r="B50">
        <v>10365393688.340675</v>
      </c>
      <c r="C50">
        <v>9552737683.4074326</v>
      </c>
      <c r="D50">
        <v>8451567945.5068312</v>
      </c>
      <c r="E50">
        <v>6890910908.9880705</v>
      </c>
      <c r="F50">
        <v>11500000000</v>
      </c>
    </row>
    <row r="51" spans="1:6" x14ac:dyDescent="0.2">
      <c r="A51" t="s">
        <v>1247</v>
      </c>
      <c r="B51">
        <v>10278403294.396341</v>
      </c>
      <c r="C51">
        <v>9456501237.732111</v>
      </c>
      <c r="D51">
        <v>8345147393.0264158</v>
      </c>
      <c r="E51">
        <v>6775322607.3169079</v>
      </c>
      <c r="F51">
        <v>11500000000</v>
      </c>
    </row>
    <row r="52" spans="1:6" x14ac:dyDescent="0.2">
      <c r="A52" t="s">
        <v>1248</v>
      </c>
      <c r="B52">
        <v>10181567840.038448</v>
      </c>
      <c r="C52">
        <v>9352033402.255785</v>
      </c>
      <c r="D52">
        <v>8232644164.4728584</v>
      </c>
      <c r="E52">
        <v>6656583671.1764383</v>
      </c>
      <c r="F52">
        <v>11500000000</v>
      </c>
    </row>
    <row r="53" spans="1:6" x14ac:dyDescent="0.2">
      <c r="A53" t="s">
        <v>1249</v>
      </c>
      <c r="B53">
        <v>10093952009.767532</v>
      </c>
      <c r="C53">
        <v>9255830750.929985</v>
      </c>
      <c r="D53">
        <v>8127234534.6292381</v>
      </c>
      <c r="E53">
        <v>6543520436.4057932</v>
      </c>
      <c r="F53">
        <v>11500000000</v>
      </c>
    </row>
    <row r="54" spans="1:6" x14ac:dyDescent="0.2">
      <c r="A54" t="s">
        <v>1250</v>
      </c>
      <c r="B54">
        <v>10005977437.18676</v>
      </c>
      <c r="C54">
        <v>9159599133.2721539</v>
      </c>
      <c r="D54">
        <v>8022282443.9864712</v>
      </c>
      <c r="E54">
        <v>6431662372.9117775</v>
      </c>
      <c r="F54">
        <v>9000000000</v>
      </c>
    </row>
    <row r="55" spans="1:6" x14ac:dyDescent="0.2">
      <c r="A55" t="s">
        <v>1251</v>
      </c>
      <c r="B55">
        <v>9918355284.5007248</v>
      </c>
      <c r="C55">
        <v>9065478498.1535835</v>
      </c>
      <c r="D55">
        <v>7921607666.3689442</v>
      </c>
      <c r="E55">
        <v>6326647394.9262733</v>
      </c>
      <c r="F55">
        <v>9000000000</v>
      </c>
    </row>
    <row r="56" spans="1:6" x14ac:dyDescent="0.2">
      <c r="A56" t="s">
        <v>1252</v>
      </c>
      <c r="B56">
        <v>9831897036.6895409</v>
      </c>
      <c r="C56">
        <v>8971213080.2329121</v>
      </c>
      <c r="D56">
        <v>7819299750.0746126</v>
      </c>
      <c r="E56">
        <v>6218487744.0051126</v>
      </c>
      <c r="F56">
        <v>9000000000</v>
      </c>
    </row>
    <row r="57" spans="1:6" x14ac:dyDescent="0.2">
      <c r="A57" t="s">
        <v>1253</v>
      </c>
      <c r="B57">
        <v>9745692478.4339333</v>
      </c>
      <c r="C57">
        <v>8877958565.6853924</v>
      </c>
      <c r="D57">
        <v>7718973875.9768801</v>
      </c>
      <c r="E57">
        <v>6113537427.1791878</v>
      </c>
      <c r="F57">
        <v>9000000000</v>
      </c>
    </row>
    <row r="58" spans="1:6" x14ac:dyDescent="0.2">
      <c r="A58" t="s">
        <v>1254</v>
      </c>
      <c r="B58">
        <v>9659502774.3340187</v>
      </c>
      <c r="C58">
        <v>8784518486.9560928</v>
      </c>
      <c r="D58">
        <v>7618307729.8019667</v>
      </c>
      <c r="E58">
        <v>6008251936.5168219</v>
      </c>
      <c r="F58">
        <v>9000000000</v>
      </c>
    </row>
    <row r="59" spans="1:6" x14ac:dyDescent="0.2">
      <c r="A59" t="s">
        <v>1255</v>
      </c>
      <c r="B59">
        <v>9573815353.4781628</v>
      </c>
      <c r="C59">
        <v>8692301806.6868286</v>
      </c>
      <c r="D59">
        <v>7519779647.2583637</v>
      </c>
      <c r="E59">
        <v>5906236345.7390184</v>
      </c>
      <c r="F59">
        <v>9000000000</v>
      </c>
    </row>
    <row r="60" spans="1:6" x14ac:dyDescent="0.2">
      <c r="A60" t="s">
        <v>1256</v>
      </c>
      <c r="B60">
        <v>9488235548.70471</v>
      </c>
      <c r="C60">
        <v>8599990800.4919968</v>
      </c>
      <c r="D60">
        <v>7420999409.8601894</v>
      </c>
      <c r="E60">
        <v>5803964185.17103</v>
      </c>
      <c r="F60">
        <v>9000000000</v>
      </c>
    </row>
    <row r="61" spans="1:6" x14ac:dyDescent="0.2">
      <c r="A61" t="s">
        <v>1257</v>
      </c>
      <c r="B61">
        <v>9403064709.3654327</v>
      </c>
      <c r="C61">
        <v>8508337973.3148127</v>
      </c>
      <c r="D61">
        <v>7323239475.6777792</v>
      </c>
      <c r="E61">
        <v>5703247023.6741924</v>
      </c>
      <c r="F61">
        <v>9000000000</v>
      </c>
    </row>
    <row r="62" spans="1:6" x14ac:dyDescent="0.2">
      <c r="A62" t="s">
        <v>1258</v>
      </c>
      <c r="B62">
        <v>9318818219.8222656</v>
      </c>
      <c r="C62">
        <v>8418267242.8286076</v>
      </c>
      <c r="D62">
        <v>7227880757.2553864</v>
      </c>
      <c r="E62">
        <v>5605908552.3211384</v>
      </c>
      <c r="F62">
        <v>9000000000</v>
      </c>
    </row>
    <row r="63" spans="1:6" x14ac:dyDescent="0.2">
      <c r="A63" t="s">
        <v>1259</v>
      </c>
      <c r="B63">
        <v>9231702945.9384079</v>
      </c>
      <c r="C63">
        <v>8325426076.7470579</v>
      </c>
      <c r="D63">
        <v>7129988549.8997765</v>
      </c>
      <c r="E63">
        <v>5506561345.4415989</v>
      </c>
      <c r="F63">
        <v>9000000000</v>
      </c>
    </row>
    <row r="64" spans="1:6" x14ac:dyDescent="0.2">
      <c r="A64" t="s">
        <v>1260</v>
      </c>
      <c r="B64">
        <v>9147396090.2203274</v>
      </c>
      <c r="C64">
        <v>8235855015.8343353</v>
      </c>
      <c r="D64">
        <v>7035918876.4181643</v>
      </c>
      <c r="E64">
        <v>5411635739.5418215</v>
      </c>
      <c r="F64">
        <v>9000000000</v>
      </c>
    </row>
    <row r="65" spans="1:6" x14ac:dyDescent="0.2">
      <c r="A65" t="s">
        <v>1261</v>
      </c>
      <c r="B65">
        <v>9063522073.1105518</v>
      </c>
      <c r="C65">
        <v>8146498533.5843973</v>
      </c>
      <c r="D65">
        <v>6941881682.8935318</v>
      </c>
      <c r="E65">
        <v>5316692706.2943907</v>
      </c>
      <c r="F65">
        <v>9000000000</v>
      </c>
    </row>
    <row r="66" spans="1:6" x14ac:dyDescent="0.2">
      <c r="A66" t="s">
        <v>1262</v>
      </c>
      <c r="B66">
        <v>8980067335.1756992</v>
      </c>
      <c r="C66">
        <v>8057797688.3573122</v>
      </c>
      <c r="D66">
        <v>6848834561.2422409</v>
      </c>
      <c r="E66">
        <v>5223211930.9680223</v>
      </c>
      <c r="F66">
        <v>9000000000</v>
      </c>
    </row>
    <row r="67" spans="1:6" x14ac:dyDescent="0.2">
      <c r="A67" t="s">
        <v>1263</v>
      </c>
      <c r="B67">
        <v>8897592809.2416973</v>
      </c>
      <c r="C67">
        <v>7971561770.4919443</v>
      </c>
      <c r="D67">
        <v>6759971242.1211538</v>
      </c>
      <c r="E67">
        <v>5135714012.6880503</v>
      </c>
      <c r="F67">
        <v>9000000000</v>
      </c>
    </row>
    <row r="68" spans="1:6" x14ac:dyDescent="0.2">
      <c r="A68" t="s">
        <v>1264</v>
      </c>
      <c r="B68">
        <v>8815214180.4808578</v>
      </c>
      <c r="C68">
        <v>7884361647.7312851</v>
      </c>
      <c r="D68">
        <v>6669020651.317605</v>
      </c>
      <c r="E68">
        <v>5045156761.6129541</v>
      </c>
      <c r="F68">
        <v>9000000000</v>
      </c>
    </row>
    <row r="69" spans="1:6" x14ac:dyDescent="0.2">
      <c r="A69" t="s">
        <v>1265</v>
      </c>
      <c r="B69">
        <v>8733741332.9069138</v>
      </c>
      <c r="C69">
        <v>7798670181.2183084</v>
      </c>
      <c r="D69">
        <v>6580302313.9138308</v>
      </c>
      <c r="E69">
        <v>4957634812.7425003</v>
      </c>
      <c r="F69">
        <v>6500000000</v>
      </c>
    </row>
    <row r="70" spans="1:6" x14ac:dyDescent="0.2">
      <c r="A70" t="s">
        <v>1266</v>
      </c>
      <c r="B70">
        <v>8651858818.8099632</v>
      </c>
      <c r="C70">
        <v>7712451242.2486782</v>
      </c>
      <c r="D70">
        <v>6491003109.6700783</v>
      </c>
      <c r="E70">
        <v>4869642992.5421152</v>
      </c>
      <c r="F70">
        <v>6500000000</v>
      </c>
    </row>
    <row r="71" spans="1:6" x14ac:dyDescent="0.2">
      <c r="A71" t="s">
        <v>1267</v>
      </c>
      <c r="B71">
        <v>8571235465.2575312</v>
      </c>
      <c r="C71">
        <v>7628040564.0255709</v>
      </c>
      <c r="D71">
        <v>6404159604.6862965</v>
      </c>
      <c r="E71">
        <v>4784797209.9181433</v>
      </c>
      <c r="F71">
        <v>6500000000</v>
      </c>
    </row>
    <row r="72" spans="1:6" x14ac:dyDescent="0.2">
      <c r="A72" t="s">
        <v>1268</v>
      </c>
      <c r="B72">
        <v>8490037428.2566376</v>
      </c>
      <c r="C72">
        <v>7542962553.8747358</v>
      </c>
      <c r="D72">
        <v>6316626495.1562719</v>
      </c>
      <c r="E72">
        <v>4699408590.9871712</v>
      </c>
      <c r="F72">
        <v>6500000000</v>
      </c>
    </row>
    <row r="73" spans="1:6" x14ac:dyDescent="0.2">
      <c r="A73" t="s">
        <v>1269</v>
      </c>
      <c r="B73">
        <v>8409453684.6707211</v>
      </c>
      <c r="C73">
        <v>7458696040.1044931</v>
      </c>
      <c r="D73">
        <v>6230175028.5141821</v>
      </c>
      <c r="E73">
        <v>4615458774.4694214</v>
      </c>
      <c r="F73">
        <v>6500000000</v>
      </c>
    </row>
    <row r="74" spans="1:6" x14ac:dyDescent="0.2">
      <c r="A74" t="s">
        <v>1270</v>
      </c>
      <c r="B74">
        <v>8327844438.0036383</v>
      </c>
      <c r="C74">
        <v>7374189441.9651279</v>
      </c>
      <c r="D74">
        <v>6144427107.6236238</v>
      </c>
      <c r="E74">
        <v>4533275449.8053226</v>
      </c>
      <c r="F74">
        <v>6500000000</v>
      </c>
    </row>
    <row r="75" spans="1:6" x14ac:dyDescent="0.2">
      <c r="A75" t="s">
        <v>1271</v>
      </c>
      <c r="B75">
        <v>8248223254.1346025</v>
      </c>
      <c r="C75">
        <v>7291298408.4870577</v>
      </c>
      <c r="D75">
        <v>6059908571.2064381</v>
      </c>
      <c r="E75">
        <v>4451982035.8689032</v>
      </c>
      <c r="F75">
        <v>6500000000</v>
      </c>
    </row>
    <row r="76" spans="1:6" x14ac:dyDescent="0.2">
      <c r="A76" t="s">
        <v>1272</v>
      </c>
      <c r="B76">
        <v>8167770070.7607536</v>
      </c>
      <c r="C76">
        <v>7208327820.160532</v>
      </c>
      <c r="D76">
        <v>5976205123.8715343</v>
      </c>
      <c r="E76">
        <v>4372490861.1691923</v>
      </c>
      <c r="F76">
        <v>5000000000</v>
      </c>
    </row>
    <row r="77" spans="1:6" x14ac:dyDescent="0.2">
      <c r="A77" t="s">
        <v>1273</v>
      </c>
      <c r="B77">
        <v>8087195639.1040335</v>
      </c>
      <c r="C77">
        <v>7125112963.2079353</v>
      </c>
      <c r="D77">
        <v>5892190958.1210842</v>
      </c>
      <c r="E77">
        <v>4292762364.3535638</v>
      </c>
      <c r="F77">
        <v>5000000000</v>
      </c>
    </row>
    <row r="78" spans="1:6" x14ac:dyDescent="0.2">
      <c r="A78" t="s">
        <v>1274</v>
      </c>
      <c r="B78">
        <v>8006972886.2691708</v>
      </c>
      <c r="C78">
        <v>7042468963.7024279</v>
      </c>
      <c r="D78">
        <v>5809036345.816884</v>
      </c>
      <c r="E78">
        <v>4214254389.2257142</v>
      </c>
      <c r="F78">
        <v>5000000000</v>
      </c>
    </row>
    <row r="79" spans="1:6" x14ac:dyDescent="0.2">
      <c r="A79" t="s">
        <v>1275</v>
      </c>
      <c r="B79">
        <v>7926151905.0423021</v>
      </c>
      <c r="C79">
        <v>6960321765.7455568</v>
      </c>
      <c r="D79">
        <v>5727616224.9282103</v>
      </c>
      <c r="E79">
        <v>4138720631.9727359</v>
      </c>
      <c r="F79">
        <v>5000000000</v>
      </c>
    </row>
    <row r="80" spans="1:6" x14ac:dyDescent="0.2">
      <c r="A80" t="s">
        <v>1276</v>
      </c>
      <c r="B80">
        <v>7845639032.3636417</v>
      </c>
      <c r="C80">
        <v>6877934371.5873833</v>
      </c>
      <c r="D80">
        <v>5645425936.4959822</v>
      </c>
      <c r="E80">
        <v>4062052527.9892998</v>
      </c>
      <c r="F80">
        <v>5000000000</v>
      </c>
    </row>
    <row r="81" spans="1:6" x14ac:dyDescent="0.2">
      <c r="A81" t="s">
        <v>1277</v>
      </c>
      <c r="B81">
        <v>7765446516.3074903</v>
      </c>
      <c r="C81">
        <v>6796458945.4903374</v>
      </c>
      <c r="D81">
        <v>5564820392.528676</v>
      </c>
      <c r="E81">
        <v>3987641032.755228</v>
      </c>
      <c r="F81">
        <v>5000000000</v>
      </c>
    </row>
    <row r="82" spans="1:6" x14ac:dyDescent="0.2">
      <c r="A82" t="s">
        <v>1278</v>
      </c>
      <c r="B82">
        <v>7687106855.0334854</v>
      </c>
      <c r="C82">
        <v>6716483652.8118887</v>
      </c>
      <c r="D82">
        <v>5485352088.7897272</v>
      </c>
      <c r="E82">
        <v>3914046968.5997429</v>
      </c>
      <c r="F82">
        <v>5000000000</v>
      </c>
    </row>
    <row r="83" spans="1:6" x14ac:dyDescent="0.2">
      <c r="A83" t="s">
        <v>1279</v>
      </c>
      <c r="B83">
        <v>7609803021.1944752</v>
      </c>
      <c r="C83">
        <v>6638027077.8047504</v>
      </c>
      <c r="D83">
        <v>5407933390.9051485</v>
      </c>
      <c r="E83">
        <v>3842987229.1493444</v>
      </c>
      <c r="F83">
        <v>5000000000</v>
      </c>
    </row>
    <row r="84" spans="1:6" x14ac:dyDescent="0.2">
      <c r="A84" t="s">
        <v>1280</v>
      </c>
      <c r="B84">
        <v>7532455094.7861423</v>
      </c>
      <c r="C84">
        <v>6559412373.1504068</v>
      </c>
      <c r="D84">
        <v>5330296183.8025875</v>
      </c>
      <c r="E84">
        <v>3771773186.2658844</v>
      </c>
      <c r="F84">
        <v>5000000000</v>
      </c>
    </row>
    <row r="85" spans="1:6" x14ac:dyDescent="0.2">
      <c r="A85" t="s">
        <v>1281</v>
      </c>
      <c r="B85">
        <v>7454714081.2184973</v>
      </c>
      <c r="C85">
        <v>6480703518.2448397</v>
      </c>
      <c r="D85">
        <v>5252942579.9347286</v>
      </c>
      <c r="E85">
        <v>3701293291.9793701</v>
      </c>
      <c r="F85">
        <v>5000000000</v>
      </c>
    </row>
    <row r="86" spans="1:6" x14ac:dyDescent="0.2">
      <c r="A86" t="s">
        <v>1282</v>
      </c>
      <c r="B86">
        <v>7378474350.4680471</v>
      </c>
      <c r="C86">
        <v>6403896360.5474539</v>
      </c>
      <c r="D86">
        <v>5177910769.2007437</v>
      </c>
      <c r="E86">
        <v>3633469274.2894068</v>
      </c>
      <c r="F86">
        <v>5000000000</v>
      </c>
    </row>
    <row r="87" spans="1:6" x14ac:dyDescent="0.2">
      <c r="A87" t="s">
        <v>1283</v>
      </c>
      <c r="B87">
        <v>7303698096.6074476</v>
      </c>
      <c r="C87">
        <v>6328245441.4298477</v>
      </c>
      <c r="D87">
        <v>5103729811.8423605</v>
      </c>
      <c r="E87">
        <v>3566245401.5152373</v>
      </c>
      <c r="F87">
        <v>5000000000</v>
      </c>
    </row>
    <row r="88" spans="1:6" x14ac:dyDescent="0.2">
      <c r="A88" t="s">
        <v>1284</v>
      </c>
      <c r="B88">
        <v>7228137382.9532623</v>
      </c>
      <c r="C88">
        <v>6252496549.9199047</v>
      </c>
      <c r="D88">
        <v>5030227048.3551311</v>
      </c>
      <c r="E88">
        <v>3500476941.8072042</v>
      </c>
      <c r="F88">
        <v>5000000000</v>
      </c>
    </row>
    <row r="89" spans="1:6" x14ac:dyDescent="0.2">
      <c r="A89" t="s">
        <v>1285</v>
      </c>
      <c r="B89">
        <v>7152903604.4009151</v>
      </c>
      <c r="C89">
        <v>6176923371.632885</v>
      </c>
      <c r="D89">
        <v>4956789019.062993</v>
      </c>
      <c r="E89">
        <v>3434762293.5455918</v>
      </c>
      <c r="F89">
        <v>5000000000</v>
      </c>
    </row>
    <row r="90" spans="1:6" x14ac:dyDescent="0.2">
      <c r="A90" t="s">
        <v>1286</v>
      </c>
      <c r="B90">
        <v>7078542357.5330238</v>
      </c>
      <c r="C90">
        <v>6102340763.2634344</v>
      </c>
      <c r="D90">
        <v>4884484870.8037624</v>
      </c>
      <c r="E90">
        <v>3370323906.7039576</v>
      </c>
      <c r="F90">
        <v>2500000000</v>
      </c>
    </row>
    <row r="91" spans="1:6" x14ac:dyDescent="0.2">
      <c r="A91" t="s">
        <v>1287</v>
      </c>
      <c r="B91">
        <v>7004100525.9698982</v>
      </c>
      <c r="C91">
        <v>6028914349.5995579</v>
      </c>
      <c r="D91">
        <v>4814625851.2607698</v>
      </c>
      <c r="E91">
        <v>3309408871.7679868</v>
      </c>
      <c r="F91">
        <v>2500000000</v>
      </c>
    </row>
    <row r="92" spans="1:6" x14ac:dyDescent="0.2">
      <c r="A92" t="s">
        <v>1288</v>
      </c>
      <c r="B92">
        <v>6931362124.5274477</v>
      </c>
      <c r="C92">
        <v>5956184078.3829861</v>
      </c>
      <c r="D92">
        <v>4744447371.6615648</v>
      </c>
      <c r="E92">
        <v>3247357754.378984</v>
      </c>
      <c r="F92">
        <v>2500000000</v>
      </c>
    </row>
    <row r="93" spans="1:6" x14ac:dyDescent="0.2">
      <c r="A93" t="s">
        <v>1289</v>
      </c>
      <c r="B93">
        <v>6854931215.5853214</v>
      </c>
      <c r="C93">
        <v>5880837568.4891272</v>
      </c>
      <c r="D93">
        <v>4672899853.8807688</v>
      </c>
      <c r="E93">
        <v>3185275932.247601</v>
      </c>
      <c r="F93">
        <v>2500000000</v>
      </c>
    </row>
    <row r="94" spans="1:6" x14ac:dyDescent="0.2">
      <c r="A94" t="s">
        <v>1290</v>
      </c>
      <c r="B94">
        <v>6780133986.0892887</v>
      </c>
      <c r="C94">
        <v>5806803610.4798365</v>
      </c>
      <c r="D94">
        <v>4602338106.7110939</v>
      </c>
      <c r="E94">
        <v>3123889954.8728528</v>
      </c>
      <c r="F94">
        <v>2500000000</v>
      </c>
    </row>
    <row r="95" spans="1:6" x14ac:dyDescent="0.2">
      <c r="A95" t="s">
        <v>1291</v>
      </c>
      <c r="B95">
        <v>6707561345.4823446</v>
      </c>
      <c r="C95">
        <v>5735219916.8362389</v>
      </c>
      <c r="D95">
        <v>4534414582.5586681</v>
      </c>
      <c r="E95">
        <v>3065169636.1329136</v>
      </c>
      <c r="F95">
        <v>2500000000</v>
      </c>
    </row>
    <row r="96" spans="1:6" x14ac:dyDescent="0.2">
      <c r="A96" t="s">
        <v>1292</v>
      </c>
      <c r="B96">
        <v>6635949271.0635576</v>
      </c>
      <c r="C96">
        <v>5664365366.0932131</v>
      </c>
      <c r="D96">
        <v>4467005644.6256542</v>
      </c>
      <c r="E96">
        <v>3006812938.1483827</v>
      </c>
      <c r="F96">
        <v>2500000000</v>
      </c>
    </row>
    <row r="97" spans="1:6" x14ac:dyDescent="0.2">
      <c r="A97" t="s">
        <v>1293</v>
      </c>
      <c r="B97">
        <v>6560904440.1278858</v>
      </c>
      <c r="C97">
        <v>5590809476.8246365</v>
      </c>
      <c r="D97">
        <v>4397785348.9037132</v>
      </c>
      <c r="E97">
        <v>2947681506.6529741</v>
      </c>
      <c r="F97">
        <v>2500000000</v>
      </c>
    </row>
    <row r="98" spans="1:6" x14ac:dyDescent="0.2">
      <c r="A98" t="s">
        <v>1294</v>
      </c>
      <c r="B98">
        <v>6490759420.4021053</v>
      </c>
      <c r="C98">
        <v>5521957415.1728687</v>
      </c>
      <c r="D98">
        <v>4332934818.0256824</v>
      </c>
      <c r="E98">
        <v>2892309525.7430329</v>
      </c>
      <c r="F98">
        <v>2500000000</v>
      </c>
    </row>
    <row r="99" spans="1:6" x14ac:dyDescent="0.2">
      <c r="A99" t="s">
        <v>1295</v>
      </c>
      <c r="B99">
        <v>6419125610.6854582</v>
      </c>
      <c r="C99">
        <v>5451753284.8381376</v>
      </c>
      <c r="D99">
        <v>4266968035.9859748</v>
      </c>
      <c r="E99">
        <v>2836211549.5910592</v>
      </c>
      <c r="F99">
        <v>2500000000</v>
      </c>
    </row>
    <row r="100" spans="1:6" x14ac:dyDescent="0.2">
      <c r="A100" t="s">
        <v>1296</v>
      </c>
      <c r="B100">
        <v>6348376577.4765129</v>
      </c>
      <c r="C100">
        <v>5382816324.2291212</v>
      </c>
      <c r="D100">
        <v>4202643232.0946541</v>
      </c>
      <c r="E100">
        <v>2782004568.6483102</v>
      </c>
      <c r="F100">
        <v>2500000000</v>
      </c>
    </row>
    <row r="101" spans="1:6" x14ac:dyDescent="0.2">
      <c r="A101" t="s">
        <v>1297</v>
      </c>
      <c r="B101">
        <v>6279855482.6687918</v>
      </c>
      <c r="C101">
        <v>5315685873.5714941</v>
      </c>
      <c r="D101">
        <v>4139676124.0672274</v>
      </c>
      <c r="E101">
        <v>2728715760.1400757</v>
      </c>
      <c r="F101">
        <v>2500000000</v>
      </c>
    </row>
    <row r="102" spans="1:6" x14ac:dyDescent="0.2">
      <c r="A102" t="s">
        <v>1298</v>
      </c>
      <c r="B102">
        <v>6211981052.342907</v>
      </c>
      <c r="C102">
        <v>5249314106.0460958</v>
      </c>
      <c r="D102">
        <v>4077591444.5192351</v>
      </c>
      <c r="E102">
        <v>2676407656.5570159</v>
      </c>
      <c r="F102">
        <v>2500000000</v>
      </c>
    </row>
    <row r="103" spans="1:6" x14ac:dyDescent="0.2">
      <c r="A103" t="s">
        <v>1299</v>
      </c>
      <c r="B103">
        <v>6142798568.1927977</v>
      </c>
      <c r="C103">
        <v>5182900072.9580603</v>
      </c>
      <c r="D103">
        <v>4016752757.6011739</v>
      </c>
      <c r="E103">
        <v>2626386673.0069022</v>
      </c>
      <c r="F103">
        <v>2500000000</v>
      </c>
    </row>
    <row r="104" spans="1:6" x14ac:dyDescent="0.2">
      <c r="A104" t="s">
        <v>1300</v>
      </c>
      <c r="B104">
        <v>6076313088.471529</v>
      </c>
      <c r="C104">
        <v>5118108443.8404093</v>
      </c>
      <c r="D104">
        <v>3956451454.5496249</v>
      </c>
      <c r="E104">
        <v>2576000994.6965876</v>
      </c>
      <c r="F104">
        <v>2500000000</v>
      </c>
    </row>
    <row r="105" spans="1:6" x14ac:dyDescent="0.2">
      <c r="A105" t="s">
        <v>1301</v>
      </c>
      <c r="B105">
        <v>6006937977.0396852</v>
      </c>
      <c r="C105">
        <v>5051368463.0409765</v>
      </c>
      <c r="D105">
        <v>3895248540.6830912</v>
      </c>
      <c r="E105">
        <v>2525756283.3044815</v>
      </c>
      <c r="F105">
        <v>0</v>
      </c>
    </row>
    <row r="106" spans="1:6" x14ac:dyDescent="0.2">
      <c r="A106" t="s">
        <v>1302</v>
      </c>
      <c r="B106">
        <v>5941645615.0075054</v>
      </c>
      <c r="C106">
        <v>4987988285.4260111</v>
      </c>
      <c r="D106">
        <v>3836592228.6457057</v>
      </c>
      <c r="E106">
        <v>2477185509.1730866</v>
      </c>
    </row>
    <row r="107" spans="1:6" x14ac:dyDescent="0.2">
      <c r="A107" t="s">
        <v>1303</v>
      </c>
      <c r="B107">
        <v>5876257920.35357</v>
      </c>
      <c r="C107">
        <v>4924998354.2369022</v>
      </c>
      <c r="D107">
        <v>3778818865.9545498</v>
      </c>
      <c r="E107">
        <v>2429881231.1503844</v>
      </c>
    </row>
    <row r="108" spans="1:6" x14ac:dyDescent="0.2">
      <c r="A108" t="s">
        <v>1304</v>
      </c>
      <c r="B108">
        <v>5810688672.8191872</v>
      </c>
      <c r="C108">
        <v>4861783624.1965752</v>
      </c>
      <c r="D108">
        <v>3720828941.5869389</v>
      </c>
      <c r="E108">
        <v>2382458232.7325592</v>
      </c>
    </row>
    <row r="109" spans="1:6" x14ac:dyDescent="0.2">
      <c r="A109" t="s">
        <v>1305</v>
      </c>
      <c r="B109">
        <v>5746038853.8559923</v>
      </c>
      <c r="C109">
        <v>4799537138.3217325</v>
      </c>
      <c r="D109">
        <v>3663848670.6321549</v>
      </c>
      <c r="E109">
        <v>2336037113.0933018</v>
      </c>
    </row>
    <row r="110" spans="1:6" x14ac:dyDescent="0.2">
      <c r="A110" t="s">
        <v>1306</v>
      </c>
      <c r="B110">
        <v>5681653414.2488842</v>
      </c>
      <c r="C110">
        <v>4737967708.5706463</v>
      </c>
      <c r="D110">
        <v>3607946049.171679</v>
      </c>
      <c r="E110">
        <v>2290964338.3031335</v>
      </c>
    </row>
    <row r="111" spans="1:6" x14ac:dyDescent="0.2">
      <c r="A111" t="s">
        <v>1307</v>
      </c>
      <c r="B111">
        <v>5618136101.4819365</v>
      </c>
      <c r="C111">
        <v>4677054101.5871849</v>
      </c>
      <c r="D111">
        <v>3552502766.3389416</v>
      </c>
      <c r="E111">
        <v>2246204735.5026445</v>
      </c>
    </row>
    <row r="112" spans="1:6" x14ac:dyDescent="0.2">
      <c r="A112" t="s">
        <v>1308</v>
      </c>
      <c r="B112">
        <v>5554468647.6936531</v>
      </c>
      <c r="C112">
        <v>4616461497.4488888</v>
      </c>
      <c r="D112">
        <v>3497848669.2127628</v>
      </c>
      <c r="E112">
        <v>2202581633.1771002</v>
      </c>
    </row>
    <row r="113" spans="1:5" x14ac:dyDescent="0.2">
      <c r="A113" t="s">
        <v>1309</v>
      </c>
      <c r="B113">
        <v>5490858989.2774134</v>
      </c>
      <c r="C113">
        <v>4555853684.3066292</v>
      </c>
      <c r="D113">
        <v>3443147749.5327029</v>
      </c>
      <c r="E113">
        <v>2158953437.5005631</v>
      </c>
    </row>
    <row r="114" spans="1:5" x14ac:dyDescent="0.2">
      <c r="A114" t="s">
        <v>1310</v>
      </c>
      <c r="B114">
        <v>5428015095.1085653</v>
      </c>
      <c r="C114">
        <v>4496072471.0509977</v>
      </c>
      <c r="D114">
        <v>3389325562.7401061</v>
      </c>
      <c r="E114">
        <v>2116203963.4716437</v>
      </c>
    </row>
    <row r="115" spans="1:5" x14ac:dyDescent="0.2">
      <c r="A115" t="s">
        <v>1311</v>
      </c>
      <c r="B115">
        <v>5364937679.3674679</v>
      </c>
      <c r="C115">
        <v>4437016672.4130878</v>
      </c>
      <c r="D115">
        <v>3337122591.0650635</v>
      </c>
      <c r="E115">
        <v>2075637022.8296022</v>
      </c>
    </row>
    <row r="116" spans="1:5" x14ac:dyDescent="0.2">
      <c r="A116" t="s">
        <v>1312</v>
      </c>
      <c r="B116">
        <v>5302224372.6918821</v>
      </c>
      <c r="C116">
        <v>4377712736.0842085</v>
      </c>
      <c r="D116">
        <v>3284145979.6986079</v>
      </c>
      <c r="E116">
        <v>2034034525.3993945</v>
      </c>
    </row>
    <row r="117" spans="1:5" x14ac:dyDescent="0.2">
      <c r="A117" t="s">
        <v>1313</v>
      </c>
      <c r="B117">
        <v>5240128553.5448208</v>
      </c>
      <c r="C117">
        <v>4319342673.8500185</v>
      </c>
      <c r="D117">
        <v>3232381560.5044756</v>
      </c>
      <c r="E117">
        <v>1993767769.9917829</v>
      </c>
    </row>
    <row r="118" spans="1:5" x14ac:dyDescent="0.2">
      <c r="A118" t="s">
        <v>1314</v>
      </c>
      <c r="B118">
        <v>5178432486.4688606</v>
      </c>
      <c r="C118">
        <v>4261248056.6527457</v>
      </c>
      <c r="D118">
        <v>3180796388.5933714</v>
      </c>
      <c r="E118">
        <v>1953639554.9693346</v>
      </c>
    </row>
    <row r="119" spans="1:5" x14ac:dyDescent="0.2">
      <c r="A119" t="s">
        <v>1315</v>
      </c>
      <c r="B119">
        <v>5116809890.7224979</v>
      </c>
      <c r="C119">
        <v>4203628613.6657491</v>
      </c>
      <c r="D119">
        <v>3130063587.2528329</v>
      </c>
      <c r="E119">
        <v>1914598939.0780365</v>
      </c>
    </row>
    <row r="120" spans="1:5" x14ac:dyDescent="0.2">
      <c r="A120" t="s">
        <v>1316</v>
      </c>
      <c r="B120">
        <v>5056383883.3424339</v>
      </c>
      <c r="C120">
        <v>4146941180.6625586</v>
      </c>
      <c r="D120">
        <v>3080000514.9064808</v>
      </c>
      <c r="E120">
        <v>1875996666.21843</v>
      </c>
    </row>
    <row r="121" spans="1:5" x14ac:dyDescent="0.2">
      <c r="A121" t="s">
        <v>1317</v>
      </c>
      <c r="B121">
        <v>4995506240.1070938</v>
      </c>
      <c r="C121">
        <v>4090064171.1191154</v>
      </c>
      <c r="D121">
        <v>3030031395.54181</v>
      </c>
      <c r="E121">
        <v>1837744032.4962709</v>
      </c>
    </row>
    <row r="122" spans="1:5" x14ac:dyDescent="0.2">
      <c r="A122" t="s">
        <v>1318</v>
      </c>
      <c r="B122">
        <v>4934718015.5070152</v>
      </c>
      <c r="C122">
        <v>4033662125.9598718</v>
      </c>
      <c r="D122">
        <v>2980892340.8604674</v>
      </c>
      <c r="E122">
        <v>1800529608.1015584</v>
      </c>
    </row>
    <row r="123" spans="1:5" x14ac:dyDescent="0.2">
      <c r="A123" t="s">
        <v>1319</v>
      </c>
      <c r="B123">
        <v>4874978626.9301214</v>
      </c>
      <c r="C123">
        <v>3978072295.763731</v>
      </c>
      <c r="D123">
        <v>2932334690.4331565</v>
      </c>
      <c r="E123">
        <v>1763697640.9331722</v>
      </c>
    </row>
    <row r="124" spans="1:5" x14ac:dyDescent="0.2">
      <c r="A124" t="s">
        <v>1320</v>
      </c>
      <c r="B124">
        <v>4815880623.3245745</v>
      </c>
      <c r="C124">
        <v>3923396758.7428088</v>
      </c>
      <c r="D124">
        <v>2884913944.9379616</v>
      </c>
      <c r="E124">
        <v>1728062883.3521779</v>
      </c>
    </row>
    <row r="125" spans="1:5" x14ac:dyDescent="0.2">
      <c r="A125" t="s">
        <v>1321</v>
      </c>
      <c r="B125">
        <v>4757032647.938633</v>
      </c>
      <c r="C125">
        <v>3868881491.9264855</v>
      </c>
      <c r="D125">
        <v>2837593325.2994738</v>
      </c>
      <c r="E125">
        <v>1692518610.1856909</v>
      </c>
    </row>
    <row r="126" spans="1:5" x14ac:dyDescent="0.2">
      <c r="A126" t="s">
        <v>1322</v>
      </c>
      <c r="B126">
        <v>4698119131.7647448</v>
      </c>
      <c r="C126">
        <v>3814486648.9238644</v>
      </c>
      <c r="D126">
        <v>2790582837.531548</v>
      </c>
      <c r="E126">
        <v>1657428633.1767035</v>
      </c>
    </row>
    <row r="127" spans="1:5" x14ac:dyDescent="0.2">
      <c r="A127" t="s">
        <v>1323</v>
      </c>
      <c r="B127">
        <v>4639157044.0766001</v>
      </c>
      <c r="C127">
        <v>3760637653.9188442</v>
      </c>
      <c r="D127">
        <v>2744642295.7724781</v>
      </c>
      <c r="E127">
        <v>1623682901.8240824</v>
      </c>
    </row>
    <row r="128" spans="1:5" x14ac:dyDescent="0.2">
      <c r="A128" t="s">
        <v>1324</v>
      </c>
      <c r="B128">
        <v>4581307412.7700825</v>
      </c>
      <c r="C128">
        <v>3707444251.9734783</v>
      </c>
      <c r="D128">
        <v>2698938470.3166986</v>
      </c>
      <c r="E128">
        <v>1589882646.3258045</v>
      </c>
    </row>
    <row r="129" spans="1:5" x14ac:dyDescent="0.2">
      <c r="A129" t="s">
        <v>1325</v>
      </c>
      <c r="B129">
        <v>4523711503.4701233</v>
      </c>
      <c r="C129">
        <v>3654825576.6215305</v>
      </c>
      <c r="D129">
        <v>2654084692.2064095</v>
      </c>
      <c r="E129">
        <v>1557051387.5598962</v>
      </c>
    </row>
    <row r="130" spans="1:5" x14ac:dyDescent="0.2">
      <c r="A130" t="s">
        <v>1326</v>
      </c>
      <c r="B130">
        <v>4466008646.9625349</v>
      </c>
      <c r="C130">
        <v>3602086135.9967909</v>
      </c>
      <c r="D130">
        <v>2609133544.5494628</v>
      </c>
      <c r="E130">
        <v>1524196979.6009223</v>
      </c>
    </row>
    <row r="131" spans="1:5" x14ac:dyDescent="0.2">
      <c r="A131" t="s">
        <v>1327</v>
      </c>
      <c r="B131">
        <v>4408734103.9528532</v>
      </c>
      <c r="C131">
        <v>3550054344.9299269</v>
      </c>
      <c r="D131">
        <v>2565115844.2467976</v>
      </c>
      <c r="E131">
        <v>1492340258.5057952</v>
      </c>
    </row>
    <row r="132" spans="1:5" x14ac:dyDescent="0.2">
      <c r="A132" t="s">
        <v>1328</v>
      </c>
      <c r="B132">
        <v>4351292699.9787302</v>
      </c>
      <c r="C132">
        <v>3497857975.7216034</v>
      </c>
      <c r="D132">
        <v>2520973302.7640176</v>
      </c>
      <c r="E132">
        <v>1460446787.7941093</v>
      </c>
    </row>
    <row r="133" spans="1:5" x14ac:dyDescent="0.2">
      <c r="A133" t="s">
        <v>1329</v>
      </c>
      <c r="B133">
        <v>4293949184.9020309</v>
      </c>
      <c r="C133">
        <v>3445907008.1303363</v>
      </c>
      <c r="D133">
        <v>2477215113.3592057</v>
      </c>
      <c r="E133">
        <v>1429018436.4149907</v>
      </c>
    </row>
    <row r="134" spans="1:5" x14ac:dyDescent="0.2">
      <c r="A134" t="s">
        <v>1330</v>
      </c>
      <c r="B134">
        <v>4237585067.3699079</v>
      </c>
      <c r="C134">
        <v>3395092745.268096</v>
      </c>
      <c r="D134">
        <v>2434678258.42134</v>
      </c>
      <c r="E134">
        <v>1398723179.073488</v>
      </c>
    </row>
    <row r="135" spans="1:5" x14ac:dyDescent="0.2">
      <c r="A135" t="s">
        <v>1331</v>
      </c>
      <c r="B135">
        <v>4181937104.5350399</v>
      </c>
      <c r="C135">
        <v>3344825680.583395</v>
      </c>
      <c r="D135">
        <v>2392530686.6675763</v>
      </c>
      <c r="E135">
        <v>1368687593.777962</v>
      </c>
    </row>
    <row r="136" spans="1:5" x14ac:dyDescent="0.2">
      <c r="A136" t="s">
        <v>1332</v>
      </c>
      <c r="B136">
        <v>4126620007.101244</v>
      </c>
      <c r="C136">
        <v>3295163982.2153053</v>
      </c>
      <c r="D136">
        <v>2351206788.8395433</v>
      </c>
      <c r="E136">
        <v>1339533947.8727195</v>
      </c>
    </row>
    <row r="137" spans="1:5" x14ac:dyDescent="0.2">
      <c r="A137" t="s">
        <v>1333</v>
      </c>
      <c r="B137">
        <v>4071351128.5140252</v>
      </c>
      <c r="C137">
        <v>3245517017.9356451</v>
      </c>
      <c r="D137">
        <v>2309892552.9804931</v>
      </c>
      <c r="E137">
        <v>1310422362.2164853</v>
      </c>
    </row>
    <row r="138" spans="1:5" x14ac:dyDescent="0.2">
      <c r="A138" t="s">
        <v>1334</v>
      </c>
      <c r="B138">
        <v>4016204186.837132</v>
      </c>
      <c r="C138">
        <v>3196126022.7434726</v>
      </c>
      <c r="D138">
        <v>2268954965.4354601</v>
      </c>
      <c r="E138">
        <v>1281746123.2616551</v>
      </c>
    </row>
    <row r="139" spans="1:5" x14ac:dyDescent="0.2">
      <c r="A139" t="s">
        <v>1335</v>
      </c>
      <c r="B139">
        <v>3962200586.7607388</v>
      </c>
      <c r="C139">
        <v>3148318718.910059</v>
      </c>
      <c r="D139">
        <v>2229881521.2514753</v>
      </c>
      <c r="E139">
        <v>1254853240.0091031</v>
      </c>
    </row>
    <row r="140" spans="1:5" x14ac:dyDescent="0.2">
      <c r="A140" t="s">
        <v>1336</v>
      </c>
      <c r="B140">
        <v>3907040256.934341</v>
      </c>
      <c r="C140">
        <v>3099223516.3652148</v>
      </c>
      <c r="D140">
        <v>2189525909.1128287</v>
      </c>
      <c r="E140">
        <v>1226924548.5055666</v>
      </c>
    </row>
    <row r="141" spans="1:5" x14ac:dyDescent="0.2">
      <c r="A141" t="s">
        <v>1337</v>
      </c>
      <c r="B141">
        <v>3853696456.6157498</v>
      </c>
      <c r="C141">
        <v>3051891409.0817308</v>
      </c>
      <c r="D141">
        <v>2150780220.7927432</v>
      </c>
      <c r="E141">
        <v>1200272579.6434462</v>
      </c>
    </row>
    <row r="142" spans="1:5" x14ac:dyDescent="0.2">
      <c r="A142" t="s">
        <v>1338</v>
      </c>
      <c r="B142">
        <v>3800647686.0140448</v>
      </c>
      <c r="C142">
        <v>3004775054.7327814</v>
      </c>
      <c r="D142">
        <v>2112190160.9217808</v>
      </c>
      <c r="E142">
        <v>1173744271.2580233</v>
      </c>
    </row>
    <row r="143" spans="1:5" x14ac:dyDescent="0.2">
      <c r="A143" t="s">
        <v>1339</v>
      </c>
      <c r="B143">
        <v>3747255796.6780968</v>
      </c>
      <c r="C143">
        <v>2957700893.5850224</v>
      </c>
      <c r="D143">
        <v>2073982415.9664352</v>
      </c>
      <c r="E143">
        <v>1147787851.5476375</v>
      </c>
    </row>
    <row r="144" spans="1:5" x14ac:dyDescent="0.2">
      <c r="A144" t="s">
        <v>1340</v>
      </c>
      <c r="B144">
        <v>3695210291.9114528</v>
      </c>
      <c r="C144">
        <v>2911674683.3854628</v>
      </c>
      <c r="D144">
        <v>2036515691.1604567</v>
      </c>
      <c r="E144">
        <v>1122279251.9734018</v>
      </c>
    </row>
    <row r="145" spans="1:5" x14ac:dyDescent="0.2">
      <c r="A145" t="s">
        <v>1341</v>
      </c>
      <c r="B145">
        <v>3643298474.898622</v>
      </c>
      <c r="C145">
        <v>2865901254.4031439</v>
      </c>
      <c r="D145">
        <v>1999402476.6229768</v>
      </c>
      <c r="E145">
        <v>1097160133.5509291</v>
      </c>
    </row>
    <row r="146" spans="1:5" x14ac:dyDescent="0.2">
      <c r="A146" t="s">
        <v>1342</v>
      </c>
      <c r="B146">
        <v>3590968651.4047132</v>
      </c>
      <c r="C146">
        <v>2820100884.3649378</v>
      </c>
      <c r="D146">
        <v>1962607324.1194451</v>
      </c>
      <c r="E146">
        <v>1072554308.0996791</v>
      </c>
    </row>
    <row r="147" spans="1:5" x14ac:dyDescent="0.2">
      <c r="A147" t="s">
        <v>1343</v>
      </c>
      <c r="B147">
        <v>3539603287.3000078</v>
      </c>
      <c r="C147">
        <v>2775047362.5459599</v>
      </c>
      <c r="D147">
        <v>1926341420.9533863</v>
      </c>
      <c r="E147">
        <v>1048276280.5646874</v>
      </c>
    </row>
    <row r="148" spans="1:5" x14ac:dyDescent="0.2">
      <c r="A148" t="s">
        <v>1344</v>
      </c>
      <c r="B148">
        <v>3488742943.632586</v>
      </c>
      <c r="C148">
        <v>2730683344.7768235</v>
      </c>
      <c r="D148">
        <v>1890880016.5744727</v>
      </c>
      <c r="E148">
        <v>1024760912.0410986</v>
      </c>
    </row>
    <row r="149" spans="1:5" x14ac:dyDescent="0.2">
      <c r="A149" t="s">
        <v>1345</v>
      </c>
      <c r="B149">
        <v>3438576504.5115352</v>
      </c>
      <c r="C149">
        <v>2686852593.544066</v>
      </c>
      <c r="D149">
        <v>1855797410.1388304</v>
      </c>
      <c r="E149">
        <v>1001488031.0077021</v>
      </c>
    </row>
    <row r="150" spans="1:5" x14ac:dyDescent="0.2">
      <c r="A150" t="s">
        <v>1346</v>
      </c>
      <c r="B150">
        <v>3388019676.238246</v>
      </c>
      <c r="C150">
        <v>2642858140.5340376</v>
      </c>
      <c r="D150">
        <v>1820768237.714292</v>
      </c>
      <c r="E150">
        <v>978422626.32337546</v>
      </c>
    </row>
    <row r="151" spans="1:5" x14ac:dyDescent="0.2">
      <c r="A151" t="s">
        <v>1347</v>
      </c>
      <c r="B151">
        <v>3337879667.6426258</v>
      </c>
      <c r="C151">
        <v>2599756828.2609954</v>
      </c>
      <c r="D151">
        <v>1786959296.0975411</v>
      </c>
      <c r="E151">
        <v>956580426.09975576</v>
      </c>
    </row>
    <row r="152" spans="1:5" x14ac:dyDescent="0.2">
      <c r="A152" t="s">
        <v>1348</v>
      </c>
      <c r="B152">
        <v>3287959557.6579609</v>
      </c>
      <c r="C152">
        <v>2556532379.1572685</v>
      </c>
      <c r="D152">
        <v>1752779652.5778086</v>
      </c>
      <c r="E152">
        <v>934309516.42470551</v>
      </c>
    </row>
    <row r="153" spans="1:5" x14ac:dyDescent="0.2">
      <c r="A153" t="s">
        <v>1349</v>
      </c>
      <c r="B153">
        <v>3238111803.4029002</v>
      </c>
      <c r="C153">
        <v>2513640878.9448233</v>
      </c>
      <c r="D153">
        <v>1719131204.3588462</v>
      </c>
      <c r="E153">
        <v>912617003.71560729</v>
      </c>
    </row>
    <row r="154" spans="1:5" x14ac:dyDescent="0.2">
      <c r="A154" t="s">
        <v>1350</v>
      </c>
      <c r="B154">
        <v>3188989804.050734</v>
      </c>
      <c r="C154">
        <v>2471310421.8840599</v>
      </c>
      <c r="D154">
        <v>1685882048.6659799</v>
      </c>
      <c r="E154">
        <v>891175705.69346011</v>
      </c>
    </row>
    <row r="155" spans="1:5" x14ac:dyDescent="0.2">
      <c r="A155" t="s">
        <v>1351</v>
      </c>
      <c r="B155">
        <v>3140675754.8755002</v>
      </c>
      <c r="C155">
        <v>2429874437.5072322</v>
      </c>
      <c r="D155">
        <v>1653535354.9312434</v>
      </c>
      <c r="E155">
        <v>870493877.76126266</v>
      </c>
    </row>
    <row r="156" spans="1:5" x14ac:dyDescent="0.2">
      <c r="A156" t="s">
        <v>1352</v>
      </c>
      <c r="B156">
        <v>3092543460.4449072</v>
      </c>
      <c r="C156">
        <v>2388577411.9597321</v>
      </c>
      <c r="D156">
        <v>1621298820.7677438</v>
      </c>
      <c r="E156">
        <v>849908009.93626904</v>
      </c>
    </row>
    <row r="157" spans="1:5" x14ac:dyDescent="0.2">
      <c r="A157" t="s">
        <v>1353</v>
      </c>
      <c r="B157">
        <v>3045187327.2848272</v>
      </c>
      <c r="C157">
        <v>2348011946.4062891</v>
      </c>
      <c r="D157">
        <v>1589710859.3738968</v>
      </c>
      <c r="E157">
        <v>829819461.39324653</v>
      </c>
    </row>
    <row r="158" spans="1:5" x14ac:dyDescent="0.2">
      <c r="A158" t="s">
        <v>1354</v>
      </c>
      <c r="B158">
        <v>2998626547.098496</v>
      </c>
      <c r="C158">
        <v>2308315832.3236637</v>
      </c>
      <c r="D158">
        <v>1558988229.8595452</v>
      </c>
      <c r="E158">
        <v>810446581.64124763</v>
      </c>
    </row>
    <row r="159" spans="1:5" x14ac:dyDescent="0.2">
      <c r="A159" t="s">
        <v>1355</v>
      </c>
      <c r="B159">
        <v>2952164916.4423728</v>
      </c>
      <c r="C159">
        <v>2268695672.469533</v>
      </c>
      <c r="D159">
        <v>1528332827.4138558</v>
      </c>
      <c r="E159">
        <v>791145058.0207504</v>
      </c>
    </row>
    <row r="160" spans="1:5" x14ac:dyDescent="0.2">
      <c r="A160" t="s">
        <v>1356</v>
      </c>
      <c r="B160">
        <v>2906749498.000545</v>
      </c>
      <c r="C160">
        <v>2230128020.1438103</v>
      </c>
      <c r="D160">
        <v>1498653597.5623038</v>
      </c>
      <c r="E160">
        <v>772601455.64140105</v>
      </c>
    </row>
    <row r="161" spans="1:5" x14ac:dyDescent="0.2">
      <c r="A161" t="s">
        <v>1357</v>
      </c>
      <c r="B161">
        <v>2861273085.737236</v>
      </c>
      <c r="C161">
        <v>2191514139.4204259</v>
      </c>
      <c r="D161">
        <v>1468959546.930001</v>
      </c>
      <c r="E161">
        <v>754085720.79505289</v>
      </c>
    </row>
    <row r="162" spans="1:5" x14ac:dyDescent="0.2">
      <c r="A162" t="s">
        <v>1358</v>
      </c>
      <c r="B162">
        <v>2817116435.812067</v>
      </c>
      <c r="C162">
        <v>2154033948.9014249</v>
      </c>
      <c r="D162">
        <v>1440164812.8679345</v>
      </c>
      <c r="E162">
        <v>736172679.97593606</v>
      </c>
    </row>
    <row r="163" spans="1:5" x14ac:dyDescent="0.2">
      <c r="A163" t="s">
        <v>1359</v>
      </c>
      <c r="B163">
        <v>2773637811.1346121</v>
      </c>
      <c r="C163">
        <v>2117539978.8027897</v>
      </c>
      <c r="D163">
        <v>1412512782.3376727</v>
      </c>
      <c r="E163">
        <v>719274888.6386553</v>
      </c>
    </row>
    <row r="164" spans="1:5" x14ac:dyDescent="0.2">
      <c r="A164" t="s">
        <v>1360</v>
      </c>
      <c r="B164">
        <v>2730256103.7148571</v>
      </c>
      <c r="C164">
        <v>2080884786.6572521</v>
      </c>
      <c r="D164">
        <v>1384531675.6114354</v>
      </c>
      <c r="E164">
        <v>702040274.73718774</v>
      </c>
    </row>
    <row r="165" spans="1:5" x14ac:dyDescent="0.2">
      <c r="A165" t="s">
        <v>1361</v>
      </c>
      <c r="B165">
        <v>2687400679.7051492</v>
      </c>
      <c r="C165">
        <v>2044860243.7970645</v>
      </c>
      <c r="D165">
        <v>1357213777.790288</v>
      </c>
      <c r="E165">
        <v>685367449.83842063</v>
      </c>
    </row>
    <row r="166" spans="1:5" x14ac:dyDescent="0.2">
      <c r="A166" t="s">
        <v>1362</v>
      </c>
      <c r="B166">
        <v>2644785367.3428159</v>
      </c>
      <c r="C166">
        <v>2009020745.0302958</v>
      </c>
      <c r="D166">
        <v>1330035223.0356894</v>
      </c>
      <c r="E166">
        <v>668798017.25037944</v>
      </c>
    </row>
    <row r="167" spans="1:5" x14ac:dyDescent="0.2">
      <c r="A167" t="s">
        <v>1363</v>
      </c>
      <c r="B167">
        <v>2602308235.5996208</v>
      </c>
      <c r="C167">
        <v>1973509786.4262819</v>
      </c>
      <c r="D167">
        <v>1303310136.0157096</v>
      </c>
      <c r="E167">
        <v>652673065.71237612</v>
      </c>
    </row>
    <row r="168" spans="1:5" x14ac:dyDescent="0.2">
      <c r="A168" t="s">
        <v>1364</v>
      </c>
      <c r="B168">
        <v>2560149753.669035</v>
      </c>
      <c r="C168">
        <v>1938245110.0918477</v>
      </c>
      <c r="D168">
        <v>1276765909.8918092</v>
      </c>
      <c r="E168">
        <v>636672095.64957452</v>
      </c>
    </row>
    <row r="169" spans="1:5" x14ac:dyDescent="0.2">
      <c r="A169" t="s">
        <v>1365</v>
      </c>
      <c r="B169">
        <v>2518180374.5847721</v>
      </c>
      <c r="C169">
        <v>1903237303.3024704</v>
      </c>
      <c r="D169">
        <v>1250517044.4099989</v>
      </c>
      <c r="E169">
        <v>620941623.10116339</v>
      </c>
    </row>
    <row r="170" spans="1:5" x14ac:dyDescent="0.2">
      <c r="A170" t="s">
        <v>1366</v>
      </c>
      <c r="B170">
        <v>2476641822.682898</v>
      </c>
      <c r="C170">
        <v>1868770067.086652</v>
      </c>
      <c r="D170">
        <v>1224848319.7115095</v>
      </c>
      <c r="E170">
        <v>605702758.11392903</v>
      </c>
    </row>
    <row r="171" spans="1:5" x14ac:dyDescent="0.2">
      <c r="A171" t="s">
        <v>1367</v>
      </c>
      <c r="B171">
        <v>2435347668.1527081</v>
      </c>
      <c r="C171">
        <v>1834494505.0218389</v>
      </c>
      <c r="D171">
        <v>1199325173.9304469</v>
      </c>
      <c r="E171">
        <v>590569222.17732894</v>
      </c>
    </row>
    <row r="172" spans="1:5" x14ac:dyDescent="0.2">
      <c r="A172" t="s">
        <v>1368</v>
      </c>
      <c r="B172">
        <v>2394503298.271584</v>
      </c>
      <c r="C172">
        <v>1800766677.8718936</v>
      </c>
      <c r="D172">
        <v>1174377568.8709641</v>
      </c>
      <c r="E172">
        <v>575914072.89784777</v>
      </c>
    </row>
    <row r="173" spans="1:5" x14ac:dyDescent="0.2">
      <c r="A173" t="s">
        <v>1369</v>
      </c>
      <c r="B173">
        <v>2353878986.402926</v>
      </c>
      <c r="C173">
        <v>1767213078.9498496</v>
      </c>
      <c r="D173">
        <v>1149564414.9847372</v>
      </c>
      <c r="E173">
        <v>561357946.41229713</v>
      </c>
    </row>
    <row r="174" spans="1:5" x14ac:dyDescent="0.2">
      <c r="A174" t="s">
        <v>1370</v>
      </c>
      <c r="B174">
        <v>2313602523.8799891</v>
      </c>
      <c r="C174">
        <v>1734028829.2348676</v>
      </c>
      <c r="D174">
        <v>1125109524.2814128</v>
      </c>
      <c r="E174">
        <v>547089001.28031409</v>
      </c>
    </row>
    <row r="175" spans="1:5" x14ac:dyDescent="0.2">
      <c r="A175" t="s">
        <v>1371</v>
      </c>
      <c r="B175">
        <v>2272689349.3872771</v>
      </c>
      <c r="C175">
        <v>1700661901.2041287</v>
      </c>
      <c r="D175">
        <v>1100834195.8245442</v>
      </c>
      <c r="E175">
        <v>533163784.31549096</v>
      </c>
    </row>
    <row r="176" spans="1:5" x14ac:dyDescent="0.2">
      <c r="A176" t="s">
        <v>1372</v>
      </c>
      <c r="B176">
        <v>2232449625.6414909</v>
      </c>
      <c r="C176">
        <v>1667716989.0707216</v>
      </c>
      <c r="D176">
        <v>1076763622.9375894</v>
      </c>
      <c r="E176">
        <v>519296893.55871487</v>
      </c>
    </row>
    <row r="177" spans="1:5" x14ac:dyDescent="0.2">
      <c r="A177" t="s">
        <v>1373</v>
      </c>
      <c r="B177">
        <v>2191614940.0699549</v>
      </c>
      <c r="C177">
        <v>1634524737.2095757</v>
      </c>
      <c r="D177">
        <v>1052735545.4552299</v>
      </c>
      <c r="E177">
        <v>505627539.41557539</v>
      </c>
    </row>
    <row r="178" spans="1:5" x14ac:dyDescent="0.2">
      <c r="A178" t="s">
        <v>1374</v>
      </c>
      <c r="B178">
        <v>2152235469.6941528</v>
      </c>
      <c r="C178">
        <v>1602432737.114363</v>
      </c>
      <c r="D178">
        <v>1029441545.2963752</v>
      </c>
      <c r="E178">
        <v>492345240.28809381</v>
      </c>
    </row>
    <row r="179" spans="1:5" x14ac:dyDescent="0.2">
      <c r="A179" t="s">
        <v>1375</v>
      </c>
      <c r="B179">
        <v>2112956431.1981201</v>
      </c>
      <c r="C179">
        <v>1570605546.5912979</v>
      </c>
      <c r="D179">
        <v>1006511581.3325945</v>
      </c>
      <c r="E179">
        <v>479405389.95913786</v>
      </c>
    </row>
    <row r="180" spans="1:5" x14ac:dyDescent="0.2">
      <c r="A180" t="s">
        <v>1376</v>
      </c>
      <c r="B180">
        <v>2074504421.7822249</v>
      </c>
      <c r="C180">
        <v>1539407962.7923234</v>
      </c>
      <c r="D180">
        <v>984009907.50935078</v>
      </c>
      <c r="E180">
        <v>466702606.93567079</v>
      </c>
    </row>
    <row r="181" spans="1:5" x14ac:dyDescent="0.2">
      <c r="A181" t="s">
        <v>1377</v>
      </c>
      <c r="B181">
        <v>2036094490.765485</v>
      </c>
      <c r="C181">
        <v>1508342859.4677935</v>
      </c>
      <c r="D181">
        <v>961700644.35160494</v>
      </c>
      <c r="E181">
        <v>454189701.12612981</v>
      </c>
    </row>
    <row r="182" spans="1:5" x14ac:dyDescent="0.2">
      <c r="A182" t="s">
        <v>1378</v>
      </c>
      <c r="B182">
        <v>1998051807.320868</v>
      </c>
      <c r="C182">
        <v>1477731217.6627305</v>
      </c>
      <c r="D182">
        <v>939864077.39960301</v>
      </c>
      <c r="E182">
        <v>442057241.60425353</v>
      </c>
    </row>
    <row r="183" spans="1:5" x14ac:dyDescent="0.2">
      <c r="A183" t="s">
        <v>1379</v>
      </c>
      <c r="B183">
        <v>1960495618.7079711</v>
      </c>
      <c r="C183">
        <v>1447495953.6729333</v>
      </c>
      <c r="D183">
        <v>918292535.12633073</v>
      </c>
      <c r="E183">
        <v>430081866.83894974</v>
      </c>
    </row>
    <row r="184" spans="1:5" x14ac:dyDescent="0.2">
      <c r="A184" t="s">
        <v>1380</v>
      </c>
      <c r="B184">
        <v>1923141382.330987</v>
      </c>
      <c r="C184">
        <v>1417585478.8119059</v>
      </c>
      <c r="D184">
        <v>897103846.2343123</v>
      </c>
      <c r="E184">
        <v>418435844.42590547</v>
      </c>
    </row>
    <row r="185" spans="1:5" x14ac:dyDescent="0.2">
      <c r="A185" t="s">
        <v>1381</v>
      </c>
      <c r="B185">
        <v>1886543858.175858</v>
      </c>
      <c r="C185">
        <v>1388250145.9643543</v>
      </c>
      <c r="D185">
        <v>876304987.58492994</v>
      </c>
      <c r="E185">
        <v>407003425.85507244</v>
      </c>
    </row>
    <row r="186" spans="1:5" x14ac:dyDescent="0.2">
      <c r="A186" t="s">
        <v>1382</v>
      </c>
      <c r="B186">
        <v>1850339706.7698209</v>
      </c>
      <c r="C186">
        <v>1359299225.0426617</v>
      </c>
      <c r="D186">
        <v>855848153.30059564</v>
      </c>
      <c r="E186">
        <v>395818527.43309098</v>
      </c>
    </row>
    <row r="187" spans="1:5" x14ac:dyDescent="0.2">
      <c r="A187" t="s">
        <v>1383</v>
      </c>
      <c r="B187">
        <v>1814324122.143024</v>
      </c>
      <c r="C187">
        <v>1330799406.4884531</v>
      </c>
      <c r="D187">
        <v>835978990.90990222</v>
      </c>
      <c r="E187">
        <v>385149887.50055051</v>
      </c>
    </row>
    <row r="188" spans="1:5" x14ac:dyDescent="0.2">
      <c r="A188" t="s">
        <v>1384</v>
      </c>
      <c r="B188">
        <v>1778490791.932518</v>
      </c>
      <c r="C188">
        <v>1302303248.3488481</v>
      </c>
      <c r="D188">
        <v>815997787.98405218</v>
      </c>
      <c r="E188">
        <v>374351875.35307664</v>
      </c>
    </row>
    <row r="189" spans="1:5" x14ac:dyDescent="0.2">
      <c r="A189" t="s">
        <v>1385</v>
      </c>
      <c r="B189">
        <v>1743140986.8146801</v>
      </c>
      <c r="C189">
        <v>1274323164.9106219</v>
      </c>
      <c r="D189">
        <v>796500775.20102334</v>
      </c>
      <c r="E189">
        <v>363909436.95271438</v>
      </c>
    </row>
    <row r="190" spans="1:5" x14ac:dyDescent="0.2">
      <c r="A190" t="s">
        <v>1386</v>
      </c>
      <c r="B190">
        <v>1707881661.632056</v>
      </c>
      <c r="C190">
        <v>1246429208.4887841</v>
      </c>
      <c r="D190">
        <v>777084659.1721524</v>
      </c>
      <c r="E190">
        <v>353534718.85333353</v>
      </c>
    </row>
    <row r="191" spans="1:5" x14ac:dyDescent="0.2">
      <c r="A191" t="s">
        <v>1387</v>
      </c>
      <c r="B191">
        <v>1673023360.0582299</v>
      </c>
      <c r="C191">
        <v>1218985129.3500361</v>
      </c>
      <c r="D191">
        <v>758104182.60785246</v>
      </c>
      <c r="E191">
        <v>343485739.26297665</v>
      </c>
    </row>
    <row r="192" spans="1:5" x14ac:dyDescent="0.2">
      <c r="A192" t="s">
        <v>1388</v>
      </c>
      <c r="B192">
        <v>1637918549.397944</v>
      </c>
      <c r="C192">
        <v>1191383230.9977133</v>
      </c>
      <c r="D192">
        <v>739053811.34458756</v>
      </c>
      <c r="E192">
        <v>333436008.70233524</v>
      </c>
    </row>
    <row r="193" spans="1:5" x14ac:dyDescent="0.2">
      <c r="A193" t="s">
        <v>1389</v>
      </c>
      <c r="B193">
        <v>1603608257.040832</v>
      </c>
      <c r="C193">
        <v>1164448389.4014633</v>
      </c>
      <c r="D193">
        <v>720508179.42716682</v>
      </c>
      <c r="E193">
        <v>323692004.98031503</v>
      </c>
    </row>
    <row r="194" spans="1:5" x14ac:dyDescent="0.2">
      <c r="A194" t="s">
        <v>1390</v>
      </c>
      <c r="B194">
        <v>1569373088.7318649</v>
      </c>
      <c r="C194">
        <v>1137718243.8724298</v>
      </c>
      <c r="D194">
        <v>702236114.37993813</v>
      </c>
      <c r="E194">
        <v>314189958.72019738</v>
      </c>
    </row>
    <row r="195" spans="1:5" x14ac:dyDescent="0.2">
      <c r="A195" t="s">
        <v>1391</v>
      </c>
      <c r="B195">
        <v>1535638466.067574</v>
      </c>
      <c r="C195">
        <v>1111374127.6293824</v>
      </c>
      <c r="D195">
        <v>684231105.31655192</v>
      </c>
      <c r="E195">
        <v>304837628.06623447</v>
      </c>
    </row>
    <row r="196" spans="1:5" x14ac:dyDescent="0.2">
      <c r="A196" t="s">
        <v>1392</v>
      </c>
      <c r="B196">
        <v>1502083096.887238</v>
      </c>
      <c r="C196">
        <v>1085305039.2734883</v>
      </c>
      <c r="D196">
        <v>666536778.15909541</v>
      </c>
      <c r="E196">
        <v>295737203.36916429</v>
      </c>
    </row>
    <row r="197" spans="1:5" x14ac:dyDescent="0.2">
      <c r="A197" t="s">
        <v>1393</v>
      </c>
      <c r="B197">
        <v>1468258943.120168</v>
      </c>
      <c r="C197">
        <v>1059066655.0506043</v>
      </c>
      <c r="D197">
        <v>648768396.13650823</v>
      </c>
      <c r="E197">
        <v>286634293.47076792</v>
      </c>
    </row>
    <row r="198" spans="1:5" x14ac:dyDescent="0.2">
      <c r="A198" t="s">
        <v>1394</v>
      </c>
      <c r="B198">
        <v>1435801509.6090059</v>
      </c>
      <c r="C198">
        <v>1033898307.2214118</v>
      </c>
      <c r="D198">
        <v>631739901.58047056</v>
      </c>
      <c r="E198">
        <v>277928696.97785723</v>
      </c>
    </row>
    <row r="199" spans="1:5" x14ac:dyDescent="0.2">
      <c r="A199" t="s">
        <v>1395</v>
      </c>
      <c r="B199">
        <v>1403689494.1292541</v>
      </c>
      <c r="C199">
        <v>1009226373.4468518</v>
      </c>
      <c r="D199">
        <v>615247972.81954598</v>
      </c>
      <c r="E199">
        <v>269637496.09573948</v>
      </c>
    </row>
    <row r="200" spans="1:5" x14ac:dyDescent="0.2">
      <c r="A200" t="s">
        <v>1396</v>
      </c>
      <c r="B200">
        <v>1372004844.3959711</v>
      </c>
      <c r="C200">
        <v>984772620.67135644</v>
      </c>
      <c r="D200">
        <v>598813604.71255052</v>
      </c>
      <c r="E200">
        <v>261323443.55250126</v>
      </c>
    </row>
    <row r="201" spans="1:5" x14ac:dyDescent="0.2">
      <c r="A201" t="s">
        <v>1397</v>
      </c>
      <c r="B201">
        <v>1339673254.402787</v>
      </c>
      <c r="C201">
        <v>959987920.09646821</v>
      </c>
      <c r="D201">
        <v>582305951.2168045</v>
      </c>
      <c r="E201">
        <v>253077785.61802366</v>
      </c>
    </row>
    <row r="202" spans="1:5" x14ac:dyDescent="0.2">
      <c r="A202" t="s">
        <v>1398</v>
      </c>
      <c r="B202">
        <v>1308472704.4516931</v>
      </c>
      <c r="C202">
        <v>936039826.77278507</v>
      </c>
      <c r="D202">
        <v>566335624.22693706</v>
      </c>
      <c r="E202">
        <v>245094348.75204837</v>
      </c>
    </row>
    <row r="203" spans="1:5" x14ac:dyDescent="0.2">
      <c r="A203" t="s">
        <v>1399</v>
      </c>
      <c r="B203">
        <v>1278007805.283896</v>
      </c>
      <c r="C203">
        <v>912745555.21759474</v>
      </c>
      <c r="D203">
        <v>550882590.24808598</v>
      </c>
      <c r="E203">
        <v>237429428.74420869</v>
      </c>
    </row>
    <row r="204" spans="1:5" x14ac:dyDescent="0.2">
      <c r="A204" t="s">
        <v>1400</v>
      </c>
      <c r="B204">
        <v>1247984887.124136</v>
      </c>
      <c r="C204">
        <v>889791649.59362698</v>
      </c>
      <c r="D204">
        <v>535663111.00819886</v>
      </c>
      <c r="E204">
        <v>229892000.25260761</v>
      </c>
    </row>
    <row r="205" spans="1:5" x14ac:dyDescent="0.2">
      <c r="A205" t="s">
        <v>1401</v>
      </c>
      <c r="B205">
        <v>1218099772.8177941</v>
      </c>
      <c r="C205">
        <v>867011066.47266138</v>
      </c>
      <c r="D205">
        <v>520621557.70024914</v>
      </c>
      <c r="E205">
        <v>222490200.07723051</v>
      </c>
    </row>
    <row r="206" spans="1:5" x14ac:dyDescent="0.2">
      <c r="A206" t="s">
        <v>1402</v>
      </c>
      <c r="B206">
        <v>1188906048.4513049</v>
      </c>
      <c r="C206">
        <v>844842738.23040795</v>
      </c>
      <c r="D206">
        <v>506061326.12800306</v>
      </c>
      <c r="E206">
        <v>215381289.11433703</v>
      </c>
    </row>
    <row r="207" spans="1:5" x14ac:dyDescent="0.2">
      <c r="A207" t="s">
        <v>1403</v>
      </c>
      <c r="B207">
        <v>1159829007.9668651</v>
      </c>
      <c r="C207">
        <v>822782573.0456543</v>
      </c>
      <c r="D207">
        <v>491593861.40292168</v>
      </c>
      <c r="E207">
        <v>208337713.5115684</v>
      </c>
    </row>
    <row r="208" spans="1:5" x14ac:dyDescent="0.2">
      <c r="A208" t="s">
        <v>1404</v>
      </c>
      <c r="B208">
        <v>1131150879.519639</v>
      </c>
      <c r="C208">
        <v>801121184.0675236</v>
      </c>
      <c r="D208">
        <v>477473584.46099091</v>
      </c>
      <c r="E208">
        <v>201524046.81796902</v>
      </c>
    </row>
    <row r="209" spans="1:5" x14ac:dyDescent="0.2">
      <c r="A209" t="s">
        <v>1405</v>
      </c>
      <c r="B209">
        <v>1102596610.205075</v>
      </c>
      <c r="C209">
        <v>779573576.62548208</v>
      </c>
      <c r="D209">
        <v>463449413.86726552</v>
      </c>
      <c r="E209">
        <v>194776466.37217405</v>
      </c>
    </row>
    <row r="210" spans="1:5" x14ac:dyDescent="0.2">
      <c r="A210" t="s">
        <v>1406</v>
      </c>
      <c r="B210">
        <v>1074632019.9635961</v>
      </c>
      <c r="C210">
        <v>758512973.47148347</v>
      </c>
      <c r="D210">
        <v>449782271.04820877</v>
      </c>
      <c r="E210">
        <v>188231844.48537341</v>
      </c>
    </row>
    <row r="211" spans="1:5" x14ac:dyDescent="0.2">
      <c r="A211" t="s">
        <v>1407</v>
      </c>
      <c r="B211">
        <v>1046903112.788175</v>
      </c>
      <c r="C211">
        <v>737808833.64733541</v>
      </c>
      <c r="D211">
        <v>436500038.6342352</v>
      </c>
      <c r="E211">
        <v>181974302.17913479</v>
      </c>
    </row>
    <row r="212" spans="1:5" x14ac:dyDescent="0.2">
      <c r="A212" t="s">
        <v>1408</v>
      </c>
      <c r="B212">
        <v>1019430493.134966</v>
      </c>
      <c r="C212">
        <v>717228863.56169069</v>
      </c>
      <c r="D212">
        <v>423245439.58661604</v>
      </c>
      <c r="E212">
        <v>175701181.9759002</v>
      </c>
    </row>
    <row r="213" spans="1:5" x14ac:dyDescent="0.2">
      <c r="A213" t="s">
        <v>1409</v>
      </c>
      <c r="B213">
        <v>991920985.44848299</v>
      </c>
      <c r="C213">
        <v>696728823.27447617</v>
      </c>
      <c r="D213">
        <v>410136171.82803959</v>
      </c>
      <c r="E213">
        <v>169561227.79628786</v>
      </c>
    </row>
    <row r="214" spans="1:5" x14ac:dyDescent="0.2">
      <c r="A214" t="s">
        <v>1410</v>
      </c>
      <c r="B214">
        <v>965185276.90837896</v>
      </c>
      <c r="C214">
        <v>676799714.00169063</v>
      </c>
      <c r="D214">
        <v>397391483.41114932</v>
      </c>
      <c r="E214">
        <v>163596366.68332145</v>
      </c>
    </row>
    <row r="215" spans="1:5" x14ac:dyDescent="0.2">
      <c r="A215" t="s">
        <v>1411</v>
      </c>
      <c r="B215">
        <v>938100670.62105095</v>
      </c>
      <c r="C215">
        <v>656727927.00350666</v>
      </c>
      <c r="D215">
        <v>384657000.77377933</v>
      </c>
      <c r="E215">
        <v>157704767.78025159</v>
      </c>
    </row>
    <row r="216" spans="1:5" x14ac:dyDescent="0.2">
      <c r="A216" t="s">
        <v>1412</v>
      </c>
      <c r="B216">
        <v>912103309.04475498</v>
      </c>
      <c r="C216">
        <v>637445190.54382241</v>
      </c>
      <c r="D216">
        <v>372413227.36801499</v>
      </c>
      <c r="E216">
        <v>152038263.14020431</v>
      </c>
    </row>
    <row r="217" spans="1:5" x14ac:dyDescent="0.2">
      <c r="A217" t="s">
        <v>1413</v>
      </c>
      <c r="B217">
        <v>885790647.21233702</v>
      </c>
      <c r="C217">
        <v>618005993.41363955</v>
      </c>
      <c r="D217">
        <v>360138066.70342833</v>
      </c>
      <c r="E217">
        <v>146404171.15004006</v>
      </c>
    </row>
    <row r="218" spans="1:5" x14ac:dyDescent="0.2">
      <c r="A218" t="s">
        <v>1414</v>
      </c>
      <c r="B218">
        <v>861193906.59275305</v>
      </c>
      <c r="C218">
        <v>599858897.76441228</v>
      </c>
      <c r="D218">
        <v>348702623.17164528</v>
      </c>
      <c r="E218">
        <v>141174324.79099056</v>
      </c>
    </row>
    <row r="219" spans="1:5" x14ac:dyDescent="0.2">
      <c r="A219" t="s">
        <v>1415</v>
      </c>
      <c r="B219">
        <v>837617531.98310304</v>
      </c>
      <c r="C219">
        <v>582447378.35504878</v>
      </c>
      <c r="D219">
        <v>337720090.48476243</v>
      </c>
      <c r="E219">
        <v>136148863.79357636</v>
      </c>
    </row>
    <row r="220" spans="1:5" x14ac:dyDescent="0.2">
      <c r="A220" t="s">
        <v>1416</v>
      </c>
      <c r="B220">
        <v>814679997.89695895</v>
      </c>
      <c r="C220">
        <v>565567636.56486547</v>
      </c>
      <c r="D220">
        <v>327125590.31407374</v>
      </c>
      <c r="E220">
        <v>131337192.12498367</v>
      </c>
    </row>
    <row r="221" spans="1:5" x14ac:dyDescent="0.2">
      <c r="A221" t="s">
        <v>1417</v>
      </c>
      <c r="B221">
        <v>793607570.59901905</v>
      </c>
      <c r="C221">
        <v>550004290.60704672</v>
      </c>
      <c r="D221">
        <v>317314662.00134397</v>
      </c>
      <c r="E221">
        <v>126858615.47269957</v>
      </c>
    </row>
    <row r="222" spans="1:5" x14ac:dyDescent="0.2">
      <c r="A222" t="s">
        <v>1418</v>
      </c>
      <c r="B222">
        <v>772992521.67562795</v>
      </c>
      <c r="C222">
        <v>534808556.19529241</v>
      </c>
      <c r="D222">
        <v>307763067.50241321</v>
      </c>
      <c r="E222">
        <v>122518860.50664252</v>
      </c>
    </row>
    <row r="223" spans="1:5" x14ac:dyDescent="0.2">
      <c r="A223" t="s">
        <v>1419</v>
      </c>
      <c r="B223">
        <v>752511351.36843204</v>
      </c>
      <c r="C223">
        <v>519812180.14227575</v>
      </c>
      <c r="D223">
        <v>298421458.45460492</v>
      </c>
      <c r="E223">
        <v>118329231.20554857</v>
      </c>
    </row>
    <row r="224" spans="1:5" x14ac:dyDescent="0.2">
      <c r="A224" t="s">
        <v>1420</v>
      </c>
      <c r="B224">
        <v>732863200.88612497</v>
      </c>
      <c r="C224">
        <v>505381209.2666747</v>
      </c>
      <c r="D224">
        <v>289398836.05157977</v>
      </c>
      <c r="E224">
        <v>114265570.94421273</v>
      </c>
    </row>
    <row r="225" spans="1:5" x14ac:dyDescent="0.2">
      <c r="A225" t="s">
        <v>1421</v>
      </c>
      <c r="B225">
        <v>713627936.18346596</v>
      </c>
      <c r="C225">
        <v>491308840.07135421</v>
      </c>
      <c r="D225">
        <v>280648054.23552436</v>
      </c>
      <c r="E225">
        <v>110356198.81426704</v>
      </c>
    </row>
    <row r="226" spans="1:5" x14ac:dyDescent="0.2">
      <c r="A226" t="s">
        <v>1422</v>
      </c>
      <c r="B226">
        <v>694734012.81087303</v>
      </c>
      <c r="C226">
        <v>477489775.18459678</v>
      </c>
      <c r="D226">
        <v>272060584.13429952</v>
      </c>
      <c r="E226">
        <v>106526324.59831665</v>
      </c>
    </row>
    <row r="227" spans="1:5" x14ac:dyDescent="0.2">
      <c r="A227" t="s">
        <v>1423</v>
      </c>
      <c r="B227">
        <v>676513305.11918402</v>
      </c>
      <c r="C227">
        <v>464203507.15805805</v>
      </c>
      <c r="D227">
        <v>263839451.01275477</v>
      </c>
      <c r="E227">
        <v>102883832.8217061</v>
      </c>
    </row>
    <row r="228" spans="1:5" x14ac:dyDescent="0.2">
      <c r="A228" t="s">
        <v>1424</v>
      </c>
      <c r="B228">
        <v>658547451.54597795</v>
      </c>
      <c r="C228">
        <v>451109452.60618782</v>
      </c>
      <c r="D228">
        <v>255745109.50618482</v>
      </c>
      <c r="E228">
        <v>99305055.307638004</v>
      </c>
    </row>
    <row r="229" spans="1:5" x14ac:dyDescent="0.2">
      <c r="A229" t="s">
        <v>1425</v>
      </c>
      <c r="B229">
        <v>641234243.13067603</v>
      </c>
      <c r="C229">
        <v>438504787.75040227</v>
      </c>
      <c r="D229">
        <v>247966974.18763125</v>
      </c>
      <c r="E229">
        <v>95877010.081706122</v>
      </c>
    </row>
    <row r="230" spans="1:5" x14ac:dyDescent="0.2">
      <c r="A230" t="s">
        <v>1426</v>
      </c>
      <c r="B230">
        <v>624094230.99896502</v>
      </c>
      <c r="C230">
        <v>426083151.65238798</v>
      </c>
      <c r="D230">
        <v>240349726.28396624</v>
      </c>
      <c r="E230">
        <v>92550837.884399593</v>
      </c>
    </row>
    <row r="231" spans="1:5" x14ac:dyDescent="0.2">
      <c r="A231" t="s">
        <v>1427</v>
      </c>
      <c r="B231">
        <v>607227634.11998606</v>
      </c>
      <c r="C231">
        <v>413864809.14142209</v>
      </c>
      <c r="D231">
        <v>232863737.26925668</v>
      </c>
      <c r="E231">
        <v>89288433.943834141</v>
      </c>
    </row>
    <row r="232" spans="1:5" x14ac:dyDescent="0.2">
      <c r="A232" t="s">
        <v>1428</v>
      </c>
      <c r="B232">
        <v>590604647.49926996</v>
      </c>
      <c r="C232">
        <v>401874447.30117846</v>
      </c>
      <c r="D232">
        <v>225560746.6673238</v>
      </c>
      <c r="E232">
        <v>86133669.496647462</v>
      </c>
    </row>
    <row r="233" spans="1:5" x14ac:dyDescent="0.2">
      <c r="A233" t="s">
        <v>1429</v>
      </c>
      <c r="B233">
        <v>574205190.18957996</v>
      </c>
      <c r="C233">
        <v>390052823.16770822</v>
      </c>
      <c r="D233">
        <v>218368830.94904181</v>
      </c>
      <c r="E233">
        <v>83034140.520659402</v>
      </c>
    </row>
    <row r="234" spans="1:5" x14ac:dyDescent="0.2">
      <c r="A234" t="s">
        <v>1430</v>
      </c>
      <c r="B234">
        <v>557902628.467875</v>
      </c>
      <c r="C234">
        <v>378335852.407013</v>
      </c>
      <c r="D234">
        <v>211270477.95475984</v>
      </c>
      <c r="E234">
        <v>79994748.986719504</v>
      </c>
    </row>
    <row r="235" spans="1:5" x14ac:dyDescent="0.2">
      <c r="A235" t="s">
        <v>1431</v>
      </c>
      <c r="B235">
        <v>541548786.89637005</v>
      </c>
      <c r="C235">
        <v>366683021.48404217</v>
      </c>
      <c r="D235">
        <v>204292881.35588083</v>
      </c>
      <c r="E235">
        <v>77056789.428602174</v>
      </c>
    </row>
    <row r="236" spans="1:5" x14ac:dyDescent="0.2">
      <c r="A236" t="s">
        <v>1432</v>
      </c>
      <c r="B236">
        <v>525549203.888825</v>
      </c>
      <c r="C236">
        <v>355246146.43304414</v>
      </c>
      <c r="D236">
        <v>197417615.01812798</v>
      </c>
      <c r="E236">
        <v>74148129.011876732</v>
      </c>
    </row>
    <row r="237" spans="1:5" x14ac:dyDescent="0.2">
      <c r="A237" t="s">
        <v>1433</v>
      </c>
      <c r="B237">
        <v>509628534.056045</v>
      </c>
      <c r="C237">
        <v>343919095.17705458</v>
      </c>
      <c r="D237">
        <v>190652534.10716191</v>
      </c>
      <c r="E237">
        <v>71313698.666894153</v>
      </c>
    </row>
    <row r="238" spans="1:5" x14ac:dyDescent="0.2">
      <c r="A238" t="s">
        <v>1434</v>
      </c>
      <c r="B238">
        <v>494042371.10301</v>
      </c>
      <c r="C238">
        <v>332835414.33338851</v>
      </c>
      <c r="D238">
        <v>184039021.44152048</v>
      </c>
      <c r="E238">
        <v>68548335.616280943</v>
      </c>
    </row>
    <row r="239" spans="1:5" x14ac:dyDescent="0.2">
      <c r="A239" t="s">
        <v>1435</v>
      </c>
      <c r="B239">
        <v>478635914.38947701</v>
      </c>
      <c r="C239">
        <v>321926831.80245417</v>
      </c>
      <c r="D239">
        <v>177569073.38964096</v>
      </c>
      <c r="E239">
        <v>65867383.331226073</v>
      </c>
    </row>
    <row r="240" spans="1:5" x14ac:dyDescent="0.2">
      <c r="A240" t="s">
        <v>1436</v>
      </c>
      <c r="B240">
        <v>463624824.92963701</v>
      </c>
      <c r="C240">
        <v>311301600.99231046</v>
      </c>
      <c r="D240">
        <v>171271696.65128621</v>
      </c>
      <c r="E240">
        <v>63262347.290936008</v>
      </c>
    </row>
    <row r="241" spans="1:5" x14ac:dyDescent="0.2">
      <c r="A241" t="s">
        <v>1437</v>
      </c>
      <c r="B241">
        <v>448736670.81043202</v>
      </c>
      <c r="C241">
        <v>300793891.5820542</v>
      </c>
      <c r="D241">
        <v>165069695.86804801</v>
      </c>
      <c r="E241">
        <v>60713276.742406555</v>
      </c>
    </row>
    <row r="242" spans="1:5" x14ac:dyDescent="0.2">
      <c r="A242" t="s">
        <v>1438</v>
      </c>
      <c r="B242">
        <v>433938417.09649098</v>
      </c>
      <c r="C242">
        <v>290396990.81490189</v>
      </c>
      <c r="D242">
        <v>158971846.12170193</v>
      </c>
      <c r="E242">
        <v>58230782.039400354</v>
      </c>
    </row>
    <row r="243" spans="1:5" x14ac:dyDescent="0.2">
      <c r="A243" t="s">
        <v>1439</v>
      </c>
      <c r="B243">
        <v>419571699.564973</v>
      </c>
      <c r="C243">
        <v>280306376.5158844</v>
      </c>
      <c r="D243">
        <v>153057697.63015708</v>
      </c>
      <c r="E243">
        <v>55826988.454435796</v>
      </c>
    </row>
    <row r="244" spans="1:5" x14ac:dyDescent="0.2">
      <c r="A244" t="s">
        <v>1440</v>
      </c>
      <c r="B244">
        <v>405344554.595981</v>
      </c>
      <c r="C244">
        <v>270357046.76954734</v>
      </c>
      <c r="D244">
        <v>147261649.20994836</v>
      </c>
      <c r="E244">
        <v>53492730.655015618</v>
      </c>
    </row>
    <row r="245" spans="1:5" x14ac:dyDescent="0.2">
      <c r="A245" t="s">
        <v>1441</v>
      </c>
      <c r="B245">
        <v>391353201.40355903</v>
      </c>
      <c r="C245">
        <v>260582364.57213423</v>
      </c>
      <c r="D245">
        <v>141576469.99385914</v>
      </c>
      <c r="E245">
        <v>51209767.875823252</v>
      </c>
    </row>
    <row r="246" spans="1:5" x14ac:dyDescent="0.2">
      <c r="A246" t="s">
        <v>1442</v>
      </c>
      <c r="B246">
        <v>377820334.02682102</v>
      </c>
      <c r="C246">
        <v>251144826.62192342</v>
      </c>
      <c r="D246">
        <v>136101962.7687242</v>
      </c>
      <c r="E246">
        <v>49021064.248463452</v>
      </c>
    </row>
    <row r="247" spans="1:5" x14ac:dyDescent="0.2">
      <c r="A247" t="s">
        <v>1443</v>
      </c>
      <c r="B247">
        <v>364534450.48145401</v>
      </c>
      <c r="C247">
        <v>241942191.21017733</v>
      </c>
      <c r="D247">
        <v>130813593.97682706</v>
      </c>
      <c r="E247">
        <v>46936017.387029544</v>
      </c>
    </row>
    <row r="248" spans="1:5" x14ac:dyDescent="0.2">
      <c r="A248" t="s">
        <v>1444</v>
      </c>
      <c r="B248">
        <v>351086138.85559499</v>
      </c>
      <c r="C248">
        <v>232621308.56488094</v>
      </c>
      <c r="D248">
        <v>125454098.88914458</v>
      </c>
      <c r="E248">
        <v>44822371.760310479</v>
      </c>
    </row>
    <row r="249" spans="1:5" x14ac:dyDescent="0.2">
      <c r="A249" t="s">
        <v>1445</v>
      </c>
      <c r="B249">
        <v>337926433.07441097</v>
      </c>
      <c r="C249">
        <v>223534486.85304019</v>
      </c>
      <c r="D249">
        <v>120256805.67468266</v>
      </c>
      <c r="E249">
        <v>42789353.534504794</v>
      </c>
    </row>
    <row r="250" spans="1:5" x14ac:dyDescent="0.2">
      <c r="A250" t="s">
        <v>1446</v>
      </c>
      <c r="B250">
        <v>325075481.22558802</v>
      </c>
      <c r="C250">
        <v>214669015.44727984</v>
      </c>
      <c r="D250">
        <v>115193662.22536051</v>
      </c>
      <c r="E250">
        <v>40814197.958999693</v>
      </c>
    </row>
    <row r="251" spans="1:5" x14ac:dyDescent="0.2">
      <c r="A251" t="s">
        <v>1447</v>
      </c>
      <c r="B251">
        <v>312514278.03879499</v>
      </c>
      <c r="C251">
        <v>206035271.70880094</v>
      </c>
      <c r="D251">
        <v>110288584.57961306</v>
      </c>
      <c r="E251">
        <v>38916101.515681349</v>
      </c>
    </row>
    <row r="252" spans="1:5" x14ac:dyDescent="0.2">
      <c r="A252" t="s">
        <v>1448</v>
      </c>
      <c r="B252">
        <v>299907197.68390602</v>
      </c>
      <c r="C252">
        <v>197388287.21320838</v>
      </c>
      <c r="D252">
        <v>105391226.78319679</v>
      </c>
      <c r="E252">
        <v>37030522.835942402</v>
      </c>
    </row>
    <row r="253" spans="1:5" x14ac:dyDescent="0.2">
      <c r="A253" t="s">
        <v>1449</v>
      </c>
      <c r="B253">
        <v>287625942.31943202</v>
      </c>
      <c r="C253">
        <v>188984124.61660025</v>
      </c>
      <c r="D253">
        <v>100647385.42957482</v>
      </c>
      <c r="E253">
        <v>35213930.36723946</v>
      </c>
    </row>
    <row r="254" spans="1:5" x14ac:dyDescent="0.2">
      <c r="A254" t="s">
        <v>1450</v>
      </c>
      <c r="B254">
        <v>275317667.54312199</v>
      </c>
      <c r="C254">
        <v>180600068.53678396</v>
      </c>
      <c r="D254">
        <v>95945553.42239207</v>
      </c>
      <c r="E254">
        <v>33431274.949072141</v>
      </c>
    </row>
    <row r="255" spans="1:5" x14ac:dyDescent="0.2">
      <c r="A255" t="s">
        <v>1451</v>
      </c>
      <c r="B255">
        <v>263354982.56080699</v>
      </c>
      <c r="C255">
        <v>172459907.03868011</v>
      </c>
      <c r="D255">
        <v>91388001.89019224</v>
      </c>
      <c r="E255">
        <v>31708367.912460383</v>
      </c>
    </row>
    <row r="256" spans="1:5" x14ac:dyDescent="0.2">
      <c r="A256" t="s">
        <v>1452</v>
      </c>
      <c r="B256">
        <v>251561826.89726701</v>
      </c>
      <c r="C256">
        <v>164466673.55260399</v>
      </c>
      <c r="D256">
        <v>86937812.868051171</v>
      </c>
      <c r="E256">
        <v>30040662.102880105</v>
      </c>
    </row>
    <row r="257" spans="1:5" x14ac:dyDescent="0.2">
      <c r="A257" t="s">
        <v>1453</v>
      </c>
      <c r="B257">
        <v>239854958.00857499</v>
      </c>
      <c r="C257">
        <v>156546963.3759985</v>
      </c>
      <c r="D257">
        <v>82540965.064504921</v>
      </c>
      <c r="E257">
        <v>28400563.171634026</v>
      </c>
    </row>
    <row r="258" spans="1:5" x14ac:dyDescent="0.2">
      <c r="A258" t="s">
        <v>1454</v>
      </c>
      <c r="B258">
        <v>228226050.39303499</v>
      </c>
      <c r="C258">
        <v>148704441.86409611</v>
      </c>
      <c r="D258">
        <v>78206514.131130293</v>
      </c>
      <c r="E258">
        <v>26795197.221788373</v>
      </c>
    </row>
    <row r="259" spans="1:5" x14ac:dyDescent="0.2">
      <c r="A259" t="s">
        <v>1455</v>
      </c>
      <c r="B259">
        <v>216916451.810673</v>
      </c>
      <c r="C259">
        <v>141118951.69041649</v>
      </c>
      <c r="D259">
        <v>74046655.134717092</v>
      </c>
      <c r="E259">
        <v>25272865.475284271</v>
      </c>
    </row>
    <row r="260" spans="1:5" x14ac:dyDescent="0.2">
      <c r="A260" t="s">
        <v>1456</v>
      </c>
      <c r="B260">
        <v>205790673.15143499</v>
      </c>
      <c r="C260">
        <v>133653801.71330847</v>
      </c>
      <c r="D260">
        <v>69951255.383891493</v>
      </c>
      <c r="E260">
        <v>23773940.587972701</v>
      </c>
    </row>
    <row r="261" spans="1:5" x14ac:dyDescent="0.2">
      <c r="A261" t="s">
        <v>1457</v>
      </c>
      <c r="B261">
        <v>194823807.969805</v>
      </c>
      <c r="C261">
        <v>126323519.43941383</v>
      </c>
      <c r="D261">
        <v>65952031.963832222</v>
      </c>
      <c r="E261">
        <v>22322864.551884692</v>
      </c>
    </row>
    <row r="262" spans="1:5" x14ac:dyDescent="0.2">
      <c r="A262" t="s">
        <v>1458</v>
      </c>
      <c r="B262">
        <v>184049014.46500599</v>
      </c>
      <c r="C262">
        <v>119134751.8255544</v>
      </c>
      <c r="D262">
        <v>62040675.97262612</v>
      </c>
      <c r="E262">
        <v>20910040.990398355</v>
      </c>
    </row>
    <row r="263" spans="1:5" x14ac:dyDescent="0.2">
      <c r="A263" t="s">
        <v>1459</v>
      </c>
      <c r="B263">
        <v>173490950.35156801</v>
      </c>
      <c r="C263">
        <v>112116196.12162928</v>
      </c>
      <c r="D263">
        <v>58241986.389895931</v>
      </c>
      <c r="E263">
        <v>19549273.612990033</v>
      </c>
    </row>
    <row r="264" spans="1:5" x14ac:dyDescent="0.2">
      <c r="A264" t="s">
        <v>1460</v>
      </c>
      <c r="B264">
        <v>163162236.12117401</v>
      </c>
      <c r="C264">
        <v>105262566.87532561</v>
      </c>
      <c r="D264">
        <v>54542604.58807496</v>
      </c>
      <c r="E264">
        <v>18230011.356694791</v>
      </c>
    </row>
    <row r="265" spans="1:5" x14ac:dyDescent="0.2">
      <c r="A265" t="s">
        <v>1461</v>
      </c>
      <c r="B265">
        <v>153091040.47616199</v>
      </c>
      <c r="C265">
        <v>98597717.523814633</v>
      </c>
      <c r="D265">
        <v>50959231.638234429</v>
      </c>
      <c r="E265">
        <v>16960183.891016483</v>
      </c>
    </row>
    <row r="266" spans="1:5" x14ac:dyDescent="0.2">
      <c r="A266" t="s">
        <v>1462</v>
      </c>
      <c r="B266">
        <v>142957321.10632399</v>
      </c>
      <c r="C266">
        <v>91920006.912072569</v>
      </c>
      <c r="D266">
        <v>47390994.812756158</v>
      </c>
      <c r="E266">
        <v>15707953.048390584</v>
      </c>
    </row>
    <row r="267" spans="1:5" x14ac:dyDescent="0.2">
      <c r="A267" t="s">
        <v>1463</v>
      </c>
      <c r="B267">
        <v>133476925.514851</v>
      </c>
      <c r="C267">
        <v>85678651.153625578</v>
      </c>
      <c r="D267">
        <v>44060811.399637356</v>
      </c>
      <c r="E267">
        <v>14542292.622257818</v>
      </c>
    </row>
    <row r="268" spans="1:5" x14ac:dyDescent="0.2">
      <c r="A268" t="s">
        <v>1464</v>
      </c>
      <c r="B268">
        <v>124207909.743808</v>
      </c>
      <c r="C268">
        <v>79598015.403448865</v>
      </c>
      <c r="D268">
        <v>40833055.302972943</v>
      </c>
      <c r="E268">
        <v>13421725.396762731</v>
      </c>
    </row>
    <row r="269" spans="1:5" x14ac:dyDescent="0.2">
      <c r="A269" t="s">
        <v>1465</v>
      </c>
      <c r="B269">
        <v>115131076.56662799</v>
      </c>
      <c r="C269">
        <v>73656034.101516709</v>
      </c>
      <c r="D269">
        <v>37688778.426916495</v>
      </c>
      <c r="E269">
        <v>12335738.461339764</v>
      </c>
    </row>
    <row r="270" spans="1:5" x14ac:dyDescent="0.2">
      <c r="A270" t="s">
        <v>1466</v>
      </c>
      <c r="B270">
        <v>106200340.94818699</v>
      </c>
      <c r="C270">
        <v>67827288.466145843</v>
      </c>
      <c r="D270">
        <v>34618024.308454044</v>
      </c>
      <c r="E270">
        <v>11282672.70069785</v>
      </c>
    </row>
    <row r="271" spans="1:5" x14ac:dyDescent="0.2">
      <c r="A271" t="s">
        <v>1467</v>
      </c>
      <c r="B271">
        <v>97425048.857150003</v>
      </c>
      <c r="C271">
        <v>62124015.378960021</v>
      </c>
      <c r="D271">
        <v>31631718.218616132</v>
      </c>
      <c r="E271">
        <v>10268524.458083462</v>
      </c>
    </row>
    <row r="272" spans="1:5" x14ac:dyDescent="0.2">
      <c r="A272" t="s">
        <v>1468</v>
      </c>
      <c r="B272">
        <v>88823576.063254997</v>
      </c>
      <c r="C272">
        <v>56543139.600129619</v>
      </c>
      <c r="D272">
        <v>28716881.554863364</v>
      </c>
      <c r="E272">
        <v>9282803.4529936593</v>
      </c>
    </row>
    <row r="273" spans="1:5" x14ac:dyDescent="0.2">
      <c r="A273" t="s">
        <v>1469</v>
      </c>
      <c r="B273">
        <v>80337412.412942007</v>
      </c>
      <c r="C273">
        <v>51057090.775119737</v>
      </c>
      <c r="D273">
        <v>25866828.876910608</v>
      </c>
      <c r="E273">
        <v>8327241.3424366917</v>
      </c>
    </row>
    <row r="274" spans="1:5" x14ac:dyDescent="0.2">
      <c r="A274" t="s">
        <v>1470</v>
      </c>
      <c r="B274">
        <v>72128048.685340002</v>
      </c>
      <c r="C274">
        <v>45762020.142910607</v>
      </c>
      <c r="D274">
        <v>23125248.360411089</v>
      </c>
      <c r="E274">
        <v>7413119.2592101255</v>
      </c>
    </row>
    <row r="275" spans="1:5" x14ac:dyDescent="0.2">
      <c r="A275" t="s">
        <v>1471</v>
      </c>
      <c r="B275">
        <v>64226450.433706999</v>
      </c>
      <c r="C275">
        <v>40681924.165457234</v>
      </c>
      <c r="D275">
        <v>20507488.229221366</v>
      </c>
      <c r="E275">
        <v>6547011.9807735309</v>
      </c>
    </row>
    <row r="276" spans="1:5" x14ac:dyDescent="0.2">
      <c r="A276" t="s">
        <v>1472</v>
      </c>
      <c r="B276">
        <v>56677960.252255999</v>
      </c>
      <c r="C276">
        <v>35839715.7450919</v>
      </c>
      <c r="D276">
        <v>18020616.082836699</v>
      </c>
      <c r="E276">
        <v>5728711.0663820161</v>
      </c>
    </row>
    <row r="277" spans="1:5" x14ac:dyDescent="0.2">
      <c r="A277" t="s">
        <v>1473</v>
      </c>
      <c r="B277">
        <v>49497721.659631997</v>
      </c>
      <c r="C277">
        <v>31246280.879222874</v>
      </c>
      <c r="D277">
        <v>15671028.599987632</v>
      </c>
      <c r="E277">
        <v>4960682.2192174364</v>
      </c>
    </row>
    <row r="278" spans="1:5" x14ac:dyDescent="0.2">
      <c r="A278" t="s">
        <v>1474</v>
      </c>
      <c r="B278">
        <v>42732099.781237997</v>
      </c>
      <c r="C278">
        <v>26931089.142685015</v>
      </c>
      <c r="D278">
        <v>13473575.352270316</v>
      </c>
      <c r="E278">
        <v>4247592.4761402784</v>
      </c>
    </row>
    <row r="279" spans="1:5" x14ac:dyDescent="0.2">
      <c r="A279" t="s">
        <v>1475</v>
      </c>
      <c r="B279">
        <v>36537863.091678001</v>
      </c>
      <c r="C279">
        <v>22988233.872712094</v>
      </c>
      <c r="D279">
        <v>11471722.62940184</v>
      </c>
      <c r="E279">
        <v>3601183.4425684842</v>
      </c>
    </row>
    <row r="280" spans="1:5" x14ac:dyDescent="0.2">
      <c r="A280" t="s">
        <v>1476</v>
      </c>
      <c r="B280">
        <v>31081312.93505</v>
      </c>
      <c r="C280">
        <v>19523082.027428322</v>
      </c>
      <c r="D280">
        <v>9718543.3745167926</v>
      </c>
      <c r="E280">
        <v>3038322.4850555575</v>
      </c>
    </row>
    <row r="281" spans="1:5" x14ac:dyDescent="0.2">
      <c r="A281" t="s">
        <v>1477</v>
      </c>
      <c r="B281">
        <v>27335985.510743</v>
      </c>
      <c r="C281">
        <v>17141409.798509613</v>
      </c>
      <c r="D281">
        <v>8511251.6006584521</v>
      </c>
      <c r="E281">
        <v>2649614.7866828851</v>
      </c>
    </row>
    <row r="282" spans="1:5" x14ac:dyDescent="0.2">
      <c r="A282" t="s">
        <v>1478</v>
      </c>
      <c r="B282">
        <v>23812836.615596998</v>
      </c>
      <c r="C282">
        <v>14906844.23153824</v>
      </c>
      <c r="D282">
        <v>7382895.0934632113</v>
      </c>
      <c r="E282">
        <v>2288614.4036111119</v>
      </c>
    </row>
    <row r="283" spans="1:5" x14ac:dyDescent="0.2">
      <c r="A283" t="s">
        <v>1479</v>
      </c>
      <c r="B283">
        <v>20552117.117919002</v>
      </c>
      <c r="C283">
        <v>12845921.693071958</v>
      </c>
      <c r="D283">
        <v>6347568.1231840365</v>
      </c>
      <c r="E283">
        <v>1960145.5059861415</v>
      </c>
    </row>
    <row r="284" spans="1:5" x14ac:dyDescent="0.2">
      <c r="A284" t="s">
        <v>1480</v>
      </c>
      <c r="B284">
        <v>17555462.364457998</v>
      </c>
      <c r="C284">
        <v>10954277.923891954</v>
      </c>
      <c r="D284">
        <v>5399082.3099823678</v>
      </c>
      <c r="E284">
        <v>1660188.9109108283</v>
      </c>
    </row>
    <row r="285" spans="1:5" x14ac:dyDescent="0.2">
      <c r="A285" t="s">
        <v>1481</v>
      </c>
      <c r="B285">
        <v>14719123.433088999</v>
      </c>
      <c r="C285">
        <v>9169380.413693564</v>
      </c>
      <c r="D285">
        <v>4508228.8223174289</v>
      </c>
      <c r="E285">
        <v>1380573.6973922849</v>
      </c>
    </row>
    <row r="286" spans="1:5" x14ac:dyDescent="0.2">
      <c r="A286" t="s">
        <v>1482</v>
      </c>
      <c r="B286">
        <v>12160682.394159</v>
      </c>
      <c r="C286">
        <v>7562733.0099637955</v>
      </c>
      <c r="D286">
        <v>3708846.1801905925</v>
      </c>
      <c r="E286">
        <v>1130964.7921200546</v>
      </c>
    </row>
    <row r="287" spans="1:5" x14ac:dyDescent="0.2">
      <c r="A287" t="s">
        <v>1483</v>
      </c>
      <c r="B287">
        <v>10242020.186923999</v>
      </c>
      <c r="C287">
        <v>6359061.2852316443</v>
      </c>
      <c r="D287">
        <v>3110876.9359940202</v>
      </c>
      <c r="E287">
        <v>944733.20034272503</v>
      </c>
    </row>
    <row r="288" spans="1:5" x14ac:dyDescent="0.2">
      <c r="A288" t="s">
        <v>1484</v>
      </c>
      <c r="B288">
        <v>8670873.5457080007</v>
      </c>
      <c r="C288">
        <v>5374437.4738065535</v>
      </c>
      <c r="D288">
        <v>2622508.6427314463</v>
      </c>
      <c r="E288">
        <v>793048.76741492178</v>
      </c>
    </row>
    <row r="289" spans="1:5" x14ac:dyDescent="0.2">
      <c r="A289" t="s">
        <v>1485</v>
      </c>
      <c r="B289">
        <v>7427356.2338659996</v>
      </c>
      <c r="C289">
        <v>4595864.2825470762</v>
      </c>
      <c r="D289">
        <v>2236892.9547612658</v>
      </c>
      <c r="E289">
        <v>673573.18197342474</v>
      </c>
    </row>
    <row r="290" spans="1:5" x14ac:dyDescent="0.2">
      <c r="A290" t="s">
        <v>1486</v>
      </c>
      <c r="B290">
        <v>6368616.2768090004</v>
      </c>
      <c r="C290">
        <v>3934273.8293730989</v>
      </c>
      <c r="D290">
        <v>1910171.4848587916</v>
      </c>
      <c r="E290">
        <v>572832.99727655831</v>
      </c>
    </row>
    <row r="291" spans="1:5" x14ac:dyDescent="0.2">
      <c r="A291" t="s">
        <v>1487</v>
      </c>
      <c r="B291">
        <v>5508026.5959970001</v>
      </c>
      <c r="C291">
        <v>3396865.1713717789</v>
      </c>
      <c r="D291">
        <v>1645054.0649982828</v>
      </c>
      <c r="E291">
        <v>491238.5769718574</v>
      </c>
    </row>
    <row r="292" spans="1:5" x14ac:dyDescent="0.2">
      <c r="A292" t="s">
        <v>1488</v>
      </c>
      <c r="B292">
        <v>4805782.437655</v>
      </c>
      <c r="C292">
        <v>2958918.1165601299</v>
      </c>
      <c r="D292">
        <v>1429435.5564156873</v>
      </c>
      <c r="E292">
        <v>425101.80903570354</v>
      </c>
    </row>
    <row r="293" spans="1:5" x14ac:dyDescent="0.2">
      <c r="A293" t="s">
        <v>1489</v>
      </c>
      <c r="B293">
        <v>4203635.8661080003</v>
      </c>
      <c r="C293">
        <v>2583787.0000977498</v>
      </c>
      <c r="D293">
        <v>1245037.5089952098</v>
      </c>
      <c r="E293">
        <v>368695.15235887625</v>
      </c>
    </row>
    <row r="294" spans="1:5" x14ac:dyDescent="0.2">
      <c r="A294" t="s">
        <v>1490</v>
      </c>
      <c r="B294">
        <v>3775940.5264090002</v>
      </c>
      <c r="C294">
        <v>2316965.378103321</v>
      </c>
      <c r="D294">
        <v>1113626.0049691668</v>
      </c>
      <c r="E294">
        <v>328383.23385782685</v>
      </c>
    </row>
    <row r="295" spans="1:5" x14ac:dyDescent="0.2">
      <c r="A295" t="s">
        <v>1491</v>
      </c>
      <c r="B295">
        <v>3424105.5672209999</v>
      </c>
      <c r="C295">
        <v>2097855.9688657941</v>
      </c>
      <c r="D295">
        <v>1005996.8099246115</v>
      </c>
      <c r="E295">
        <v>295510.71065245394</v>
      </c>
    </row>
    <row r="296" spans="1:5" x14ac:dyDescent="0.2">
      <c r="A296" t="s">
        <v>1492</v>
      </c>
      <c r="B296">
        <v>3139060.1984620001</v>
      </c>
      <c r="C296">
        <v>1919954.5385723913</v>
      </c>
      <c r="D296">
        <v>918345.22894253861</v>
      </c>
      <c r="E296">
        <v>268620.53911591321</v>
      </c>
    </row>
    <row r="297" spans="1:5" x14ac:dyDescent="0.2">
      <c r="A297" t="s">
        <v>1493</v>
      </c>
      <c r="B297">
        <v>2950146.1371320002</v>
      </c>
      <c r="C297">
        <v>1801446.5919824948</v>
      </c>
      <c r="D297">
        <v>859540.18776976049</v>
      </c>
      <c r="E297">
        <v>250389.15394938036</v>
      </c>
    </row>
    <row r="298" spans="1:5" x14ac:dyDescent="0.2">
      <c r="A298" t="s">
        <v>1494</v>
      </c>
      <c r="B298">
        <v>2808896.7892919998</v>
      </c>
      <c r="C298">
        <v>1712286.4588783127</v>
      </c>
      <c r="D298">
        <v>814920.62765315478</v>
      </c>
      <c r="E298">
        <v>236385.73033339536</v>
      </c>
    </row>
    <row r="299" spans="1:5" x14ac:dyDescent="0.2">
      <c r="A299" t="s">
        <v>1495</v>
      </c>
      <c r="B299">
        <v>2677159.1240960001</v>
      </c>
      <c r="C299">
        <v>1629301.2334603202</v>
      </c>
      <c r="D299">
        <v>773517.31978215498</v>
      </c>
      <c r="E299">
        <v>223456.0261704658</v>
      </c>
    </row>
    <row r="300" spans="1:5" x14ac:dyDescent="0.2">
      <c r="A300" t="s">
        <v>1496</v>
      </c>
      <c r="B300">
        <v>2484889.2623919998</v>
      </c>
      <c r="C300">
        <v>1509722.1238875512</v>
      </c>
      <c r="D300">
        <v>714923.82185788802</v>
      </c>
      <c r="E300">
        <v>205654.59463501113</v>
      </c>
    </row>
    <row r="301" spans="1:5" x14ac:dyDescent="0.2">
      <c r="A301" t="s">
        <v>1497</v>
      </c>
      <c r="B301">
        <v>2361904.4238260002</v>
      </c>
      <c r="C301">
        <v>1432567.4481823409</v>
      </c>
      <c r="D301">
        <v>676662.20630821865</v>
      </c>
      <c r="E301">
        <v>193823.83774368244</v>
      </c>
    </row>
    <row r="302" spans="1:5" x14ac:dyDescent="0.2">
      <c r="A302" t="s">
        <v>1498</v>
      </c>
      <c r="B302">
        <v>2241511.1882569999</v>
      </c>
      <c r="C302">
        <v>1357313.6926748676</v>
      </c>
      <c r="D302">
        <v>639538.71427075763</v>
      </c>
      <c r="E302">
        <v>182439.21332561792</v>
      </c>
    </row>
    <row r="303" spans="1:5" x14ac:dyDescent="0.2">
      <c r="A303" t="s">
        <v>1499</v>
      </c>
      <c r="B303">
        <v>2124667.2222620002</v>
      </c>
      <c r="C303">
        <v>1284378.4685678815</v>
      </c>
      <c r="D303">
        <v>603634.03448388446</v>
      </c>
      <c r="E303">
        <v>171467.45008592919</v>
      </c>
    </row>
    <row r="304" spans="1:5" x14ac:dyDescent="0.2">
      <c r="A304" t="s">
        <v>1500</v>
      </c>
      <c r="B304">
        <v>2010981.6965950001</v>
      </c>
      <c r="C304">
        <v>1213659.2676843067</v>
      </c>
      <c r="D304">
        <v>568993.42238875781</v>
      </c>
      <c r="E304">
        <v>160964.94309378398</v>
      </c>
    </row>
    <row r="305" spans="1:5" x14ac:dyDescent="0.2">
      <c r="A305" t="s">
        <v>1501</v>
      </c>
      <c r="B305">
        <v>1903758.3108709999</v>
      </c>
      <c r="C305">
        <v>1146999.5568526259</v>
      </c>
      <c r="D305">
        <v>536374.11671288149</v>
      </c>
      <c r="E305">
        <v>151094.44103806204</v>
      </c>
    </row>
    <row r="306" spans="1:5" x14ac:dyDescent="0.2">
      <c r="A306" t="s">
        <v>1502</v>
      </c>
      <c r="B306">
        <v>1802108.3050919999</v>
      </c>
      <c r="C306">
        <v>1083914.697069319</v>
      </c>
      <c r="D306">
        <v>505584.5105982463</v>
      </c>
      <c r="E306">
        <v>141817.90116718478</v>
      </c>
    </row>
    <row r="307" spans="1:5" x14ac:dyDescent="0.2">
      <c r="A307" t="s">
        <v>1503</v>
      </c>
      <c r="B307">
        <v>1701926.449755</v>
      </c>
      <c r="C307">
        <v>1022089.9727589241</v>
      </c>
      <c r="D307">
        <v>475651.53095800232</v>
      </c>
      <c r="E307">
        <v>132911.08512978067</v>
      </c>
    </row>
    <row r="308" spans="1:5" x14ac:dyDescent="0.2">
      <c r="A308" t="s">
        <v>1504</v>
      </c>
      <c r="B308">
        <v>1608789.2243609999</v>
      </c>
      <c r="C308">
        <v>964517.84617108526</v>
      </c>
      <c r="D308">
        <v>447717.56368991948</v>
      </c>
      <c r="E308">
        <v>124575.61969154033</v>
      </c>
    </row>
    <row r="309" spans="1:5" x14ac:dyDescent="0.2">
      <c r="A309" t="s">
        <v>1505</v>
      </c>
      <c r="B309">
        <v>1517203.52941</v>
      </c>
      <c r="C309">
        <v>908116.410092626</v>
      </c>
      <c r="D309">
        <v>420499.18182448513</v>
      </c>
      <c r="E309">
        <v>116522.59902457902</v>
      </c>
    </row>
    <row r="310" spans="1:5" x14ac:dyDescent="0.2">
      <c r="A310" t="s">
        <v>1506</v>
      </c>
      <c r="B310">
        <v>1428641.1344029999</v>
      </c>
      <c r="C310">
        <v>853657.39894572122</v>
      </c>
      <c r="D310">
        <v>394276.89995353663</v>
      </c>
      <c r="E310">
        <v>108793.50298927659</v>
      </c>
    </row>
    <row r="311" spans="1:5" x14ac:dyDescent="0.2">
      <c r="A311" t="s">
        <v>1507</v>
      </c>
      <c r="B311">
        <v>1349273.569837</v>
      </c>
      <c r="C311">
        <v>804909.46079484664</v>
      </c>
      <c r="D311">
        <v>370846.78960634879</v>
      </c>
      <c r="E311">
        <v>101908.9283264394</v>
      </c>
    </row>
    <row r="312" spans="1:5" x14ac:dyDescent="0.2">
      <c r="A312" t="s">
        <v>1508</v>
      </c>
      <c r="B312">
        <v>1270837.2758269999</v>
      </c>
      <c r="C312">
        <v>756832.44673418882</v>
      </c>
      <c r="D312">
        <v>347809.40968449402</v>
      </c>
      <c r="E312">
        <v>95173.416060610267</v>
      </c>
    </row>
    <row r="313" spans="1:5" x14ac:dyDescent="0.2">
      <c r="A313" t="s">
        <v>1509</v>
      </c>
      <c r="B313">
        <v>1194773.581761</v>
      </c>
      <c r="C313">
        <v>710326.77952070034</v>
      </c>
      <c r="D313">
        <v>325607.09934228618</v>
      </c>
      <c r="E313">
        <v>88720.670525625435</v>
      </c>
    </row>
    <row r="314" spans="1:5" x14ac:dyDescent="0.2">
      <c r="A314" t="s">
        <v>1510</v>
      </c>
      <c r="B314">
        <v>1121655.8081370001</v>
      </c>
      <c r="C314">
        <v>665761.60706935893</v>
      </c>
      <c r="D314">
        <v>304427.71750588459</v>
      </c>
      <c r="E314">
        <v>82609.734230959715</v>
      </c>
    </row>
    <row r="315" spans="1:5" x14ac:dyDescent="0.2">
      <c r="A315" t="s">
        <v>1511</v>
      </c>
      <c r="B315">
        <v>1049706.344571</v>
      </c>
      <c r="C315">
        <v>621999.07444022992</v>
      </c>
      <c r="D315">
        <v>283693.42860760703</v>
      </c>
      <c r="E315">
        <v>76657.195943713683</v>
      </c>
    </row>
    <row r="316" spans="1:5" x14ac:dyDescent="0.2">
      <c r="A316" t="s">
        <v>1512</v>
      </c>
      <c r="B316">
        <v>979795.41144599998</v>
      </c>
      <c r="C316">
        <v>579620.68782640679</v>
      </c>
      <c r="D316">
        <v>263713.99797744094</v>
      </c>
      <c r="E316">
        <v>70966.423615073669</v>
      </c>
    </row>
    <row r="317" spans="1:5" x14ac:dyDescent="0.2">
      <c r="A317" t="s">
        <v>1513</v>
      </c>
      <c r="B317">
        <v>913195.59887700004</v>
      </c>
      <c r="C317">
        <v>539305.76835001248</v>
      </c>
      <c r="D317">
        <v>244747.61209508855</v>
      </c>
      <c r="E317">
        <v>65583.534633401607</v>
      </c>
    </row>
    <row r="318" spans="1:5" x14ac:dyDescent="0.2">
      <c r="A318" t="s">
        <v>1514</v>
      </c>
      <c r="B318">
        <v>848489.09674800001</v>
      </c>
      <c r="C318">
        <v>500242.17125900084</v>
      </c>
      <c r="D318">
        <v>226442.42198024847</v>
      </c>
      <c r="E318">
        <v>60421.39764595258</v>
      </c>
    </row>
    <row r="319" spans="1:5" x14ac:dyDescent="0.2">
      <c r="A319" t="s">
        <v>1515</v>
      </c>
      <c r="B319">
        <v>785622.41517599998</v>
      </c>
      <c r="C319">
        <v>462443.0348059829</v>
      </c>
      <c r="D319">
        <v>208833.98459897088</v>
      </c>
      <c r="E319">
        <v>55502.13608991295</v>
      </c>
    </row>
    <row r="320" spans="1:5" x14ac:dyDescent="0.2">
      <c r="A320" t="s">
        <v>1516</v>
      </c>
      <c r="B320">
        <v>725124.83404400002</v>
      </c>
      <c r="C320">
        <v>426108.24197926233</v>
      </c>
      <c r="D320">
        <v>191936.22987205916</v>
      </c>
      <c r="E320">
        <v>50795.133072965808</v>
      </c>
    </row>
    <row r="321" spans="1:5" x14ac:dyDescent="0.2">
      <c r="A321" t="s">
        <v>1517</v>
      </c>
      <c r="B321">
        <v>665768.35297100001</v>
      </c>
      <c r="C321">
        <v>390586.17144660593</v>
      </c>
      <c r="D321">
        <v>175502.64082530531</v>
      </c>
      <c r="E321">
        <v>46255.659968058906</v>
      </c>
    </row>
    <row r="322" spans="1:5" x14ac:dyDescent="0.2">
      <c r="A322" t="s">
        <v>1518</v>
      </c>
      <c r="B322">
        <v>611347.18295000005</v>
      </c>
      <c r="C322">
        <v>358050.60368124192</v>
      </c>
      <c r="D322">
        <v>160474.22824703151</v>
      </c>
      <c r="E322">
        <v>42115.614456980504</v>
      </c>
    </row>
    <row r="323" spans="1:5" x14ac:dyDescent="0.2">
      <c r="A323" t="s">
        <v>1519</v>
      </c>
      <c r="B323">
        <v>563595.60298800003</v>
      </c>
      <c r="C323">
        <v>329541.9077376576</v>
      </c>
      <c r="D323">
        <v>147333.43160113148</v>
      </c>
      <c r="E323">
        <v>38508.378630292136</v>
      </c>
    </row>
    <row r="324" spans="1:5" x14ac:dyDescent="0.2">
      <c r="A324" t="s">
        <v>1520</v>
      </c>
      <c r="B324">
        <v>519876.11407800001</v>
      </c>
      <c r="C324">
        <v>303462.96613498707</v>
      </c>
      <c r="D324">
        <v>135328.86645093164</v>
      </c>
      <c r="E324">
        <v>35220.944067037737</v>
      </c>
    </row>
    <row r="325" spans="1:5" x14ac:dyDescent="0.2">
      <c r="A325" t="s">
        <v>1521</v>
      </c>
      <c r="B325">
        <v>477071.82572299999</v>
      </c>
      <c r="C325">
        <v>278004.85651751072</v>
      </c>
      <c r="D325">
        <v>123660.56353017301</v>
      </c>
      <c r="E325">
        <v>32047.812381650008</v>
      </c>
    </row>
    <row r="326" spans="1:5" x14ac:dyDescent="0.2">
      <c r="A326" t="s">
        <v>1522</v>
      </c>
      <c r="B326">
        <v>438435.50792300003</v>
      </c>
      <c r="C326">
        <v>255070.88749230374</v>
      </c>
      <c r="D326">
        <v>113179.95034962312</v>
      </c>
      <c r="E326">
        <v>29211.425494161587</v>
      </c>
    </row>
    <row r="327" spans="1:5" x14ac:dyDescent="0.2">
      <c r="A327" t="s">
        <v>1523</v>
      </c>
      <c r="B327">
        <v>400561.97543200001</v>
      </c>
      <c r="C327">
        <v>232641.75908249934</v>
      </c>
      <c r="D327">
        <v>102965.17732064477</v>
      </c>
      <c r="E327">
        <v>26462.461730070856</v>
      </c>
    </row>
    <row r="328" spans="1:5" x14ac:dyDescent="0.2">
      <c r="A328" t="s">
        <v>1524</v>
      </c>
      <c r="B328">
        <v>366987.15670599998</v>
      </c>
      <c r="C328">
        <v>212792.04040718381</v>
      </c>
      <c r="D328">
        <v>93948.066157507667</v>
      </c>
      <c r="E328">
        <v>24046.052977659296</v>
      </c>
    </row>
    <row r="329" spans="1:5" x14ac:dyDescent="0.2">
      <c r="A329" t="s">
        <v>1525</v>
      </c>
      <c r="B329">
        <v>335053.54139099998</v>
      </c>
      <c r="C329">
        <v>193946.30273302807</v>
      </c>
      <c r="D329">
        <v>85409.870582585951</v>
      </c>
      <c r="E329">
        <v>21768.105722101889</v>
      </c>
    </row>
    <row r="330" spans="1:5" x14ac:dyDescent="0.2">
      <c r="A330" t="s">
        <v>1526</v>
      </c>
      <c r="B330">
        <v>303075.52898800001</v>
      </c>
      <c r="C330">
        <v>175138.22471779038</v>
      </c>
      <c r="D330">
        <v>76931.038481936906</v>
      </c>
      <c r="E330">
        <v>19524.089452098764</v>
      </c>
    </row>
    <row r="331" spans="1:5" x14ac:dyDescent="0.2">
      <c r="A331" t="s">
        <v>1527</v>
      </c>
      <c r="B331">
        <v>272468.13949899998</v>
      </c>
      <c r="C331">
        <v>157209.91055123787</v>
      </c>
      <c r="D331">
        <v>68897.218418075019</v>
      </c>
      <c r="E331">
        <v>17418.305105846124</v>
      </c>
    </row>
    <row r="332" spans="1:5" x14ac:dyDescent="0.2">
      <c r="A332" t="s">
        <v>1528</v>
      </c>
      <c r="B332">
        <v>243448.57341899999</v>
      </c>
      <c r="C332">
        <v>140227.82803445632</v>
      </c>
      <c r="D332">
        <v>61298.531179084523</v>
      </c>
      <c r="E332">
        <v>15431.59770022243</v>
      </c>
    </row>
    <row r="333" spans="1:5" x14ac:dyDescent="0.2">
      <c r="A333" t="s">
        <v>1529</v>
      </c>
      <c r="B333">
        <v>214567.240253</v>
      </c>
      <c r="C333">
        <v>123389.14337086308</v>
      </c>
      <c r="D333">
        <v>53804.992756350592</v>
      </c>
      <c r="E333">
        <v>13489.612839447922</v>
      </c>
    </row>
    <row r="334" spans="1:5" x14ac:dyDescent="0.2">
      <c r="A334" t="s">
        <v>1530</v>
      </c>
      <c r="B334">
        <v>187445.95</v>
      </c>
      <c r="C334">
        <v>107609.93627629224</v>
      </c>
      <c r="D334">
        <v>46804.983363621563</v>
      </c>
      <c r="E334">
        <v>11684.916757079045</v>
      </c>
    </row>
    <row r="335" spans="1:5" x14ac:dyDescent="0.2">
      <c r="A335" t="s">
        <v>1531</v>
      </c>
      <c r="B335">
        <v>161240.1</v>
      </c>
      <c r="C335">
        <v>92413.60923043717</v>
      </c>
      <c r="D335">
        <v>40096.403553243756</v>
      </c>
      <c r="E335">
        <v>9969.0788583585872</v>
      </c>
    </row>
    <row r="336" spans="1:5" x14ac:dyDescent="0.2">
      <c r="A336" t="s">
        <v>1532</v>
      </c>
      <c r="B336">
        <v>136761.9</v>
      </c>
      <c r="C336">
        <v>78251.158863316072</v>
      </c>
      <c r="D336">
        <v>33865.255703579722</v>
      </c>
      <c r="E336">
        <v>8384.1799264829988</v>
      </c>
    </row>
    <row r="337" spans="1:5" x14ac:dyDescent="0.2">
      <c r="A337" t="s">
        <v>1533</v>
      </c>
      <c r="B337">
        <v>115530.16</v>
      </c>
      <c r="C337">
        <v>65990.862725650048</v>
      </c>
      <c r="D337">
        <v>28486.656592209416</v>
      </c>
      <c r="E337">
        <v>7022.7034611597846</v>
      </c>
    </row>
    <row r="338" spans="1:5" x14ac:dyDescent="0.2">
      <c r="A338" t="s">
        <v>1534</v>
      </c>
      <c r="B338">
        <v>95065.46</v>
      </c>
      <c r="C338">
        <v>54212.289103475421</v>
      </c>
      <c r="D338">
        <v>23344.532817495758</v>
      </c>
      <c r="E338">
        <v>5731.4448881378157</v>
      </c>
    </row>
    <row r="339" spans="1:5" x14ac:dyDescent="0.2">
      <c r="A339" t="s">
        <v>1535</v>
      </c>
      <c r="B339">
        <v>75185</v>
      </c>
      <c r="C339">
        <v>42802.484117731321</v>
      </c>
      <c r="D339">
        <v>18384.444380386383</v>
      </c>
      <c r="E339">
        <v>4494.5484078731852</v>
      </c>
    </row>
    <row r="340" spans="1:5" x14ac:dyDescent="0.2">
      <c r="A340" t="s">
        <v>1536</v>
      </c>
      <c r="B340">
        <v>61415.040000000001</v>
      </c>
      <c r="C340">
        <v>34905.918484431568</v>
      </c>
      <c r="D340">
        <v>14955.824893933266</v>
      </c>
      <c r="E340">
        <v>3641.3465109112626</v>
      </c>
    </row>
    <row r="341" spans="1:5" x14ac:dyDescent="0.2">
      <c r="A341" t="s">
        <v>1537</v>
      </c>
      <c r="B341">
        <v>54110.43</v>
      </c>
      <c r="C341">
        <v>30702.100948266179</v>
      </c>
      <c r="D341">
        <v>13121.198020110185</v>
      </c>
      <c r="E341">
        <v>3181.1324075962739</v>
      </c>
    </row>
    <row r="342" spans="1:5" x14ac:dyDescent="0.2">
      <c r="A342" t="s">
        <v>1538</v>
      </c>
      <c r="B342">
        <v>47301.62</v>
      </c>
      <c r="C342">
        <v>26793.281319926318</v>
      </c>
      <c r="D342">
        <v>11421.559100894861</v>
      </c>
      <c r="E342">
        <v>2757.3396581158777</v>
      </c>
    </row>
    <row r="343" spans="1:5" x14ac:dyDescent="0.2">
      <c r="A343" t="s">
        <v>1539</v>
      </c>
      <c r="B343">
        <v>41385.4</v>
      </c>
      <c r="C343">
        <v>23406.2138883603</v>
      </c>
      <c r="D343">
        <v>9954.7824346568268</v>
      </c>
      <c r="E343">
        <v>2394.0414194259038</v>
      </c>
    </row>
    <row r="344" spans="1:5" x14ac:dyDescent="0.2">
      <c r="A344" t="s">
        <v>1540</v>
      </c>
      <c r="B344">
        <v>35459.32</v>
      </c>
      <c r="C344">
        <v>20020.604860222091</v>
      </c>
      <c r="D344">
        <v>8493.2105498995606</v>
      </c>
      <c r="E344">
        <v>2033.8943842386345</v>
      </c>
    </row>
    <row r="345" spans="1:5" x14ac:dyDescent="0.2">
      <c r="A345" t="s">
        <v>1541</v>
      </c>
      <c r="B345">
        <v>29524.080000000002</v>
      </c>
      <c r="C345">
        <v>16642.161227489913</v>
      </c>
      <c r="D345">
        <v>7042.6189139945009</v>
      </c>
      <c r="E345">
        <v>1679.6035305151033</v>
      </c>
    </row>
    <row r="346" spans="1:5" x14ac:dyDescent="0.2">
      <c r="A346" t="s">
        <v>1542</v>
      </c>
      <c r="B346">
        <v>24877.03</v>
      </c>
      <c r="C346">
        <v>13998.924155771219</v>
      </c>
      <c r="D346">
        <v>5908.989484587597</v>
      </c>
      <c r="E346">
        <v>1403.2738325355092</v>
      </c>
    </row>
    <row r="347" spans="1:5" x14ac:dyDescent="0.2">
      <c r="A347" t="s">
        <v>1543</v>
      </c>
      <c r="B347">
        <v>20222.05</v>
      </c>
      <c r="C347">
        <v>11360.772703600562</v>
      </c>
      <c r="D347">
        <v>4783.6147328245297</v>
      </c>
      <c r="E347">
        <v>1131.3617402141306</v>
      </c>
    </row>
    <row r="348" spans="1:5" x14ac:dyDescent="0.2">
      <c r="A348" t="s">
        <v>1544</v>
      </c>
      <c r="B348">
        <v>15558.61</v>
      </c>
      <c r="C348">
        <v>8726.0212209358451</v>
      </c>
      <c r="D348">
        <v>3664.8709075604388</v>
      </c>
      <c r="E348">
        <v>863.09896186792867</v>
      </c>
    </row>
    <row r="349" spans="1:5" x14ac:dyDescent="0.2">
      <c r="A349" t="s">
        <v>1545</v>
      </c>
      <c r="B349">
        <v>12434.97</v>
      </c>
      <c r="C349">
        <v>6962.3041404463502</v>
      </c>
      <c r="D349">
        <v>2916.6848151983904</v>
      </c>
      <c r="E349">
        <v>683.98729199252023</v>
      </c>
    </row>
    <row r="350" spans="1:5" x14ac:dyDescent="0.2">
      <c r="A350" t="s">
        <v>1546</v>
      </c>
      <c r="B350">
        <v>10153.56</v>
      </c>
      <c r="C350">
        <v>5675.6178913586773</v>
      </c>
      <c r="D350">
        <v>2371.8074341571009</v>
      </c>
      <c r="E350">
        <v>553.92892248528335</v>
      </c>
    </row>
    <row r="351" spans="1:5" x14ac:dyDescent="0.2">
      <c r="A351" t="s">
        <v>1547</v>
      </c>
      <c r="B351">
        <v>7867.1</v>
      </c>
      <c r="C351">
        <v>4390.0782287705642</v>
      </c>
      <c r="D351">
        <v>1829.9222130337271</v>
      </c>
      <c r="E351">
        <v>425.56300245651846</v>
      </c>
    </row>
    <row r="352" spans="1:5" x14ac:dyDescent="0.2">
      <c r="A352" t="s">
        <v>1548</v>
      </c>
      <c r="B352">
        <v>5575.56</v>
      </c>
      <c r="C352">
        <v>3106.2230829758705</v>
      </c>
      <c r="D352">
        <v>1291.5843670190673</v>
      </c>
      <c r="E352">
        <v>299.13697567953204</v>
      </c>
    </row>
    <row r="353" spans="1:5" x14ac:dyDescent="0.2">
      <c r="A353" t="s">
        <v>1549</v>
      </c>
      <c r="B353">
        <v>4008.58</v>
      </c>
      <c r="C353">
        <v>2229.4486986702832</v>
      </c>
      <c r="D353">
        <v>924.65923882737786</v>
      </c>
      <c r="E353">
        <v>213.24833631791068</v>
      </c>
    </row>
    <row r="354" spans="1:5" x14ac:dyDescent="0.2">
      <c r="A354" t="s">
        <v>1550</v>
      </c>
      <c r="B354">
        <v>2434.96</v>
      </c>
      <c r="C354">
        <v>1351.952827378773</v>
      </c>
      <c r="D354">
        <v>559.29361481527303</v>
      </c>
      <c r="E354">
        <v>128.44003615078353</v>
      </c>
    </row>
    <row r="355" spans="1:5" x14ac:dyDescent="0.2">
      <c r="A355" t="s">
        <v>1551</v>
      </c>
      <c r="B355">
        <v>1624.78</v>
      </c>
      <c r="C355">
        <v>900.73781262968646</v>
      </c>
      <c r="D355">
        <v>371.77298945656349</v>
      </c>
      <c r="E355">
        <v>85.049820777270256</v>
      </c>
    </row>
    <row r="356" spans="1:5" x14ac:dyDescent="0.2">
      <c r="A356" t="s">
        <v>1552</v>
      </c>
      <c r="B356">
        <v>813.13</v>
      </c>
      <c r="C356">
        <v>450.01458921034083</v>
      </c>
      <c r="D356">
        <v>185.26787722769413</v>
      </c>
      <c r="E356">
        <v>42.203873648675369</v>
      </c>
    </row>
    <row r="357" spans="1:5" x14ac:dyDescent="0.2">
      <c r="A357" t="s">
        <v>1553</v>
      </c>
      <c r="B357">
        <v>0</v>
      </c>
      <c r="C357">
        <v>0</v>
      </c>
      <c r="D357">
        <v>0</v>
      </c>
      <c r="E357">
        <v>0</v>
      </c>
    </row>
    <row r="358" spans="1:5" x14ac:dyDescent="0.2">
      <c r="A358" t="s">
        <v>1554</v>
      </c>
      <c r="B358">
        <v>0</v>
      </c>
      <c r="C358">
        <v>0</v>
      </c>
      <c r="D358">
        <v>0</v>
      </c>
      <c r="E358">
        <v>0</v>
      </c>
    </row>
    <row r="359" spans="1:5" x14ac:dyDescent="0.2">
      <c r="A359" t="s">
        <v>1555</v>
      </c>
      <c r="B359">
        <v>0</v>
      </c>
      <c r="C359">
        <v>0</v>
      </c>
      <c r="D359">
        <v>0</v>
      </c>
      <c r="E359">
        <v>0</v>
      </c>
    </row>
    <row r="360" spans="1:5" x14ac:dyDescent="0.2">
      <c r="A360" t="s">
        <v>1556</v>
      </c>
      <c r="B360">
        <v>0</v>
      </c>
      <c r="C360">
        <v>0</v>
      </c>
      <c r="D360">
        <v>0</v>
      </c>
      <c r="E360">
        <v>0</v>
      </c>
    </row>
    <row r="361" spans="1:5" x14ac:dyDescent="0.2">
      <c r="A361" t="s">
        <v>1557</v>
      </c>
      <c r="B361">
        <v>0</v>
      </c>
      <c r="C361">
        <v>0</v>
      </c>
      <c r="D361">
        <v>0</v>
      </c>
      <c r="E361">
        <v>0</v>
      </c>
    </row>
    <row r="362" spans="1:5" x14ac:dyDescent="0.2">
      <c r="A362" t="s">
        <v>1558</v>
      </c>
      <c r="B362">
        <v>0</v>
      </c>
      <c r="C362">
        <v>0</v>
      </c>
      <c r="D362">
        <v>0</v>
      </c>
      <c r="E362">
        <v>0</v>
      </c>
    </row>
    <row r="363" spans="1:5" x14ac:dyDescent="0.2">
      <c r="A363" t="s">
        <v>1559</v>
      </c>
      <c r="B363">
        <v>0</v>
      </c>
      <c r="C363">
        <v>0</v>
      </c>
      <c r="D363">
        <v>0</v>
      </c>
      <c r="E363">
        <v>0</v>
      </c>
    </row>
    <row r="364" spans="1:5" x14ac:dyDescent="0.2">
      <c r="A364" t="s">
        <v>1560</v>
      </c>
      <c r="B364">
        <v>0</v>
      </c>
      <c r="C364">
        <v>0</v>
      </c>
      <c r="D364">
        <v>0</v>
      </c>
      <c r="E364">
        <v>0</v>
      </c>
    </row>
    <row r="365" spans="1:5" x14ac:dyDescent="0.2">
      <c r="A365" t="s">
        <v>1561</v>
      </c>
      <c r="B365">
        <v>0</v>
      </c>
      <c r="C365">
        <v>0</v>
      </c>
      <c r="D365">
        <v>0</v>
      </c>
      <c r="E365">
        <v>0</v>
      </c>
    </row>
    <row r="366" spans="1:5" x14ac:dyDescent="0.2">
      <c r="A366" t="s">
        <v>1562</v>
      </c>
      <c r="B366">
        <v>0</v>
      </c>
      <c r="C366">
        <v>0</v>
      </c>
      <c r="D366">
        <v>0</v>
      </c>
      <c r="E366">
        <v>0</v>
      </c>
    </row>
    <row r="367" spans="1:5" x14ac:dyDescent="0.2">
      <c r="A367" t="s">
        <v>1563</v>
      </c>
      <c r="B367">
        <v>0</v>
      </c>
      <c r="C367">
        <v>0</v>
      </c>
      <c r="D367">
        <v>0</v>
      </c>
      <c r="E367">
        <v>0</v>
      </c>
    </row>
    <row r="368" spans="1:5" x14ac:dyDescent="0.2">
      <c r="A368" t="s">
        <v>1564</v>
      </c>
      <c r="B368">
        <v>0</v>
      </c>
      <c r="C368">
        <v>0</v>
      </c>
      <c r="D368">
        <v>0</v>
      </c>
      <c r="E368">
        <v>0</v>
      </c>
    </row>
    <row r="369" spans="1:5" x14ac:dyDescent="0.2">
      <c r="A369" t="s">
        <v>1565</v>
      </c>
      <c r="B369">
        <v>0</v>
      </c>
      <c r="C369">
        <v>0</v>
      </c>
      <c r="D369">
        <v>0</v>
      </c>
      <c r="E369">
        <v>0</v>
      </c>
    </row>
    <row r="370" spans="1:5" x14ac:dyDescent="0.2">
      <c r="A370" t="s">
        <v>1566</v>
      </c>
      <c r="B370">
        <v>0</v>
      </c>
      <c r="C370">
        <v>0</v>
      </c>
      <c r="D370">
        <v>0</v>
      </c>
      <c r="E370">
        <v>0</v>
      </c>
    </row>
    <row r="371" spans="1:5" x14ac:dyDescent="0.2">
      <c r="A371" t="s">
        <v>1567</v>
      </c>
      <c r="B371">
        <v>0</v>
      </c>
      <c r="C371">
        <v>0</v>
      </c>
      <c r="D371">
        <v>0</v>
      </c>
      <c r="E371">
        <v>0</v>
      </c>
    </row>
    <row r="372" spans="1:5" x14ac:dyDescent="0.2">
      <c r="A372" t="s">
        <v>1568</v>
      </c>
      <c r="B372">
        <v>0</v>
      </c>
      <c r="C372">
        <v>0</v>
      </c>
      <c r="D372">
        <v>0</v>
      </c>
      <c r="E372">
        <v>0</v>
      </c>
    </row>
    <row r="373" spans="1:5" x14ac:dyDescent="0.2">
      <c r="A373" t="s">
        <v>1569</v>
      </c>
      <c r="B373">
        <v>0</v>
      </c>
      <c r="C373">
        <v>0</v>
      </c>
      <c r="D373">
        <v>0</v>
      </c>
      <c r="E373">
        <v>0</v>
      </c>
    </row>
    <row r="374" spans="1:5" x14ac:dyDescent="0.2">
      <c r="A374" t="s">
        <v>1570</v>
      </c>
      <c r="B374">
        <v>0</v>
      </c>
      <c r="C374">
        <v>0</v>
      </c>
      <c r="D374">
        <v>0</v>
      </c>
      <c r="E374">
        <v>0</v>
      </c>
    </row>
    <row r="375" spans="1:5" x14ac:dyDescent="0.2">
      <c r="A375" t="s">
        <v>1571</v>
      </c>
      <c r="B375">
        <v>0</v>
      </c>
      <c r="C375">
        <v>0</v>
      </c>
      <c r="D375">
        <v>0</v>
      </c>
      <c r="E375">
        <v>0</v>
      </c>
    </row>
    <row r="376" spans="1:5" x14ac:dyDescent="0.2">
      <c r="A376" t="s">
        <v>1572</v>
      </c>
      <c r="B376">
        <v>0</v>
      </c>
      <c r="C376">
        <v>0</v>
      </c>
      <c r="D376">
        <v>0</v>
      </c>
      <c r="E376">
        <v>0</v>
      </c>
    </row>
    <row r="377" spans="1:5" x14ac:dyDescent="0.2">
      <c r="A377" t="s">
        <v>1573</v>
      </c>
      <c r="B377">
        <v>0</v>
      </c>
      <c r="C377">
        <v>0</v>
      </c>
      <c r="D377">
        <v>0</v>
      </c>
      <c r="E377">
        <v>0</v>
      </c>
    </row>
    <row r="378" spans="1:5" x14ac:dyDescent="0.2">
      <c r="A378" t="s">
        <v>1574</v>
      </c>
      <c r="B378">
        <v>0</v>
      </c>
      <c r="C378">
        <v>0</v>
      </c>
      <c r="D378">
        <v>0</v>
      </c>
      <c r="E378">
        <v>0</v>
      </c>
    </row>
    <row r="379" spans="1:5" x14ac:dyDescent="0.2">
      <c r="A379" t="s">
        <v>1575</v>
      </c>
      <c r="B379">
        <v>0</v>
      </c>
      <c r="C379">
        <v>0</v>
      </c>
      <c r="D379">
        <v>0</v>
      </c>
      <c r="E379">
        <v>0</v>
      </c>
    </row>
    <row r="380" spans="1:5" x14ac:dyDescent="0.2">
      <c r="A380" t="s">
        <v>1576</v>
      </c>
      <c r="B380">
        <v>0</v>
      </c>
      <c r="C380">
        <v>0</v>
      </c>
      <c r="D380">
        <v>0</v>
      </c>
      <c r="E380">
        <v>0</v>
      </c>
    </row>
    <row r="381" spans="1:5" x14ac:dyDescent="0.2">
      <c r="A381" t="s">
        <v>1577</v>
      </c>
      <c r="B381">
        <v>0</v>
      </c>
      <c r="C381">
        <v>0</v>
      </c>
      <c r="D381">
        <v>0</v>
      </c>
      <c r="E381">
        <v>0</v>
      </c>
    </row>
    <row r="382" spans="1:5" x14ac:dyDescent="0.2">
      <c r="A382" t="s">
        <v>1578</v>
      </c>
      <c r="B382">
        <v>0</v>
      </c>
      <c r="C382">
        <v>0</v>
      </c>
      <c r="D382">
        <v>0</v>
      </c>
      <c r="E382">
        <v>0</v>
      </c>
    </row>
    <row r="383" spans="1:5" x14ac:dyDescent="0.2">
      <c r="A383" t="s">
        <v>1579</v>
      </c>
      <c r="B383">
        <v>0</v>
      </c>
      <c r="C383">
        <v>0</v>
      </c>
      <c r="D383">
        <v>0</v>
      </c>
      <c r="E383">
        <v>0</v>
      </c>
    </row>
    <row r="384" spans="1:5" x14ac:dyDescent="0.2">
      <c r="A384" t="s">
        <v>1580</v>
      </c>
      <c r="B384">
        <v>0</v>
      </c>
      <c r="C384">
        <v>0</v>
      </c>
      <c r="D384">
        <v>0</v>
      </c>
      <c r="E384">
        <v>0</v>
      </c>
    </row>
    <row r="385" spans="1:5" x14ac:dyDescent="0.2">
      <c r="A385" t="s">
        <v>1581</v>
      </c>
      <c r="B385">
        <v>0</v>
      </c>
      <c r="C385">
        <v>0</v>
      </c>
      <c r="D385">
        <v>0</v>
      </c>
      <c r="E385">
        <v>0</v>
      </c>
    </row>
    <row r="386" spans="1:5" x14ac:dyDescent="0.2">
      <c r="A386" t="s">
        <v>1582</v>
      </c>
      <c r="B386">
        <v>0</v>
      </c>
      <c r="C386">
        <v>0</v>
      </c>
      <c r="D386">
        <v>0</v>
      </c>
      <c r="E386">
        <v>0</v>
      </c>
    </row>
    <row r="387" spans="1:5" x14ac:dyDescent="0.2">
      <c r="A387" t="s">
        <v>1583</v>
      </c>
      <c r="B387">
        <v>0</v>
      </c>
      <c r="C387">
        <v>0</v>
      </c>
      <c r="D387">
        <v>0</v>
      </c>
      <c r="E387">
        <v>0</v>
      </c>
    </row>
    <row r="388" spans="1:5" x14ac:dyDescent="0.2">
      <c r="A388" t="s">
        <v>1584</v>
      </c>
      <c r="B388">
        <v>0</v>
      </c>
      <c r="C388">
        <v>0</v>
      </c>
      <c r="D388">
        <v>0</v>
      </c>
      <c r="E388">
        <v>0</v>
      </c>
    </row>
    <row r="389" spans="1:5" x14ac:dyDescent="0.2">
      <c r="A389" t="s">
        <v>1585</v>
      </c>
      <c r="B389">
        <v>0</v>
      </c>
      <c r="C389">
        <v>0</v>
      </c>
      <c r="D389">
        <v>0</v>
      </c>
      <c r="E389">
        <v>0</v>
      </c>
    </row>
    <row r="390" spans="1:5" x14ac:dyDescent="0.2">
      <c r="A390" t="s">
        <v>1586</v>
      </c>
      <c r="B390">
        <v>0</v>
      </c>
      <c r="C390">
        <v>0</v>
      </c>
      <c r="D390">
        <v>0</v>
      </c>
      <c r="E390">
        <v>0</v>
      </c>
    </row>
    <row r="391" spans="1:5" x14ac:dyDescent="0.2">
      <c r="A391" t="s">
        <v>1587</v>
      </c>
      <c r="B391">
        <v>0</v>
      </c>
      <c r="C391">
        <v>0</v>
      </c>
      <c r="D391">
        <v>0</v>
      </c>
      <c r="E391">
        <v>0</v>
      </c>
    </row>
    <row r="392" spans="1:5" x14ac:dyDescent="0.2">
      <c r="A392" t="s">
        <v>1588</v>
      </c>
      <c r="B392">
        <v>0</v>
      </c>
      <c r="C392">
        <v>0</v>
      </c>
      <c r="D392">
        <v>0</v>
      </c>
      <c r="E392">
        <v>0</v>
      </c>
    </row>
  </sheetData>
  <pageMargins left="0.78431372549019618" right="0.78431372549019618" top="0.98039215686274517" bottom="0.98039215686274517" header="0.50980392156862753" footer="0.50980392156862753"/>
  <pageSetup paperSize="9" orientation="landscape" r:id="rId1"/>
  <headerFooter alignWithMargins="0">
    <oddFooter>&amp;R&amp;1#&amp;"Calibri"&amp;10&amp;K0000FFClassification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BDF0-9698-44A7-8A3F-798625666DE5}">
  <sheetPr>
    <tabColor theme="5" tint="-0.249977111117893"/>
  </sheetPr>
  <dimension ref="A1:G598"/>
  <sheetViews>
    <sheetView zoomScaleNormal="100" workbookViewId="0"/>
  </sheetViews>
  <sheetFormatPr defaultRowHeight="15" x14ac:dyDescent="0.2"/>
  <cols>
    <col min="1" max="1" width="13.85546875" style="72" customWidth="1"/>
    <col min="2" max="2" width="60.85546875" style="72" customWidth="1"/>
    <col min="3" max="3" width="41" style="72" customWidth="1"/>
    <col min="4" max="4" width="40.85546875" style="72" customWidth="1"/>
    <col min="5" max="5" width="6.7109375" style="72" customWidth="1"/>
    <col min="6" max="6" width="41.5703125" style="72" customWidth="1"/>
    <col min="7" max="7" width="41.5703125" style="65" customWidth="1"/>
    <col min="8" max="16384" width="9.140625" style="67"/>
  </cols>
  <sheetData>
    <row r="1" spans="1:7" ht="31.5" x14ac:dyDescent="0.2">
      <c r="A1" s="64" t="s">
        <v>397</v>
      </c>
      <c r="B1" s="64"/>
      <c r="C1" s="65"/>
      <c r="D1" s="65"/>
      <c r="E1" s="65"/>
      <c r="F1" s="66" t="s">
        <v>1766</v>
      </c>
    </row>
    <row r="2" spans="1:7" ht="13.5" thickBot="1" x14ac:dyDescent="0.25">
      <c r="A2" s="65"/>
      <c r="B2" s="65"/>
      <c r="C2" s="65"/>
      <c r="D2" s="65"/>
      <c r="E2" s="65"/>
      <c r="F2" s="65"/>
    </row>
    <row r="3" spans="1:7" ht="19.5" thickBot="1" x14ac:dyDescent="0.25">
      <c r="A3" s="69"/>
      <c r="B3" s="70" t="s">
        <v>0</v>
      </c>
      <c r="C3" s="71" t="s">
        <v>1767</v>
      </c>
      <c r="D3" s="69"/>
      <c r="E3" s="69"/>
      <c r="F3" s="65"/>
      <c r="G3" s="69"/>
    </row>
    <row r="4" spans="1:7" ht="15.75" thickBot="1" x14ac:dyDescent="0.25"/>
    <row r="5" spans="1:7" ht="18.75" x14ac:dyDescent="0.2">
      <c r="A5" s="73"/>
      <c r="B5" s="74" t="s">
        <v>398</v>
      </c>
      <c r="C5" s="73"/>
      <c r="E5" s="75"/>
      <c r="F5" s="75"/>
    </row>
    <row r="6" spans="1:7" x14ac:dyDescent="0.2">
      <c r="B6" s="134" t="s">
        <v>399</v>
      </c>
    </row>
    <row r="7" spans="1:7" x14ac:dyDescent="0.2">
      <c r="B7" s="135" t="s">
        <v>400</v>
      </c>
    </row>
    <row r="8" spans="1:7" ht="15.75" thickBot="1" x14ac:dyDescent="0.25">
      <c r="B8" s="136" t="s">
        <v>401</v>
      </c>
    </row>
    <row r="9" spans="1:7" x14ac:dyDescent="0.2">
      <c r="B9" s="137"/>
    </row>
    <row r="10" spans="1:7" ht="37.5" x14ac:dyDescent="0.2">
      <c r="A10" s="80" t="s">
        <v>5</v>
      </c>
      <c r="B10" s="80" t="s">
        <v>399</v>
      </c>
      <c r="C10" s="81"/>
      <c r="D10" s="81"/>
      <c r="E10" s="81"/>
      <c r="F10" s="81"/>
      <c r="G10" s="82"/>
    </row>
    <row r="11" spans="1:7" x14ac:dyDescent="0.2">
      <c r="A11" s="89"/>
      <c r="B11" s="90" t="s">
        <v>402</v>
      </c>
      <c r="C11" s="89" t="s">
        <v>50</v>
      </c>
      <c r="D11" s="89"/>
      <c r="E11" s="89"/>
      <c r="F11" s="92" t="s">
        <v>403</v>
      </c>
      <c r="G11" s="92"/>
    </row>
    <row r="12" spans="1:7" x14ac:dyDescent="0.2">
      <c r="A12" s="72" t="s">
        <v>404</v>
      </c>
      <c r="B12" s="72" t="s">
        <v>405</v>
      </c>
      <c r="C12" s="95">
        <v>15258.445204290128</v>
      </c>
      <c r="F12" s="101">
        <f>IF($C$15=0,"",IF(C12="[for completion]","",C12/$C$15))</f>
        <v>1</v>
      </c>
    </row>
    <row r="13" spans="1:7" x14ac:dyDescent="0.2">
      <c r="A13" s="72" t="s">
        <v>406</v>
      </c>
      <c r="B13" s="72" t="s">
        <v>407</v>
      </c>
      <c r="C13" s="95">
        <v>0</v>
      </c>
      <c r="F13" s="101">
        <f>IF($C$15=0,"",IF(C13="[for completion]","",C13/$C$15))</f>
        <v>0</v>
      </c>
    </row>
    <row r="14" spans="1:7" x14ac:dyDescent="0.2">
      <c r="A14" s="72" t="s">
        <v>408</v>
      </c>
      <c r="B14" s="72" t="s">
        <v>62</v>
      </c>
      <c r="C14" s="95">
        <v>0</v>
      </c>
      <c r="F14" s="101">
        <f>IF($C$15=0,"",IF(C14="[for completion]","",C14/$C$15))</f>
        <v>0</v>
      </c>
    </row>
    <row r="15" spans="1:7" x14ac:dyDescent="0.2">
      <c r="A15" s="72" t="s">
        <v>409</v>
      </c>
      <c r="B15" s="138" t="s">
        <v>64</v>
      </c>
      <c r="C15" s="95">
        <f>SUM(C12:C14)</f>
        <v>15258.445204290128</v>
      </c>
      <c r="F15" s="139">
        <f>SUM(F12:F14)</f>
        <v>1</v>
      </c>
    </row>
    <row r="16" spans="1:7" x14ac:dyDescent="0.2">
      <c r="A16" s="72" t="s">
        <v>410</v>
      </c>
      <c r="B16" s="106" t="s">
        <v>411</v>
      </c>
      <c r="C16" s="95"/>
      <c r="F16" s="101">
        <f t="shared" ref="F16:F26" si="0">IF($C$15=0,"",IF(C16="[for completion]","",C16/$C$15))</f>
        <v>0</v>
      </c>
    </row>
    <row r="17" spans="1:7" x14ac:dyDescent="0.2">
      <c r="A17" s="72" t="s">
        <v>412</v>
      </c>
      <c r="B17" s="106" t="s">
        <v>413</v>
      </c>
      <c r="C17" s="95"/>
      <c r="F17" s="101">
        <f t="shared" si="0"/>
        <v>0</v>
      </c>
    </row>
    <row r="18" spans="1:7" x14ac:dyDescent="0.2">
      <c r="A18" s="72" t="s">
        <v>414</v>
      </c>
      <c r="B18" s="106" t="s">
        <v>165</v>
      </c>
      <c r="C18" s="95"/>
      <c r="F18" s="101">
        <f t="shared" si="0"/>
        <v>0</v>
      </c>
    </row>
    <row r="19" spans="1:7" x14ac:dyDescent="0.2">
      <c r="A19" s="72" t="s">
        <v>415</v>
      </c>
      <c r="B19" s="106" t="s">
        <v>165</v>
      </c>
      <c r="C19" s="95"/>
      <c r="F19" s="101">
        <f t="shared" si="0"/>
        <v>0</v>
      </c>
    </row>
    <row r="20" spans="1:7" x14ac:dyDescent="0.2">
      <c r="A20" s="72" t="s">
        <v>416</v>
      </c>
      <c r="B20" s="106" t="s">
        <v>165</v>
      </c>
      <c r="C20" s="95"/>
      <c r="F20" s="101">
        <f t="shared" si="0"/>
        <v>0</v>
      </c>
    </row>
    <row r="21" spans="1:7" x14ac:dyDescent="0.2">
      <c r="A21" s="72" t="s">
        <v>417</v>
      </c>
      <c r="B21" s="106" t="s">
        <v>165</v>
      </c>
      <c r="C21" s="95"/>
      <c r="F21" s="101">
        <f t="shared" si="0"/>
        <v>0</v>
      </c>
    </row>
    <row r="22" spans="1:7" x14ac:dyDescent="0.2">
      <c r="A22" s="72" t="s">
        <v>418</v>
      </c>
      <c r="B22" s="106" t="s">
        <v>165</v>
      </c>
      <c r="C22" s="95"/>
      <c r="F22" s="101">
        <f t="shared" si="0"/>
        <v>0</v>
      </c>
    </row>
    <row r="23" spans="1:7" x14ac:dyDescent="0.2">
      <c r="A23" s="72" t="s">
        <v>419</v>
      </c>
      <c r="B23" s="106" t="s">
        <v>165</v>
      </c>
      <c r="C23" s="95"/>
      <c r="F23" s="101">
        <f t="shared" si="0"/>
        <v>0</v>
      </c>
    </row>
    <row r="24" spans="1:7" x14ac:dyDescent="0.2">
      <c r="A24" s="72" t="s">
        <v>420</v>
      </c>
      <c r="B24" s="106" t="s">
        <v>165</v>
      </c>
      <c r="C24" s="95"/>
      <c r="F24" s="101">
        <f t="shared" si="0"/>
        <v>0</v>
      </c>
    </row>
    <row r="25" spans="1:7" x14ac:dyDescent="0.2">
      <c r="A25" s="72" t="s">
        <v>421</v>
      </c>
      <c r="B25" s="106" t="s">
        <v>165</v>
      </c>
      <c r="C25" s="95"/>
      <c r="F25" s="101">
        <f t="shared" si="0"/>
        <v>0</v>
      </c>
    </row>
    <row r="26" spans="1:7" x14ac:dyDescent="0.2">
      <c r="A26" s="72" t="s">
        <v>1884</v>
      </c>
      <c r="B26" s="106" t="s">
        <v>165</v>
      </c>
      <c r="C26" s="107"/>
      <c r="D26" s="96"/>
      <c r="E26" s="96"/>
      <c r="F26" s="101">
        <f t="shared" si="0"/>
        <v>0</v>
      </c>
    </row>
    <row r="27" spans="1:7" x14ac:dyDescent="0.2">
      <c r="A27" s="89"/>
      <c r="B27" s="90" t="s">
        <v>422</v>
      </c>
      <c r="C27" s="89" t="s">
        <v>423</v>
      </c>
      <c r="D27" s="89" t="s">
        <v>424</v>
      </c>
      <c r="E27" s="91"/>
      <c r="F27" s="89" t="s">
        <v>425</v>
      </c>
      <c r="G27" s="92"/>
    </row>
    <row r="28" spans="1:7" x14ac:dyDescent="0.2">
      <c r="A28" s="72" t="s">
        <v>426</v>
      </c>
      <c r="B28" s="72" t="s">
        <v>427</v>
      </c>
      <c r="C28" s="72">
        <v>225746</v>
      </c>
      <c r="D28" s="72" t="s">
        <v>86</v>
      </c>
      <c r="F28" s="72">
        <f>IF(AND(C28="[For completion]",D28="[For completion]"),"[For completion]",SUM(C28:D28))</f>
        <v>225746</v>
      </c>
    </row>
    <row r="29" spans="1:7" x14ac:dyDescent="0.2">
      <c r="A29" s="72" t="s">
        <v>428</v>
      </c>
      <c r="B29" s="85" t="s">
        <v>1885</v>
      </c>
    </row>
    <row r="30" spans="1:7" x14ac:dyDescent="0.2">
      <c r="A30" s="72" t="s">
        <v>430</v>
      </c>
      <c r="B30" s="85" t="s">
        <v>431</v>
      </c>
    </row>
    <row r="31" spans="1:7" x14ac:dyDescent="0.2">
      <c r="A31" s="72" t="s">
        <v>432</v>
      </c>
      <c r="B31" s="85"/>
    </row>
    <row r="32" spans="1:7" x14ac:dyDescent="0.2">
      <c r="A32" s="72" t="s">
        <v>433</v>
      </c>
      <c r="B32" s="85"/>
    </row>
    <row r="33" spans="1:7" x14ac:dyDescent="0.2">
      <c r="A33" s="72" t="s">
        <v>434</v>
      </c>
      <c r="B33" s="85"/>
    </row>
    <row r="34" spans="1:7" x14ac:dyDescent="0.2">
      <c r="A34" s="72" t="s">
        <v>435</v>
      </c>
      <c r="B34" s="85"/>
    </row>
    <row r="35" spans="1:7" x14ac:dyDescent="0.2">
      <c r="A35" s="89"/>
      <c r="B35" s="90" t="s">
        <v>436</v>
      </c>
      <c r="C35" s="89" t="s">
        <v>437</v>
      </c>
      <c r="D35" s="89" t="s">
        <v>438</v>
      </c>
      <c r="E35" s="91"/>
      <c r="F35" s="92" t="s">
        <v>403</v>
      </c>
      <c r="G35" s="92"/>
    </row>
    <row r="36" spans="1:7" x14ac:dyDescent="0.2">
      <c r="A36" s="72" t="s">
        <v>439</v>
      </c>
      <c r="B36" s="72" t="s">
        <v>440</v>
      </c>
      <c r="C36" s="139">
        <v>3.9599556416804156E-3</v>
      </c>
      <c r="D36" s="139" t="s">
        <v>56</v>
      </c>
      <c r="E36" s="140"/>
      <c r="F36" s="139" t="s">
        <v>1886</v>
      </c>
    </row>
    <row r="37" spans="1:7" x14ac:dyDescent="0.2">
      <c r="A37" s="72" t="s">
        <v>441</v>
      </c>
      <c r="C37" s="139"/>
      <c r="D37" s="139"/>
      <c r="E37" s="140"/>
      <c r="F37" s="139"/>
    </row>
    <row r="38" spans="1:7" x14ac:dyDescent="0.2">
      <c r="A38" s="72" t="s">
        <v>442</v>
      </c>
      <c r="C38" s="139"/>
      <c r="D38" s="139"/>
      <c r="E38" s="140"/>
      <c r="F38" s="139"/>
    </row>
    <row r="39" spans="1:7" x14ac:dyDescent="0.2">
      <c r="A39" s="72" t="s">
        <v>443</v>
      </c>
      <c r="C39" s="139"/>
      <c r="D39" s="139"/>
      <c r="E39" s="140"/>
      <c r="F39" s="139"/>
    </row>
    <row r="40" spans="1:7" x14ac:dyDescent="0.2">
      <c r="A40" s="72" t="s">
        <v>444</v>
      </c>
      <c r="C40" s="139"/>
      <c r="D40" s="139"/>
      <c r="E40" s="140"/>
      <c r="F40" s="139"/>
    </row>
    <row r="41" spans="1:7" x14ac:dyDescent="0.2">
      <c r="A41" s="72" t="s">
        <v>445</v>
      </c>
      <c r="C41" s="139"/>
      <c r="D41" s="139"/>
      <c r="E41" s="140"/>
      <c r="F41" s="139"/>
    </row>
    <row r="42" spans="1:7" x14ac:dyDescent="0.2">
      <c r="A42" s="72" t="s">
        <v>446</v>
      </c>
      <c r="C42" s="139"/>
      <c r="D42" s="139"/>
      <c r="E42" s="140"/>
      <c r="F42" s="139"/>
    </row>
    <row r="43" spans="1:7" x14ac:dyDescent="0.2">
      <c r="A43" s="89"/>
      <c r="B43" s="90" t="s">
        <v>447</v>
      </c>
      <c r="C43" s="89" t="s">
        <v>437</v>
      </c>
      <c r="D43" s="89" t="s">
        <v>438</v>
      </c>
      <c r="E43" s="91"/>
      <c r="F43" s="92" t="s">
        <v>403</v>
      </c>
      <c r="G43" s="92"/>
    </row>
    <row r="44" spans="1:7" x14ac:dyDescent="0.2">
      <c r="A44" s="72" t="s">
        <v>448</v>
      </c>
      <c r="B44" s="141" t="s">
        <v>449</v>
      </c>
      <c r="C44" s="142">
        <f>SUM(C45:C71)</f>
        <v>0</v>
      </c>
      <c r="D44" s="142">
        <f>SUM(D45:D71)</f>
        <v>0</v>
      </c>
      <c r="E44" s="139"/>
      <c r="F44" s="142">
        <f>SUM(F45:F71)</f>
        <v>0</v>
      </c>
      <c r="G44" s="72"/>
    </row>
    <row r="45" spans="1:7" x14ac:dyDescent="0.2">
      <c r="A45" s="72" t="s">
        <v>450</v>
      </c>
      <c r="B45" s="72" t="s">
        <v>451</v>
      </c>
      <c r="C45" s="139">
        <v>0</v>
      </c>
      <c r="D45" s="139">
        <v>0</v>
      </c>
      <c r="E45" s="139"/>
      <c r="F45" s="139" t="s">
        <v>1886</v>
      </c>
      <c r="G45" s="72"/>
    </row>
    <row r="46" spans="1:7" x14ac:dyDescent="0.2">
      <c r="A46" s="72" t="s">
        <v>452</v>
      </c>
      <c r="B46" s="72" t="s">
        <v>7</v>
      </c>
      <c r="C46" s="139" t="s">
        <v>135</v>
      </c>
      <c r="D46" s="139" t="s">
        <v>56</v>
      </c>
      <c r="E46" s="139"/>
      <c r="F46" s="139" t="s">
        <v>1886</v>
      </c>
      <c r="G46" s="72"/>
    </row>
    <row r="47" spans="1:7" x14ac:dyDescent="0.2">
      <c r="A47" s="72" t="s">
        <v>453</v>
      </c>
      <c r="B47" s="72" t="s">
        <v>454</v>
      </c>
      <c r="C47" s="139">
        <v>0</v>
      </c>
      <c r="D47" s="139">
        <v>0</v>
      </c>
      <c r="E47" s="139"/>
      <c r="F47" s="139" t="s">
        <v>1886</v>
      </c>
      <c r="G47" s="72"/>
    </row>
    <row r="48" spans="1:7" x14ac:dyDescent="0.2">
      <c r="A48" s="72" t="s">
        <v>455</v>
      </c>
      <c r="B48" s="72" t="s">
        <v>456</v>
      </c>
      <c r="C48" s="139">
        <v>0</v>
      </c>
      <c r="D48" s="139">
        <v>0</v>
      </c>
      <c r="E48" s="139"/>
      <c r="F48" s="139" t="s">
        <v>1886</v>
      </c>
      <c r="G48" s="72"/>
    </row>
    <row r="49" spans="1:7" x14ac:dyDescent="0.2">
      <c r="A49" s="72" t="s">
        <v>457</v>
      </c>
      <c r="B49" s="72" t="s">
        <v>458</v>
      </c>
      <c r="C49" s="139">
        <v>0</v>
      </c>
      <c r="D49" s="139">
        <v>0</v>
      </c>
      <c r="E49" s="139"/>
      <c r="F49" s="139" t="s">
        <v>1886</v>
      </c>
      <c r="G49" s="72"/>
    </row>
    <row r="50" spans="1:7" x14ac:dyDescent="0.2">
      <c r="A50" s="72" t="s">
        <v>459</v>
      </c>
      <c r="B50" s="72" t="s">
        <v>1887</v>
      </c>
      <c r="C50" s="139">
        <v>0</v>
      </c>
      <c r="D50" s="139">
        <v>0</v>
      </c>
      <c r="E50" s="139"/>
      <c r="F50" s="139" t="s">
        <v>1886</v>
      </c>
      <c r="G50" s="72"/>
    </row>
    <row r="51" spans="1:7" x14ac:dyDescent="0.2">
      <c r="A51" s="72" t="s">
        <v>460</v>
      </c>
      <c r="B51" s="72" t="s">
        <v>461</v>
      </c>
      <c r="C51" s="139">
        <v>0</v>
      </c>
      <c r="D51" s="139">
        <v>0</v>
      </c>
      <c r="E51" s="139"/>
      <c r="F51" s="139" t="s">
        <v>1886</v>
      </c>
      <c r="G51" s="72"/>
    </row>
    <row r="52" spans="1:7" x14ac:dyDescent="0.2">
      <c r="A52" s="72" t="s">
        <v>462</v>
      </c>
      <c r="B52" s="72" t="s">
        <v>463</v>
      </c>
      <c r="C52" s="139">
        <v>0</v>
      </c>
      <c r="D52" s="139">
        <v>0</v>
      </c>
      <c r="E52" s="139"/>
      <c r="F52" s="139" t="s">
        <v>1886</v>
      </c>
      <c r="G52" s="72"/>
    </row>
    <row r="53" spans="1:7" x14ac:dyDescent="0.2">
      <c r="A53" s="72" t="s">
        <v>464</v>
      </c>
      <c r="B53" s="72" t="s">
        <v>465</v>
      </c>
      <c r="C53" s="139">
        <v>0</v>
      </c>
      <c r="D53" s="139">
        <v>0</v>
      </c>
      <c r="E53" s="139"/>
      <c r="F53" s="139" t="s">
        <v>1886</v>
      </c>
      <c r="G53" s="72"/>
    </row>
    <row r="54" spans="1:7" x14ac:dyDescent="0.2">
      <c r="A54" s="72" t="s">
        <v>466</v>
      </c>
      <c r="B54" s="72" t="s">
        <v>467</v>
      </c>
      <c r="C54" s="139">
        <v>0</v>
      </c>
      <c r="D54" s="139">
        <v>0</v>
      </c>
      <c r="E54" s="139"/>
      <c r="F54" s="139" t="s">
        <v>1886</v>
      </c>
      <c r="G54" s="72"/>
    </row>
    <row r="55" spans="1:7" x14ac:dyDescent="0.2">
      <c r="A55" s="72" t="s">
        <v>468</v>
      </c>
      <c r="B55" s="72" t="s">
        <v>469</v>
      </c>
      <c r="C55" s="139">
        <v>0</v>
      </c>
      <c r="D55" s="139">
        <v>0</v>
      </c>
      <c r="E55" s="139"/>
      <c r="F55" s="139" t="s">
        <v>1886</v>
      </c>
      <c r="G55" s="72"/>
    </row>
    <row r="56" spans="1:7" x14ac:dyDescent="0.2">
      <c r="A56" s="72" t="s">
        <v>470</v>
      </c>
      <c r="B56" s="72" t="s">
        <v>471</v>
      </c>
      <c r="C56" s="139">
        <v>0</v>
      </c>
      <c r="D56" s="139">
        <v>0</v>
      </c>
      <c r="E56" s="139"/>
      <c r="F56" s="139" t="s">
        <v>1886</v>
      </c>
      <c r="G56" s="72"/>
    </row>
    <row r="57" spans="1:7" x14ac:dyDescent="0.2">
      <c r="A57" s="72" t="s">
        <v>472</v>
      </c>
      <c r="B57" s="72" t="s">
        <v>473</v>
      </c>
      <c r="C57" s="139">
        <v>0</v>
      </c>
      <c r="D57" s="139">
        <v>0</v>
      </c>
      <c r="E57" s="139"/>
      <c r="F57" s="139" t="s">
        <v>1886</v>
      </c>
      <c r="G57" s="72"/>
    </row>
    <row r="58" spans="1:7" x14ac:dyDescent="0.2">
      <c r="A58" s="72" t="s">
        <v>474</v>
      </c>
      <c r="B58" s="72" t="s">
        <v>475</v>
      </c>
      <c r="C58" s="139">
        <v>0</v>
      </c>
      <c r="D58" s="139">
        <v>0</v>
      </c>
      <c r="E58" s="139"/>
      <c r="F58" s="139" t="s">
        <v>1886</v>
      </c>
      <c r="G58" s="72"/>
    </row>
    <row r="59" spans="1:7" x14ac:dyDescent="0.2">
      <c r="A59" s="72" t="s">
        <v>476</v>
      </c>
      <c r="B59" s="72" t="s">
        <v>477</v>
      </c>
      <c r="C59" s="139">
        <v>0</v>
      </c>
      <c r="D59" s="139">
        <v>0</v>
      </c>
      <c r="E59" s="139"/>
      <c r="F59" s="139" t="s">
        <v>1886</v>
      </c>
      <c r="G59" s="72"/>
    </row>
    <row r="60" spans="1:7" x14ac:dyDescent="0.2">
      <c r="A60" s="72" t="s">
        <v>478</v>
      </c>
      <c r="B60" s="72" t="s">
        <v>479</v>
      </c>
      <c r="C60" s="139">
        <v>0</v>
      </c>
      <c r="D60" s="139">
        <v>0</v>
      </c>
      <c r="E60" s="139"/>
      <c r="F60" s="139" t="s">
        <v>1886</v>
      </c>
      <c r="G60" s="72"/>
    </row>
    <row r="61" spans="1:7" x14ac:dyDescent="0.2">
      <c r="A61" s="72" t="s">
        <v>480</v>
      </c>
      <c r="B61" s="72" t="s">
        <v>481</v>
      </c>
      <c r="C61" s="139">
        <v>0</v>
      </c>
      <c r="D61" s="139">
        <v>0</v>
      </c>
      <c r="E61" s="139"/>
      <c r="F61" s="139" t="s">
        <v>1886</v>
      </c>
      <c r="G61" s="72"/>
    </row>
    <row r="62" spans="1:7" x14ac:dyDescent="0.2">
      <c r="A62" s="72" t="s">
        <v>482</v>
      </c>
      <c r="B62" s="72" t="s">
        <v>483</v>
      </c>
      <c r="C62" s="139">
        <v>0</v>
      </c>
      <c r="D62" s="139">
        <v>0</v>
      </c>
      <c r="E62" s="139"/>
      <c r="F62" s="139" t="s">
        <v>1886</v>
      </c>
      <c r="G62" s="72"/>
    </row>
    <row r="63" spans="1:7" x14ac:dyDescent="0.2">
      <c r="A63" s="72" t="s">
        <v>484</v>
      </c>
      <c r="B63" s="72" t="s">
        <v>485</v>
      </c>
      <c r="C63" s="139">
        <v>0</v>
      </c>
      <c r="D63" s="139">
        <v>0</v>
      </c>
      <c r="E63" s="139"/>
      <c r="F63" s="139" t="s">
        <v>1886</v>
      </c>
      <c r="G63" s="72"/>
    </row>
    <row r="64" spans="1:7" x14ac:dyDescent="0.2">
      <c r="A64" s="72" t="s">
        <v>486</v>
      </c>
      <c r="B64" s="72" t="s">
        <v>487</v>
      </c>
      <c r="C64" s="139">
        <v>0</v>
      </c>
      <c r="D64" s="139">
        <v>0</v>
      </c>
      <c r="E64" s="139"/>
      <c r="F64" s="139" t="s">
        <v>1886</v>
      </c>
      <c r="G64" s="72"/>
    </row>
    <row r="65" spans="1:7" x14ac:dyDescent="0.2">
      <c r="A65" s="72" t="s">
        <v>488</v>
      </c>
      <c r="B65" s="72" t="s">
        <v>489</v>
      </c>
      <c r="C65" s="139">
        <v>0</v>
      </c>
      <c r="D65" s="139">
        <v>0</v>
      </c>
      <c r="E65" s="139"/>
      <c r="F65" s="139" t="s">
        <v>1886</v>
      </c>
      <c r="G65" s="72"/>
    </row>
    <row r="66" spans="1:7" x14ac:dyDescent="0.2">
      <c r="A66" s="72" t="s">
        <v>490</v>
      </c>
      <c r="B66" s="72" t="s">
        <v>491</v>
      </c>
      <c r="C66" s="139">
        <v>0</v>
      </c>
      <c r="D66" s="139">
        <v>0</v>
      </c>
      <c r="E66" s="139"/>
      <c r="F66" s="139" t="s">
        <v>1886</v>
      </c>
      <c r="G66" s="72"/>
    </row>
    <row r="67" spans="1:7" x14ac:dyDescent="0.2">
      <c r="A67" s="72" t="s">
        <v>492</v>
      </c>
      <c r="B67" s="72" t="s">
        <v>493</v>
      </c>
      <c r="C67" s="139">
        <v>0</v>
      </c>
      <c r="D67" s="139">
        <v>0</v>
      </c>
      <c r="E67" s="139"/>
      <c r="F67" s="139" t="s">
        <v>1886</v>
      </c>
      <c r="G67" s="72"/>
    </row>
    <row r="68" spans="1:7" x14ac:dyDescent="0.2">
      <c r="A68" s="72" t="s">
        <v>494</v>
      </c>
      <c r="B68" s="72" t="s">
        <v>495</v>
      </c>
      <c r="C68" s="139">
        <v>0</v>
      </c>
      <c r="D68" s="139">
        <v>0</v>
      </c>
      <c r="E68" s="139"/>
      <c r="F68" s="139" t="s">
        <v>1886</v>
      </c>
      <c r="G68" s="72"/>
    </row>
    <row r="69" spans="1:7" x14ac:dyDescent="0.2">
      <c r="A69" s="72" t="s">
        <v>496</v>
      </c>
      <c r="B69" s="72" t="s">
        <v>497</v>
      </c>
      <c r="C69" s="139">
        <v>0</v>
      </c>
      <c r="D69" s="139">
        <v>0</v>
      </c>
      <c r="E69" s="139"/>
      <c r="F69" s="139" t="s">
        <v>1886</v>
      </c>
      <c r="G69" s="72"/>
    </row>
    <row r="70" spans="1:7" x14ac:dyDescent="0.2">
      <c r="A70" s="72" t="s">
        <v>498</v>
      </c>
      <c r="B70" s="72" t="s">
        <v>499</v>
      </c>
      <c r="C70" s="139">
        <v>0</v>
      </c>
      <c r="D70" s="139">
        <v>0</v>
      </c>
      <c r="E70" s="139"/>
      <c r="F70" s="139" t="s">
        <v>1886</v>
      </c>
      <c r="G70" s="72"/>
    </row>
    <row r="71" spans="1:7" x14ac:dyDescent="0.2">
      <c r="A71" s="72" t="s">
        <v>500</v>
      </c>
      <c r="B71" s="72" t="s">
        <v>501</v>
      </c>
      <c r="C71" s="139">
        <v>0</v>
      </c>
      <c r="D71" s="139">
        <v>0</v>
      </c>
      <c r="E71" s="139"/>
      <c r="F71" s="139" t="s">
        <v>1886</v>
      </c>
      <c r="G71" s="72"/>
    </row>
    <row r="72" spans="1:7" x14ac:dyDescent="0.2">
      <c r="A72" s="72" t="s">
        <v>502</v>
      </c>
      <c r="B72" s="141" t="s">
        <v>247</v>
      </c>
      <c r="C72" s="142">
        <f>SUM(C73:C75)</f>
        <v>0</v>
      </c>
      <c r="D72" s="142">
        <f>SUM(D73:D75)</f>
        <v>0</v>
      </c>
      <c r="E72" s="139"/>
      <c r="F72" s="142">
        <f>SUM(F73:F75)</f>
        <v>0</v>
      </c>
      <c r="G72" s="72"/>
    </row>
    <row r="73" spans="1:7" x14ac:dyDescent="0.2">
      <c r="A73" s="72" t="s">
        <v>503</v>
      </c>
      <c r="B73" s="72" t="s">
        <v>504</v>
      </c>
      <c r="C73" s="139">
        <v>0</v>
      </c>
      <c r="D73" s="139">
        <v>0</v>
      </c>
      <c r="E73" s="139"/>
      <c r="F73" s="139" t="s">
        <v>1886</v>
      </c>
      <c r="G73" s="72"/>
    </row>
    <row r="74" spans="1:7" x14ac:dyDescent="0.2">
      <c r="A74" s="72" t="s">
        <v>505</v>
      </c>
      <c r="B74" s="72" t="s">
        <v>506</v>
      </c>
      <c r="C74" s="139">
        <v>0</v>
      </c>
      <c r="D74" s="139">
        <v>0</v>
      </c>
      <c r="E74" s="139"/>
      <c r="F74" s="139" t="s">
        <v>1886</v>
      </c>
      <c r="G74" s="72"/>
    </row>
    <row r="75" spans="1:7" x14ac:dyDescent="0.2">
      <c r="A75" s="72" t="s">
        <v>507</v>
      </c>
      <c r="B75" s="72" t="s">
        <v>508</v>
      </c>
      <c r="C75" s="139">
        <v>0</v>
      </c>
      <c r="D75" s="139">
        <v>0</v>
      </c>
      <c r="E75" s="139"/>
      <c r="F75" s="139" t="s">
        <v>1886</v>
      </c>
      <c r="G75" s="72"/>
    </row>
    <row r="76" spans="1:7" x14ac:dyDescent="0.2">
      <c r="A76" s="72" t="s">
        <v>509</v>
      </c>
      <c r="B76" s="141" t="s">
        <v>62</v>
      </c>
      <c r="C76" s="142">
        <f>SUM(C77:C87)</f>
        <v>0</v>
      </c>
      <c r="D76" s="142">
        <f>SUM(D77:D87)</f>
        <v>0</v>
      </c>
      <c r="E76" s="139"/>
      <c r="F76" s="142">
        <f>SUM(F77:F87)</f>
        <v>0</v>
      </c>
      <c r="G76" s="72"/>
    </row>
    <row r="77" spans="1:7" x14ac:dyDescent="0.2">
      <c r="A77" s="72" t="s">
        <v>510</v>
      </c>
      <c r="B77" s="87" t="s">
        <v>249</v>
      </c>
      <c r="C77" s="139">
        <v>0</v>
      </c>
      <c r="D77" s="139">
        <v>0</v>
      </c>
      <c r="E77" s="139"/>
      <c r="F77" s="139" t="s">
        <v>1886</v>
      </c>
      <c r="G77" s="72"/>
    </row>
    <row r="78" spans="1:7" x14ac:dyDescent="0.2">
      <c r="A78" s="72" t="s">
        <v>511</v>
      </c>
      <c r="B78" s="72" t="s">
        <v>512</v>
      </c>
      <c r="C78" s="139">
        <v>0</v>
      </c>
      <c r="D78" s="139">
        <v>0</v>
      </c>
      <c r="E78" s="139"/>
      <c r="F78" s="139" t="s">
        <v>1886</v>
      </c>
      <c r="G78" s="72"/>
    </row>
    <row r="79" spans="1:7" x14ac:dyDescent="0.2">
      <c r="A79" s="72" t="s">
        <v>513</v>
      </c>
      <c r="B79" s="87" t="s">
        <v>251</v>
      </c>
      <c r="C79" s="139">
        <v>0</v>
      </c>
      <c r="D79" s="139">
        <v>0</v>
      </c>
      <c r="E79" s="139"/>
      <c r="F79" s="139" t="s">
        <v>1886</v>
      </c>
      <c r="G79" s="72"/>
    </row>
    <row r="80" spans="1:7" x14ac:dyDescent="0.2">
      <c r="A80" s="72" t="s">
        <v>514</v>
      </c>
      <c r="B80" s="87" t="s">
        <v>253</v>
      </c>
      <c r="C80" s="139">
        <v>0</v>
      </c>
      <c r="D80" s="139">
        <v>0</v>
      </c>
      <c r="E80" s="139"/>
      <c r="F80" s="139" t="s">
        <v>1886</v>
      </c>
      <c r="G80" s="72"/>
    </row>
    <row r="81" spans="1:7" x14ac:dyDescent="0.2">
      <c r="A81" s="72" t="s">
        <v>515</v>
      </c>
      <c r="B81" s="87" t="s">
        <v>255</v>
      </c>
      <c r="C81" s="139">
        <v>0</v>
      </c>
      <c r="D81" s="139">
        <v>0</v>
      </c>
      <c r="E81" s="139"/>
      <c r="F81" s="139" t="s">
        <v>1886</v>
      </c>
      <c r="G81" s="72"/>
    </row>
    <row r="82" spans="1:7" x14ac:dyDescent="0.2">
      <c r="A82" s="72" t="s">
        <v>516</v>
      </c>
      <c r="B82" s="87" t="s">
        <v>257</v>
      </c>
      <c r="C82" s="139">
        <v>0</v>
      </c>
      <c r="D82" s="139">
        <v>0</v>
      </c>
      <c r="E82" s="139"/>
      <c r="F82" s="139" t="s">
        <v>1886</v>
      </c>
      <c r="G82" s="72"/>
    </row>
    <row r="83" spans="1:7" x14ac:dyDescent="0.2">
      <c r="A83" s="72" t="s">
        <v>517</v>
      </c>
      <c r="B83" s="87" t="s">
        <v>259</v>
      </c>
      <c r="C83" s="139">
        <v>0</v>
      </c>
      <c r="D83" s="139">
        <v>0</v>
      </c>
      <c r="E83" s="139"/>
      <c r="F83" s="139" t="s">
        <v>1886</v>
      </c>
      <c r="G83" s="72"/>
    </row>
    <row r="84" spans="1:7" x14ac:dyDescent="0.2">
      <c r="A84" s="72" t="s">
        <v>518</v>
      </c>
      <c r="B84" s="87" t="s">
        <v>261</v>
      </c>
      <c r="C84" s="139">
        <v>0</v>
      </c>
      <c r="D84" s="139">
        <v>0</v>
      </c>
      <c r="E84" s="139"/>
      <c r="F84" s="139" t="s">
        <v>1886</v>
      </c>
      <c r="G84" s="72"/>
    </row>
    <row r="85" spans="1:7" x14ac:dyDescent="0.2">
      <c r="A85" s="72" t="s">
        <v>519</v>
      </c>
      <c r="B85" s="87" t="s">
        <v>263</v>
      </c>
      <c r="C85" s="139">
        <v>0</v>
      </c>
      <c r="D85" s="139">
        <v>0</v>
      </c>
      <c r="E85" s="139"/>
      <c r="F85" s="139" t="s">
        <v>1886</v>
      </c>
      <c r="G85" s="72"/>
    </row>
    <row r="86" spans="1:7" x14ac:dyDescent="0.2">
      <c r="A86" s="72" t="s">
        <v>520</v>
      </c>
      <c r="B86" s="87" t="s">
        <v>265</v>
      </c>
      <c r="C86" s="139">
        <v>0</v>
      </c>
      <c r="D86" s="139">
        <v>0</v>
      </c>
      <c r="E86" s="139"/>
      <c r="F86" s="139" t="s">
        <v>1886</v>
      </c>
      <c r="G86" s="72"/>
    </row>
    <row r="87" spans="1:7" x14ac:dyDescent="0.2">
      <c r="A87" s="72" t="s">
        <v>521</v>
      </c>
      <c r="B87" s="87" t="s">
        <v>62</v>
      </c>
      <c r="C87" s="139">
        <v>0</v>
      </c>
      <c r="D87" s="139">
        <v>0</v>
      </c>
      <c r="E87" s="139"/>
      <c r="F87" s="139" t="s">
        <v>1886</v>
      </c>
      <c r="G87" s="72"/>
    </row>
    <row r="88" spans="1:7" x14ac:dyDescent="0.2">
      <c r="A88" s="72" t="s">
        <v>522</v>
      </c>
      <c r="B88" s="106" t="s">
        <v>165</v>
      </c>
      <c r="C88" s="139"/>
      <c r="D88" s="139"/>
      <c r="E88" s="139"/>
      <c r="F88" s="139"/>
      <c r="G88" s="72"/>
    </row>
    <row r="89" spans="1:7" x14ac:dyDescent="0.2">
      <c r="A89" s="72" t="s">
        <v>523</v>
      </c>
      <c r="B89" s="106" t="s">
        <v>165</v>
      </c>
      <c r="C89" s="139"/>
      <c r="D89" s="139"/>
      <c r="E89" s="139"/>
      <c r="F89" s="139"/>
      <c r="G89" s="72"/>
    </row>
    <row r="90" spans="1:7" x14ac:dyDescent="0.2">
      <c r="A90" s="72" t="s">
        <v>524</v>
      </c>
      <c r="B90" s="106" t="s">
        <v>165</v>
      </c>
      <c r="C90" s="139"/>
      <c r="D90" s="139"/>
      <c r="E90" s="139"/>
      <c r="F90" s="139"/>
      <c r="G90" s="72"/>
    </row>
    <row r="91" spans="1:7" x14ac:dyDescent="0.2">
      <c r="A91" s="72" t="s">
        <v>525</v>
      </c>
      <c r="B91" s="106" t="s">
        <v>165</v>
      </c>
      <c r="C91" s="139"/>
      <c r="D91" s="139"/>
      <c r="E91" s="139"/>
      <c r="F91" s="139"/>
      <c r="G91" s="72"/>
    </row>
    <row r="92" spans="1:7" x14ac:dyDescent="0.2">
      <c r="A92" s="72" t="s">
        <v>526</v>
      </c>
      <c r="B92" s="106" t="s">
        <v>165</v>
      </c>
      <c r="C92" s="139"/>
      <c r="D92" s="139"/>
      <c r="E92" s="139"/>
      <c r="F92" s="139"/>
      <c r="G92" s="72"/>
    </row>
    <row r="93" spans="1:7" x14ac:dyDescent="0.2">
      <c r="A93" s="72" t="s">
        <v>527</v>
      </c>
      <c r="B93" s="106" t="s">
        <v>165</v>
      </c>
      <c r="C93" s="139"/>
      <c r="D93" s="139"/>
      <c r="E93" s="139"/>
      <c r="F93" s="139"/>
      <c r="G93" s="72"/>
    </row>
    <row r="94" spans="1:7" x14ac:dyDescent="0.2">
      <c r="A94" s="72" t="s">
        <v>528</v>
      </c>
      <c r="B94" s="106" t="s">
        <v>165</v>
      </c>
      <c r="C94" s="139"/>
      <c r="D94" s="139"/>
      <c r="E94" s="139"/>
      <c r="F94" s="139"/>
      <c r="G94" s="72"/>
    </row>
    <row r="95" spans="1:7" x14ac:dyDescent="0.2">
      <c r="A95" s="72" t="s">
        <v>529</v>
      </c>
      <c r="B95" s="106" t="s">
        <v>165</v>
      </c>
      <c r="C95" s="139"/>
      <c r="D95" s="139"/>
      <c r="E95" s="139"/>
      <c r="F95" s="139"/>
      <c r="G95" s="72"/>
    </row>
    <row r="96" spans="1:7" x14ac:dyDescent="0.2">
      <c r="A96" s="72" t="s">
        <v>530</v>
      </c>
      <c r="B96" s="106" t="s">
        <v>165</v>
      </c>
      <c r="C96" s="139"/>
      <c r="D96" s="139"/>
      <c r="E96" s="139"/>
      <c r="F96" s="139"/>
      <c r="G96" s="72"/>
    </row>
    <row r="97" spans="1:7" x14ac:dyDescent="0.2">
      <c r="A97" s="72" t="s">
        <v>531</v>
      </c>
      <c r="B97" s="106" t="s">
        <v>165</v>
      </c>
      <c r="C97" s="139"/>
      <c r="D97" s="139"/>
      <c r="E97" s="139"/>
      <c r="F97" s="139"/>
      <c r="G97" s="72"/>
    </row>
    <row r="98" spans="1:7" x14ac:dyDescent="0.2">
      <c r="A98" s="89"/>
      <c r="B98" s="118" t="s">
        <v>1888</v>
      </c>
      <c r="C98" s="89" t="s">
        <v>437</v>
      </c>
      <c r="D98" s="89" t="s">
        <v>438</v>
      </c>
      <c r="E98" s="91"/>
      <c r="F98" s="92" t="s">
        <v>403</v>
      </c>
      <c r="G98" s="92"/>
    </row>
    <row r="99" spans="1:7" x14ac:dyDescent="0.2">
      <c r="A99" s="72" t="s">
        <v>532</v>
      </c>
      <c r="B99" s="139" t="s">
        <v>533</v>
      </c>
      <c r="C99" s="139">
        <v>0.15574641982210874</v>
      </c>
      <c r="D99" s="139">
        <v>0</v>
      </c>
      <c r="E99" s="139"/>
      <c r="F99" s="139">
        <f>SUM(C99:D99)</f>
        <v>0.15574641982210874</v>
      </c>
      <c r="G99" s="72"/>
    </row>
    <row r="100" spans="1:7" x14ac:dyDescent="0.2">
      <c r="A100" s="72" t="s">
        <v>534</v>
      </c>
      <c r="B100" s="139" t="s">
        <v>535</v>
      </c>
      <c r="C100" s="139">
        <v>0.14374883928628032</v>
      </c>
      <c r="D100" s="139">
        <v>0</v>
      </c>
      <c r="E100" s="139"/>
      <c r="F100" s="139">
        <f t="shared" ref="F100:F109" si="1">SUM(C100:D100)</f>
        <v>0.14374883928628032</v>
      </c>
      <c r="G100" s="72"/>
    </row>
    <row r="101" spans="1:7" x14ac:dyDescent="0.2">
      <c r="A101" s="72" t="s">
        <v>536</v>
      </c>
      <c r="B101" s="139" t="s">
        <v>537</v>
      </c>
      <c r="C101" s="139">
        <v>0.15431060192148607</v>
      </c>
      <c r="D101" s="139">
        <v>0</v>
      </c>
      <c r="E101" s="139"/>
      <c r="F101" s="139">
        <f t="shared" si="1"/>
        <v>0.15431060192148607</v>
      </c>
      <c r="G101" s="72"/>
    </row>
    <row r="102" spans="1:7" x14ac:dyDescent="0.2">
      <c r="A102" s="72" t="s">
        <v>538</v>
      </c>
      <c r="B102" s="139" t="s">
        <v>539</v>
      </c>
      <c r="C102" s="139">
        <v>8.6373927699360628E-2</v>
      </c>
      <c r="D102" s="139">
        <v>0</v>
      </c>
      <c r="E102" s="139"/>
      <c r="F102" s="139">
        <f t="shared" si="1"/>
        <v>8.6373927699360628E-2</v>
      </c>
      <c r="G102" s="72"/>
    </row>
    <row r="103" spans="1:7" x14ac:dyDescent="0.2">
      <c r="A103" s="72" t="s">
        <v>540</v>
      </c>
      <c r="B103" s="139" t="s">
        <v>541</v>
      </c>
      <c r="C103" s="139">
        <v>0.11088724708427694</v>
      </c>
      <c r="D103" s="139">
        <v>0</v>
      </c>
      <c r="E103" s="139"/>
      <c r="F103" s="139">
        <f t="shared" si="1"/>
        <v>0.11088724708427694</v>
      </c>
      <c r="G103" s="72"/>
    </row>
    <row r="104" spans="1:7" x14ac:dyDescent="0.2">
      <c r="A104" s="72" t="s">
        <v>542</v>
      </c>
      <c r="B104" s="139" t="s">
        <v>543</v>
      </c>
      <c r="C104" s="139">
        <v>8.1223069184765864E-2</v>
      </c>
      <c r="D104" s="139">
        <v>0</v>
      </c>
      <c r="E104" s="139"/>
      <c r="F104" s="139">
        <f t="shared" si="1"/>
        <v>8.1223069184765864E-2</v>
      </c>
      <c r="G104" s="72"/>
    </row>
    <row r="105" spans="1:7" x14ac:dyDescent="0.2">
      <c r="A105" s="72" t="s">
        <v>544</v>
      </c>
      <c r="B105" s="139" t="s">
        <v>545</v>
      </c>
      <c r="C105" s="139">
        <v>7.4207504581898648E-2</v>
      </c>
      <c r="D105" s="139">
        <v>0</v>
      </c>
      <c r="E105" s="139"/>
      <c r="F105" s="139">
        <f t="shared" si="1"/>
        <v>7.4207504581898648E-2</v>
      </c>
      <c r="G105" s="72"/>
    </row>
    <row r="106" spans="1:7" x14ac:dyDescent="0.2">
      <c r="A106" s="72" t="s">
        <v>546</v>
      </c>
      <c r="B106" s="139" t="s">
        <v>547</v>
      </c>
      <c r="C106" s="139">
        <v>6.8983144231108393E-2</v>
      </c>
      <c r="D106" s="139">
        <v>0</v>
      </c>
      <c r="E106" s="139"/>
      <c r="F106" s="139">
        <f t="shared" si="1"/>
        <v>6.8983144231108393E-2</v>
      </c>
      <c r="G106" s="72"/>
    </row>
    <row r="107" spans="1:7" x14ac:dyDescent="0.2">
      <c r="A107" s="72" t="s">
        <v>548</v>
      </c>
      <c r="B107" s="139" t="s">
        <v>549</v>
      </c>
      <c r="C107" s="139">
        <v>5.1247765473519079E-2</v>
      </c>
      <c r="D107" s="139">
        <v>0</v>
      </c>
      <c r="E107" s="139"/>
      <c r="F107" s="139">
        <f t="shared" si="1"/>
        <v>5.1247765473519079E-2</v>
      </c>
      <c r="G107" s="72"/>
    </row>
    <row r="108" spans="1:7" x14ac:dyDescent="0.2">
      <c r="A108" s="72" t="s">
        <v>550</v>
      </c>
      <c r="B108" s="139" t="s">
        <v>551</v>
      </c>
      <c r="C108" s="139">
        <v>4.3131606352327739E-2</v>
      </c>
      <c r="D108" s="139">
        <v>0</v>
      </c>
      <c r="E108" s="139"/>
      <c r="F108" s="139">
        <f t="shared" si="1"/>
        <v>4.3131606352327739E-2</v>
      </c>
      <c r="G108" s="72"/>
    </row>
    <row r="109" spans="1:7" x14ac:dyDescent="0.2">
      <c r="A109" s="72" t="s">
        <v>552</v>
      </c>
      <c r="B109" s="139" t="s">
        <v>485</v>
      </c>
      <c r="C109" s="139">
        <v>2.7417736293497127E-2</v>
      </c>
      <c r="D109" s="139">
        <v>0</v>
      </c>
      <c r="E109" s="139"/>
      <c r="F109" s="139">
        <f t="shared" si="1"/>
        <v>2.7417736293497127E-2</v>
      </c>
      <c r="G109" s="72"/>
    </row>
    <row r="110" spans="1:7" x14ac:dyDescent="0.2">
      <c r="A110" s="72" t="s">
        <v>553</v>
      </c>
      <c r="B110" s="139" t="s">
        <v>62</v>
      </c>
      <c r="C110" s="139">
        <v>2.7221380693703929E-3</v>
      </c>
      <c r="D110" s="139">
        <v>0</v>
      </c>
      <c r="E110" s="139"/>
      <c r="F110" s="139">
        <f>SUM(C110:D110)</f>
        <v>2.7221380693703929E-3</v>
      </c>
      <c r="G110" s="72"/>
    </row>
    <row r="111" spans="1:7" x14ac:dyDescent="0.2">
      <c r="A111" s="72" t="s">
        <v>554</v>
      </c>
      <c r="B111" s="87" t="s">
        <v>555</v>
      </c>
      <c r="C111" s="139"/>
      <c r="D111" s="139"/>
      <c r="E111" s="139"/>
      <c r="F111" s="139"/>
      <c r="G111" s="72"/>
    </row>
    <row r="112" spans="1:7" x14ac:dyDescent="0.2">
      <c r="A112" s="72" t="s">
        <v>556</v>
      </c>
      <c r="B112" s="87" t="s">
        <v>555</v>
      </c>
      <c r="C112" s="139"/>
      <c r="D112" s="139"/>
      <c r="E112" s="139"/>
      <c r="F112" s="139"/>
      <c r="G112" s="72"/>
    </row>
    <row r="113" spans="1:7" x14ac:dyDescent="0.2">
      <c r="A113" s="72" t="s">
        <v>557</v>
      </c>
      <c r="B113" s="87" t="s">
        <v>555</v>
      </c>
      <c r="C113" s="139"/>
      <c r="D113" s="139"/>
      <c r="E113" s="139"/>
      <c r="F113" s="139"/>
      <c r="G113" s="72"/>
    </row>
    <row r="114" spans="1:7" x14ac:dyDescent="0.2">
      <c r="A114" s="72" t="s">
        <v>558</v>
      </c>
      <c r="B114" s="87" t="s">
        <v>555</v>
      </c>
      <c r="C114" s="139"/>
      <c r="D114" s="139"/>
      <c r="E114" s="139"/>
      <c r="F114" s="139"/>
      <c r="G114" s="72"/>
    </row>
    <row r="115" spans="1:7" x14ac:dyDescent="0.2">
      <c r="A115" s="72" t="s">
        <v>559</v>
      </c>
      <c r="B115" s="87" t="s">
        <v>555</v>
      </c>
      <c r="C115" s="139"/>
      <c r="D115" s="139"/>
      <c r="E115" s="139"/>
      <c r="F115" s="139"/>
      <c r="G115" s="72"/>
    </row>
    <row r="116" spans="1:7" x14ac:dyDescent="0.2">
      <c r="A116" s="72" t="s">
        <v>560</v>
      </c>
      <c r="B116" s="87" t="s">
        <v>555</v>
      </c>
      <c r="C116" s="139"/>
      <c r="D116" s="139"/>
      <c r="E116" s="139"/>
      <c r="F116" s="139"/>
      <c r="G116" s="72"/>
    </row>
    <row r="117" spans="1:7" x14ac:dyDescent="0.2">
      <c r="A117" s="72" t="s">
        <v>561</v>
      </c>
      <c r="B117" s="87" t="s">
        <v>555</v>
      </c>
      <c r="C117" s="139"/>
      <c r="D117" s="139"/>
      <c r="E117" s="139"/>
      <c r="F117" s="139"/>
      <c r="G117" s="72"/>
    </row>
    <row r="118" spans="1:7" x14ac:dyDescent="0.2">
      <c r="A118" s="72" t="s">
        <v>562</v>
      </c>
      <c r="B118" s="87" t="s">
        <v>555</v>
      </c>
      <c r="C118" s="139"/>
      <c r="D118" s="139"/>
      <c r="E118" s="139"/>
      <c r="F118" s="139"/>
      <c r="G118" s="72"/>
    </row>
    <row r="119" spans="1:7" x14ac:dyDescent="0.2">
      <c r="A119" s="72" t="s">
        <v>563</v>
      </c>
      <c r="B119" s="87" t="s">
        <v>555</v>
      </c>
      <c r="C119" s="139"/>
      <c r="D119" s="139"/>
      <c r="E119" s="139"/>
      <c r="F119" s="139"/>
      <c r="G119" s="72"/>
    </row>
    <row r="120" spans="1:7" x14ac:dyDescent="0.2">
      <c r="A120" s="72" t="s">
        <v>564</v>
      </c>
      <c r="B120" s="87" t="s">
        <v>555</v>
      </c>
      <c r="C120" s="139"/>
      <c r="D120" s="139"/>
      <c r="E120" s="139"/>
      <c r="F120" s="139"/>
      <c r="G120" s="72"/>
    </row>
    <row r="121" spans="1:7" x14ac:dyDescent="0.2">
      <c r="A121" s="72" t="s">
        <v>565</v>
      </c>
      <c r="B121" s="87" t="s">
        <v>555</v>
      </c>
      <c r="C121" s="139"/>
      <c r="D121" s="139"/>
      <c r="E121" s="139"/>
      <c r="F121" s="139"/>
      <c r="G121" s="72"/>
    </row>
    <row r="122" spans="1:7" x14ac:dyDescent="0.2">
      <c r="A122" s="72" t="s">
        <v>566</v>
      </c>
      <c r="B122" s="87" t="s">
        <v>555</v>
      </c>
      <c r="C122" s="139"/>
      <c r="D122" s="139"/>
      <c r="E122" s="139"/>
      <c r="F122" s="139"/>
      <c r="G122" s="72"/>
    </row>
    <row r="123" spans="1:7" x14ac:dyDescent="0.2">
      <c r="A123" s="72" t="s">
        <v>567</v>
      </c>
      <c r="B123" s="87" t="s">
        <v>555</v>
      </c>
      <c r="C123" s="139"/>
      <c r="D123" s="139"/>
      <c r="E123" s="139"/>
      <c r="F123" s="139"/>
      <c r="G123" s="72"/>
    </row>
    <row r="124" spans="1:7" x14ac:dyDescent="0.2">
      <c r="A124" s="72" t="s">
        <v>568</v>
      </c>
      <c r="B124" s="87" t="s">
        <v>555</v>
      </c>
      <c r="C124" s="139"/>
      <c r="D124" s="139"/>
      <c r="E124" s="139"/>
      <c r="F124" s="139"/>
      <c r="G124" s="72"/>
    </row>
    <row r="125" spans="1:7" x14ac:dyDescent="0.2">
      <c r="A125" s="72" t="s">
        <v>569</v>
      </c>
      <c r="B125" s="87" t="s">
        <v>555</v>
      </c>
      <c r="C125" s="139"/>
      <c r="D125" s="139"/>
      <c r="E125" s="139"/>
      <c r="F125" s="139"/>
      <c r="G125" s="72"/>
    </row>
    <row r="126" spans="1:7" x14ac:dyDescent="0.2">
      <c r="A126" s="72" t="s">
        <v>570</v>
      </c>
      <c r="B126" s="87" t="s">
        <v>555</v>
      </c>
      <c r="C126" s="139"/>
      <c r="D126" s="139"/>
      <c r="E126" s="139"/>
      <c r="F126" s="139"/>
      <c r="G126" s="72"/>
    </row>
    <row r="127" spans="1:7" x14ac:dyDescent="0.2">
      <c r="A127" s="72" t="s">
        <v>571</v>
      </c>
      <c r="B127" s="87" t="s">
        <v>555</v>
      </c>
      <c r="C127" s="139"/>
      <c r="D127" s="139"/>
      <c r="E127" s="139"/>
      <c r="F127" s="139"/>
      <c r="G127" s="72"/>
    </row>
    <row r="128" spans="1:7" x14ac:dyDescent="0.2">
      <c r="A128" s="72" t="s">
        <v>572</v>
      </c>
      <c r="B128" s="87" t="s">
        <v>555</v>
      </c>
      <c r="C128" s="139"/>
      <c r="D128" s="139"/>
      <c r="E128" s="139"/>
      <c r="F128" s="139"/>
      <c r="G128" s="72"/>
    </row>
    <row r="129" spans="1:7" x14ac:dyDescent="0.2">
      <c r="A129" s="72" t="s">
        <v>573</v>
      </c>
      <c r="B129" s="87" t="s">
        <v>555</v>
      </c>
      <c r="C129" s="139"/>
      <c r="D129" s="139"/>
      <c r="E129" s="139"/>
      <c r="F129" s="139"/>
      <c r="G129" s="72"/>
    </row>
    <row r="130" spans="1:7" x14ac:dyDescent="0.2">
      <c r="A130" s="72" t="s">
        <v>1889</v>
      </c>
      <c r="B130" s="87" t="s">
        <v>555</v>
      </c>
      <c r="C130" s="139"/>
      <c r="D130" s="139"/>
      <c r="E130" s="139"/>
      <c r="F130" s="139"/>
      <c r="G130" s="72"/>
    </row>
    <row r="131" spans="1:7" x14ac:dyDescent="0.2">
      <c r="A131" s="72" t="s">
        <v>1890</v>
      </c>
      <c r="B131" s="87" t="s">
        <v>555</v>
      </c>
      <c r="C131" s="139"/>
      <c r="D131" s="139"/>
      <c r="E131" s="139"/>
      <c r="F131" s="139"/>
      <c r="G131" s="72"/>
    </row>
    <row r="132" spans="1:7" x14ac:dyDescent="0.2">
      <c r="A132" s="72" t="s">
        <v>1891</v>
      </c>
      <c r="B132" s="87" t="s">
        <v>555</v>
      </c>
      <c r="C132" s="139"/>
      <c r="D132" s="139"/>
      <c r="E132" s="139"/>
      <c r="F132" s="139"/>
      <c r="G132" s="72"/>
    </row>
    <row r="133" spans="1:7" x14ac:dyDescent="0.2">
      <c r="A133" s="72" t="s">
        <v>1892</v>
      </c>
      <c r="B133" s="87" t="s">
        <v>555</v>
      </c>
      <c r="C133" s="139"/>
      <c r="D133" s="139"/>
      <c r="E133" s="139"/>
      <c r="F133" s="139"/>
      <c r="G133" s="72"/>
    </row>
    <row r="134" spans="1:7" x14ac:dyDescent="0.2">
      <c r="A134" s="72" t="s">
        <v>1893</v>
      </c>
      <c r="B134" s="87" t="s">
        <v>555</v>
      </c>
      <c r="C134" s="139"/>
      <c r="D134" s="139"/>
      <c r="E134" s="139"/>
      <c r="F134" s="139"/>
      <c r="G134" s="72"/>
    </row>
    <row r="135" spans="1:7" x14ac:dyDescent="0.2">
      <c r="A135" s="72" t="s">
        <v>1894</v>
      </c>
      <c r="B135" s="87" t="s">
        <v>555</v>
      </c>
      <c r="C135" s="139"/>
      <c r="D135" s="139"/>
      <c r="E135" s="139"/>
      <c r="F135" s="139"/>
      <c r="G135" s="72"/>
    </row>
    <row r="136" spans="1:7" x14ac:dyDescent="0.2">
      <c r="A136" s="72" t="s">
        <v>1895</v>
      </c>
      <c r="B136" s="87" t="s">
        <v>555</v>
      </c>
      <c r="C136" s="139"/>
      <c r="D136" s="139"/>
      <c r="E136" s="139"/>
      <c r="F136" s="139"/>
      <c r="G136" s="72"/>
    </row>
    <row r="137" spans="1:7" x14ac:dyDescent="0.2">
      <c r="A137" s="72" t="s">
        <v>1896</v>
      </c>
      <c r="B137" s="87" t="s">
        <v>555</v>
      </c>
      <c r="C137" s="139"/>
      <c r="D137" s="139"/>
      <c r="E137" s="139"/>
      <c r="F137" s="139"/>
      <c r="G137" s="72"/>
    </row>
    <row r="138" spans="1:7" x14ac:dyDescent="0.2">
      <c r="A138" s="72" t="s">
        <v>1897</v>
      </c>
      <c r="B138" s="87" t="s">
        <v>555</v>
      </c>
      <c r="C138" s="139"/>
      <c r="D138" s="139"/>
      <c r="E138" s="139"/>
      <c r="F138" s="139"/>
      <c r="G138" s="72"/>
    </row>
    <row r="139" spans="1:7" x14ac:dyDescent="0.2">
      <c r="A139" s="72" t="s">
        <v>1898</v>
      </c>
      <c r="B139" s="87" t="s">
        <v>555</v>
      </c>
      <c r="C139" s="139"/>
      <c r="D139" s="139"/>
      <c r="E139" s="139"/>
      <c r="F139" s="139"/>
      <c r="G139" s="72"/>
    </row>
    <row r="140" spans="1:7" x14ac:dyDescent="0.2">
      <c r="A140" s="72" t="s">
        <v>1899</v>
      </c>
      <c r="B140" s="87" t="s">
        <v>555</v>
      </c>
      <c r="C140" s="139"/>
      <c r="D140" s="139"/>
      <c r="E140" s="139"/>
      <c r="F140" s="139"/>
      <c r="G140" s="72"/>
    </row>
    <row r="141" spans="1:7" x14ac:dyDescent="0.2">
      <c r="A141" s="72" t="s">
        <v>1900</v>
      </c>
      <c r="B141" s="87" t="s">
        <v>555</v>
      </c>
      <c r="C141" s="139"/>
      <c r="D141" s="139"/>
      <c r="E141" s="139"/>
      <c r="F141" s="139"/>
      <c r="G141" s="72"/>
    </row>
    <row r="142" spans="1:7" x14ac:dyDescent="0.2">
      <c r="A142" s="72" t="s">
        <v>1901</v>
      </c>
      <c r="B142" s="87" t="s">
        <v>555</v>
      </c>
      <c r="C142" s="139"/>
      <c r="D142" s="139"/>
      <c r="E142" s="139"/>
      <c r="F142" s="139"/>
      <c r="G142" s="72"/>
    </row>
    <row r="143" spans="1:7" x14ac:dyDescent="0.2">
      <c r="A143" s="72" t="s">
        <v>1902</v>
      </c>
      <c r="B143" s="87" t="s">
        <v>555</v>
      </c>
      <c r="C143" s="139"/>
      <c r="D143" s="139"/>
      <c r="E143" s="139"/>
      <c r="F143" s="139"/>
      <c r="G143" s="72"/>
    </row>
    <row r="144" spans="1:7" x14ac:dyDescent="0.2">
      <c r="A144" s="72" t="s">
        <v>1903</v>
      </c>
      <c r="B144" s="87" t="s">
        <v>555</v>
      </c>
      <c r="C144" s="139"/>
      <c r="D144" s="139"/>
      <c r="E144" s="139"/>
      <c r="F144" s="139"/>
      <c r="G144" s="72"/>
    </row>
    <row r="145" spans="1:7" x14ac:dyDescent="0.2">
      <c r="A145" s="72" t="s">
        <v>1904</v>
      </c>
      <c r="B145" s="87" t="s">
        <v>555</v>
      </c>
      <c r="C145" s="139"/>
      <c r="D145" s="139"/>
      <c r="E145" s="139"/>
      <c r="F145" s="139"/>
      <c r="G145" s="72"/>
    </row>
    <row r="146" spans="1:7" x14ac:dyDescent="0.2">
      <c r="A146" s="72" t="s">
        <v>1905</v>
      </c>
      <c r="B146" s="87" t="s">
        <v>555</v>
      </c>
      <c r="C146" s="139"/>
      <c r="D146" s="139"/>
      <c r="E146" s="139"/>
      <c r="F146" s="139"/>
      <c r="G146" s="72"/>
    </row>
    <row r="147" spans="1:7" x14ac:dyDescent="0.2">
      <c r="A147" s="72" t="s">
        <v>1906</v>
      </c>
      <c r="B147" s="87" t="s">
        <v>555</v>
      </c>
      <c r="C147" s="139"/>
      <c r="D147" s="139"/>
      <c r="E147" s="139"/>
      <c r="F147" s="139"/>
      <c r="G147" s="72"/>
    </row>
    <row r="148" spans="1:7" x14ac:dyDescent="0.2">
      <c r="A148" s="72" t="s">
        <v>1907</v>
      </c>
      <c r="B148" s="87" t="s">
        <v>555</v>
      </c>
      <c r="C148" s="139"/>
      <c r="D148" s="139"/>
      <c r="E148" s="139"/>
      <c r="F148" s="139"/>
      <c r="G148" s="72"/>
    </row>
    <row r="149" spans="1:7" x14ac:dyDescent="0.2">
      <c r="A149" s="89"/>
      <c r="B149" s="90" t="s">
        <v>574</v>
      </c>
      <c r="C149" s="89" t="s">
        <v>437</v>
      </c>
      <c r="D149" s="89" t="s">
        <v>438</v>
      </c>
      <c r="E149" s="91"/>
      <c r="F149" s="92" t="s">
        <v>403</v>
      </c>
      <c r="G149" s="92"/>
    </row>
    <row r="150" spans="1:7" x14ac:dyDescent="0.2">
      <c r="A150" s="72" t="s">
        <v>575</v>
      </c>
      <c r="B150" s="72" t="s">
        <v>576</v>
      </c>
      <c r="C150" s="139">
        <v>0.82601284104860295</v>
      </c>
      <c r="D150" s="139">
        <v>0</v>
      </c>
      <c r="E150" s="143"/>
      <c r="F150" s="139">
        <f>SUM(C150:D150)</f>
        <v>0.82601284104860295</v>
      </c>
    </row>
    <row r="151" spans="1:7" x14ac:dyDescent="0.2">
      <c r="A151" s="72" t="s">
        <v>577</v>
      </c>
      <c r="B151" s="72" t="s">
        <v>578</v>
      </c>
      <c r="C151" s="139">
        <v>0</v>
      </c>
      <c r="D151" s="139">
        <v>0</v>
      </c>
      <c r="E151" s="143"/>
      <c r="F151" s="139">
        <f t="shared" ref="F151:F152" si="2">SUM(C151:D151)</f>
        <v>0</v>
      </c>
    </row>
    <row r="152" spans="1:7" x14ac:dyDescent="0.2">
      <c r="A152" s="72" t="s">
        <v>579</v>
      </c>
      <c r="B152" s="72" t="s">
        <v>62</v>
      </c>
      <c r="C152" s="139">
        <v>0.17398715895139624</v>
      </c>
      <c r="D152" s="139">
        <v>0</v>
      </c>
      <c r="E152" s="143"/>
      <c r="F152" s="139">
        <f t="shared" si="2"/>
        <v>0.17398715895139624</v>
      </c>
    </row>
    <row r="153" spans="1:7" x14ac:dyDescent="0.2">
      <c r="A153" s="72" t="s">
        <v>580</v>
      </c>
      <c r="C153" s="139"/>
      <c r="D153" s="139"/>
      <c r="E153" s="143"/>
      <c r="F153" s="139"/>
    </row>
    <row r="154" spans="1:7" x14ac:dyDescent="0.2">
      <c r="A154" s="72" t="s">
        <v>581</v>
      </c>
      <c r="C154" s="139"/>
      <c r="D154" s="139"/>
      <c r="E154" s="143"/>
      <c r="F154" s="139"/>
    </row>
    <row r="155" spans="1:7" x14ac:dyDescent="0.2">
      <c r="A155" s="72" t="s">
        <v>582</v>
      </c>
      <c r="C155" s="139"/>
      <c r="D155" s="139"/>
      <c r="E155" s="143"/>
      <c r="F155" s="139"/>
    </row>
    <row r="156" spans="1:7" x14ac:dyDescent="0.2">
      <c r="A156" s="72" t="s">
        <v>583</v>
      </c>
      <c r="C156" s="139"/>
      <c r="D156" s="139"/>
      <c r="E156" s="143"/>
      <c r="F156" s="139"/>
    </row>
    <row r="157" spans="1:7" x14ac:dyDescent="0.2">
      <c r="A157" s="72" t="s">
        <v>584</v>
      </c>
      <c r="C157" s="139"/>
      <c r="D157" s="139"/>
      <c r="E157" s="143"/>
      <c r="F157" s="139"/>
    </row>
    <row r="158" spans="1:7" x14ac:dyDescent="0.2">
      <c r="A158" s="72" t="s">
        <v>585</v>
      </c>
      <c r="C158" s="139"/>
      <c r="D158" s="139"/>
      <c r="E158" s="143"/>
      <c r="F158" s="139"/>
    </row>
    <row r="159" spans="1:7" x14ac:dyDescent="0.2">
      <c r="A159" s="89"/>
      <c r="B159" s="90" t="s">
        <v>586</v>
      </c>
      <c r="C159" s="89" t="s">
        <v>437</v>
      </c>
      <c r="D159" s="89" t="s">
        <v>438</v>
      </c>
      <c r="E159" s="91"/>
      <c r="F159" s="92" t="s">
        <v>403</v>
      </c>
      <c r="G159" s="92"/>
    </row>
    <row r="160" spans="1:7" x14ac:dyDescent="0.2">
      <c r="A160" s="72" t="s">
        <v>587</v>
      </c>
      <c r="B160" s="72" t="s">
        <v>588</v>
      </c>
      <c r="C160" s="139">
        <v>4.6852468121653529E-2</v>
      </c>
      <c r="D160" s="139">
        <v>0</v>
      </c>
      <c r="E160" s="143"/>
      <c r="F160" s="139">
        <f>SUM(C160:D160)</f>
        <v>4.6852468121653529E-2</v>
      </c>
    </row>
    <row r="161" spans="1:7" x14ac:dyDescent="0.2">
      <c r="A161" s="72" t="s">
        <v>589</v>
      </c>
      <c r="B161" s="72" t="s">
        <v>590</v>
      </c>
      <c r="C161" s="139">
        <v>0.95314753187834644</v>
      </c>
      <c r="D161" s="139">
        <v>0</v>
      </c>
      <c r="E161" s="143"/>
      <c r="F161" s="139">
        <f t="shared" ref="F161:F162" si="3">SUM(C161:D161)</f>
        <v>0.95314753187834644</v>
      </c>
    </row>
    <row r="162" spans="1:7" x14ac:dyDescent="0.2">
      <c r="A162" s="72" t="s">
        <v>591</v>
      </c>
      <c r="B162" s="72" t="s">
        <v>62</v>
      </c>
      <c r="C162" s="139">
        <v>0</v>
      </c>
      <c r="D162" s="139">
        <v>0</v>
      </c>
      <c r="E162" s="143"/>
      <c r="F162" s="139">
        <f t="shared" si="3"/>
        <v>0</v>
      </c>
    </row>
    <row r="163" spans="1:7" x14ac:dyDescent="0.2">
      <c r="A163" s="72" t="s">
        <v>592</v>
      </c>
      <c r="E163" s="65"/>
    </row>
    <row r="164" spans="1:7" x14ac:dyDescent="0.2">
      <c r="A164" s="72" t="s">
        <v>593</v>
      </c>
      <c r="E164" s="65"/>
    </row>
    <row r="165" spans="1:7" x14ac:dyDescent="0.2">
      <c r="A165" s="72" t="s">
        <v>594</v>
      </c>
      <c r="E165" s="65"/>
    </row>
    <row r="166" spans="1:7" x14ac:dyDescent="0.2">
      <c r="A166" s="72" t="s">
        <v>595</v>
      </c>
      <c r="E166" s="65"/>
    </row>
    <row r="167" spans="1:7" x14ac:dyDescent="0.2">
      <c r="A167" s="72" t="s">
        <v>596</v>
      </c>
      <c r="E167" s="65"/>
    </row>
    <row r="168" spans="1:7" x14ac:dyDescent="0.2">
      <c r="A168" s="72" t="s">
        <v>597</v>
      </c>
      <c r="E168" s="65"/>
    </row>
    <row r="169" spans="1:7" x14ac:dyDescent="0.2">
      <c r="A169" s="89"/>
      <c r="B169" s="90" t="s">
        <v>598</v>
      </c>
      <c r="C169" s="89" t="s">
        <v>437</v>
      </c>
      <c r="D169" s="89" t="s">
        <v>438</v>
      </c>
      <c r="E169" s="91"/>
      <c r="F169" s="92" t="s">
        <v>403</v>
      </c>
      <c r="G169" s="92"/>
    </row>
    <row r="170" spans="1:7" x14ac:dyDescent="0.2">
      <c r="A170" s="72" t="s">
        <v>599</v>
      </c>
      <c r="B170" s="112" t="s">
        <v>600</v>
      </c>
      <c r="C170" s="139">
        <v>4.9822588052173038E-2</v>
      </c>
      <c r="D170" s="139">
        <v>0</v>
      </c>
      <c r="E170" s="143"/>
      <c r="F170" s="139">
        <f>SUM(C170:D170)</f>
        <v>4.9822588052173038E-2</v>
      </c>
    </row>
    <row r="171" spans="1:7" x14ac:dyDescent="0.2">
      <c r="A171" s="72" t="s">
        <v>601</v>
      </c>
      <c r="B171" s="112" t="s">
        <v>1908</v>
      </c>
      <c r="C171" s="139">
        <v>0.29571955636615971</v>
      </c>
      <c r="D171" s="139">
        <v>0</v>
      </c>
      <c r="E171" s="143"/>
      <c r="F171" s="139">
        <f t="shared" ref="F171:F174" si="4">SUM(C171:D171)</f>
        <v>0.29571955636615971</v>
      </c>
    </row>
    <row r="172" spans="1:7" x14ac:dyDescent="0.2">
      <c r="A172" s="72" t="s">
        <v>602</v>
      </c>
      <c r="B172" s="112" t="s">
        <v>1909</v>
      </c>
      <c r="C172" s="139">
        <v>0.18664387073260205</v>
      </c>
      <c r="D172" s="139">
        <v>0</v>
      </c>
      <c r="E172" s="139"/>
      <c r="F172" s="139">
        <f t="shared" si="4"/>
        <v>0.18664387073260205</v>
      </c>
    </row>
    <row r="173" spans="1:7" x14ac:dyDescent="0.2">
      <c r="A173" s="72" t="s">
        <v>603</v>
      </c>
      <c r="B173" s="112" t="s">
        <v>1910</v>
      </c>
      <c r="C173" s="139">
        <v>0.12911072255881595</v>
      </c>
      <c r="D173" s="139">
        <v>0</v>
      </c>
      <c r="E173" s="139"/>
      <c r="F173" s="139">
        <f t="shared" si="4"/>
        <v>0.12911072255881595</v>
      </c>
    </row>
    <row r="174" spans="1:7" x14ac:dyDescent="0.2">
      <c r="A174" s="72" t="s">
        <v>604</v>
      </c>
      <c r="B174" s="112" t="s">
        <v>1911</v>
      </c>
      <c r="C174" s="139">
        <v>0.33870326229024916</v>
      </c>
      <c r="D174" s="139">
        <v>0</v>
      </c>
      <c r="E174" s="139"/>
      <c r="F174" s="139">
        <f t="shared" si="4"/>
        <v>0.33870326229024916</v>
      </c>
    </row>
    <row r="175" spans="1:7" x14ac:dyDescent="0.2">
      <c r="A175" s="72" t="s">
        <v>605</v>
      </c>
      <c r="B175" s="85"/>
      <c r="C175" s="139"/>
      <c r="D175" s="139"/>
      <c r="E175" s="139"/>
      <c r="F175" s="139"/>
    </row>
    <row r="176" spans="1:7" x14ac:dyDescent="0.2">
      <c r="A176" s="72" t="s">
        <v>606</v>
      </c>
      <c r="B176" s="85"/>
      <c r="C176" s="139"/>
      <c r="D176" s="139"/>
      <c r="E176" s="139"/>
      <c r="F176" s="139"/>
    </row>
    <row r="177" spans="1:7" x14ac:dyDescent="0.2">
      <c r="A177" s="72" t="s">
        <v>607</v>
      </c>
      <c r="B177" s="112"/>
      <c r="C177" s="139"/>
      <c r="D177" s="139"/>
      <c r="E177" s="139"/>
      <c r="F177" s="139"/>
    </row>
    <row r="178" spans="1:7" x14ac:dyDescent="0.2">
      <c r="A178" s="72" t="s">
        <v>608</v>
      </c>
      <c r="B178" s="112"/>
      <c r="C178" s="139"/>
      <c r="D178" s="139"/>
      <c r="E178" s="139"/>
      <c r="F178" s="139"/>
    </row>
    <row r="179" spans="1:7" x14ac:dyDescent="0.2">
      <c r="A179" s="89"/>
      <c r="B179" s="90" t="s">
        <v>609</v>
      </c>
      <c r="C179" s="89" t="s">
        <v>437</v>
      </c>
      <c r="D179" s="89" t="s">
        <v>438</v>
      </c>
      <c r="E179" s="91"/>
      <c r="F179" s="92" t="s">
        <v>403</v>
      </c>
      <c r="G179" s="92"/>
    </row>
    <row r="180" spans="1:7" x14ac:dyDescent="0.2">
      <c r="A180" s="72" t="s">
        <v>610</v>
      </c>
      <c r="B180" s="72" t="s">
        <v>1912</v>
      </c>
      <c r="C180" s="139">
        <v>1.3767639113121104E-4</v>
      </c>
      <c r="D180" s="139">
        <v>0</v>
      </c>
      <c r="E180" s="143"/>
      <c r="F180" s="139">
        <f t="shared" ref="F180" si="5">SUM(C180:D180)</f>
        <v>1.3767639113121104E-4</v>
      </c>
    </row>
    <row r="181" spans="1:7" x14ac:dyDescent="0.2">
      <c r="A181" s="72" t="s">
        <v>611</v>
      </c>
      <c r="B181" s="144"/>
      <c r="C181" s="139"/>
      <c r="D181" s="139"/>
      <c r="E181" s="143"/>
      <c r="F181" s="139"/>
    </row>
    <row r="182" spans="1:7" x14ac:dyDescent="0.2">
      <c r="A182" s="72" t="s">
        <v>612</v>
      </c>
      <c r="B182" s="144"/>
      <c r="C182" s="139"/>
      <c r="D182" s="139"/>
      <c r="E182" s="143"/>
      <c r="F182" s="139"/>
    </row>
    <row r="183" spans="1:7" x14ac:dyDescent="0.2">
      <c r="A183" s="72" t="s">
        <v>613</v>
      </c>
      <c r="B183" s="144"/>
      <c r="C183" s="139"/>
      <c r="D183" s="139"/>
      <c r="E183" s="143"/>
      <c r="F183" s="139"/>
    </row>
    <row r="184" spans="1:7" x14ac:dyDescent="0.2">
      <c r="A184" s="72" t="s">
        <v>614</v>
      </c>
      <c r="B184" s="144"/>
      <c r="C184" s="139"/>
      <c r="D184" s="139"/>
      <c r="E184" s="143"/>
      <c r="F184" s="139"/>
    </row>
    <row r="185" spans="1:7" ht="18.75" x14ac:dyDescent="0.2">
      <c r="A185" s="145"/>
      <c r="B185" s="146" t="s">
        <v>400</v>
      </c>
      <c r="C185" s="145"/>
      <c r="D185" s="145"/>
      <c r="E185" s="145"/>
      <c r="F185" s="147"/>
      <c r="G185" s="147"/>
    </row>
    <row r="186" spans="1:7" x14ac:dyDescent="0.2">
      <c r="A186" s="89"/>
      <c r="B186" s="90" t="s">
        <v>615</v>
      </c>
      <c r="C186" s="89" t="s">
        <v>616</v>
      </c>
      <c r="D186" s="89" t="s">
        <v>617</v>
      </c>
      <c r="E186" s="91"/>
      <c r="F186" s="89" t="s">
        <v>437</v>
      </c>
      <c r="G186" s="89" t="s">
        <v>618</v>
      </c>
    </row>
    <row r="187" spans="1:7" x14ac:dyDescent="0.2">
      <c r="A187" s="72" t="s">
        <v>619</v>
      </c>
      <c r="B187" s="87" t="s">
        <v>620</v>
      </c>
      <c r="C187" s="95">
        <v>67.59120960854294</v>
      </c>
      <c r="E187" s="83"/>
      <c r="F187" s="111"/>
      <c r="G187" s="111"/>
    </row>
    <row r="188" spans="1:7" x14ac:dyDescent="0.2">
      <c r="A188" s="83"/>
      <c r="B188" s="148"/>
      <c r="C188" s="83"/>
      <c r="D188" s="83"/>
      <c r="E188" s="83"/>
      <c r="F188" s="111"/>
      <c r="G188" s="111"/>
    </row>
    <row r="189" spans="1:7" x14ac:dyDescent="0.2">
      <c r="B189" s="87" t="s">
        <v>621</v>
      </c>
      <c r="C189" s="83"/>
      <c r="D189" s="83"/>
      <c r="E189" s="83"/>
      <c r="F189" s="111"/>
      <c r="G189" s="111"/>
    </row>
    <row r="190" spans="1:7" x14ac:dyDescent="0.2">
      <c r="A190" s="72" t="s">
        <v>622</v>
      </c>
      <c r="B190" s="112" t="s">
        <v>2383</v>
      </c>
      <c r="C190" s="95">
        <v>7154.894132430104</v>
      </c>
      <c r="D190" s="149">
        <v>176486</v>
      </c>
      <c r="E190" s="83"/>
      <c r="F190" s="101">
        <f>IF($C$214=0,"",IF(C190="[for completion]","",IF(C190="","",C190/$C$214)))</f>
        <v>0.46891370887634098</v>
      </c>
      <c r="G190" s="101">
        <f>IF($D$214=0,"",IF(D190="[for completion]","",IF(D190="","",D190/$D$214)))</f>
        <v>0.78179015353538928</v>
      </c>
    </row>
    <row r="191" spans="1:7" x14ac:dyDescent="0.2">
      <c r="A191" s="72" t="s">
        <v>623</v>
      </c>
      <c r="B191" s="112" t="s">
        <v>2384</v>
      </c>
      <c r="C191" s="95">
        <v>5500.4640810500287</v>
      </c>
      <c r="D191" s="149">
        <v>40440</v>
      </c>
      <c r="E191" s="83"/>
      <c r="F191" s="101">
        <f t="shared" ref="F191:F213" si="6">IF($C$214=0,"",IF(C191="[for completion]","",IF(C191="","",C191/$C$214)))</f>
        <v>0.36048653761285543</v>
      </c>
      <c r="G191" s="101">
        <f t="shared" ref="G191:G213" si="7">IF($D$214=0,"",IF(D191="[for completion]","",IF(D191="","",D191/$D$214)))</f>
        <v>0.17913938674439414</v>
      </c>
    </row>
    <row r="192" spans="1:7" x14ac:dyDescent="0.2">
      <c r="A192" s="72" t="s">
        <v>624</v>
      </c>
      <c r="B192" s="112" t="s">
        <v>2385</v>
      </c>
      <c r="C192" s="95">
        <v>1533.3361225899998</v>
      </c>
      <c r="D192" s="149">
        <v>6445</v>
      </c>
      <c r="E192" s="83"/>
      <c r="F192" s="101">
        <f t="shared" si="6"/>
        <v>0.10049098070351757</v>
      </c>
      <c r="G192" s="101">
        <f t="shared" si="7"/>
        <v>2.8549786042720581E-2</v>
      </c>
    </row>
    <row r="193" spans="1:7" x14ac:dyDescent="0.2">
      <c r="A193" s="72" t="s">
        <v>625</v>
      </c>
      <c r="B193" s="112" t="s">
        <v>2386</v>
      </c>
      <c r="C193" s="95">
        <v>487.23789225000013</v>
      </c>
      <c r="D193" s="149">
        <v>1428</v>
      </c>
      <c r="E193" s="83"/>
      <c r="F193" s="101">
        <f t="shared" si="6"/>
        <v>3.1932342104751682E-2</v>
      </c>
      <c r="G193" s="101">
        <f t="shared" si="7"/>
        <v>6.3256934785112474E-3</v>
      </c>
    </row>
    <row r="194" spans="1:7" x14ac:dyDescent="0.2">
      <c r="A194" s="72" t="s">
        <v>626</v>
      </c>
      <c r="B194" s="112" t="s">
        <v>2387</v>
      </c>
      <c r="C194" s="95">
        <v>582.51297596999962</v>
      </c>
      <c r="D194" s="149">
        <v>947</v>
      </c>
      <c r="E194" s="83"/>
      <c r="F194" s="101">
        <f t="shared" si="6"/>
        <v>3.8176430702534341E-2</v>
      </c>
      <c r="G194" s="101">
        <f t="shared" si="7"/>
        <v>4.1949801989846994E-3</v>
      </c>
    </row>
    <row r="195" spans="1:7" x14ac:dyDescent="0.2">
      <c r="A195" s="72" t="s">
        <v>627</v>
      </c>
      <c r="B195" s="87" t="s">
        <v>555</v>
      </c>
      <c r="C195" s="149"/>
      <c r="D195" s="149"/>
      <c r="E195" s="83"/>
      <c r="F195" s="101" t="str">
        <f t="shared" si="6"/>
        <v/>
      </c>
      <c r="G195" s="101" t="str">
        <f t="shared" si="7"/>
        <v/>
      </c>
    </row>
    <row r="196" spans="1:7" x14ac:dyDescent="0.2">
      <c r="A196" s="72" t="s">
        <v>628</v>
      </c>
      <c r="B196" s="87" t="s">
        <v>555</v>
      </c>
      <c r="C196" s="149"/>
      <c r="D196" s="149"/>
      <c r="E196" s="83"/>
      <c r="F196" s="101" t="str">
        <f t="shared" si="6"/>
        <v/>
      </c>
      <c r="G196" s="101" t="str">
        <f t="shared" si="7"/>
        <v/>
      </c>
    </row>
    <row r="197" spans="1:7" x14ac:dyDescent="0.2">
      <c r="A197" s="72" t="s">
        <v>629</v>
      </c>
      <c r="B197" s="87" t="s">
        <v>555</v>
      </c>
      <c r="C197" s="149"/>
      <c r="D197" s="149"/>
      <c r="E197" s="83"/>
      <c r="F197" s="101" t="str">
        <f t="shared" si="6"/>
        <v/>
      </c>
      <c r="G197" s="101" t="str">
        <f t="shared" si="7"/>
        <v/>
      </c>
    </row>
    <row r="198" spans="1:7" x14ac:dyDescent="0.2">
      <c r="A198" s="72" t="s">
        <v>630</v>
      </c>
      <c r="B198" s="87" t="s">
        <v>555</v>
      </c>
      <c r="C198" s="149"/>
      <c r="D198" s="149"/>
      <c r="E198" s="83"/>
      <c r="F198" s="101" t="str">
        <f t="shared" si="6"/>
        <v/>
      </c>
      <c r="G198" s="101" t="str">
        <f t="shared" si="7"/>
        <v/>
      </c>
    </row>
    <row r="199" spans="1:7" x14ac:dyDescent="0.2">
      <c r="A199" s="72" t="s">
        <v>631</v>
      </c>
      <c r="B199" s="87" t="s">
        <v>555</v>
      </c>
      <c r="C199" s="149"/>
      <c r="D199" s="149"/>
      <c r="E199" s="87"/>
      <c r="F199" s="101" t="str">
        <f t="shared" si="6"/>
        <v/>
      </c>
      <c r="G199" s="101" t="str">
        <f t="shared" si="7"/>
        <v/>
      </c>
    </row>
    <row r="200" spans="1:7" x14ac:dyDescent="0.2">
      <c r="A200" s="72" t="s">
        <v>632</v>
      </c>
      <c r="B200" s="87" t="s">
        <v>555</v>
      </c>
      <c r="C200" s="149"/>
      <c r="D200" s="149"/>
      <c r="E200" s="87"/>
      <c r="F200" s="101" t="str">
        <f t="shared" si="6"/>
        <v/>
      </c>
      <c r="G200" s="101" t="str">
        <f t="shared" si="7"/>
        <v/>
      </c>
    </row>
    <row r="201" spans="1:7" x14ac:dyDescent="0.2">
      <c r="A201" s="72" t="s">
        <v>633</v>
      </c>
      <c r="B201" s="87" t="s">
        <v>555</v>
      </c>
      <c r="C201" s="149"/>
      <c r="D201" s="149"/>
      <c r="E201" s="87"/>
      <c r="F201" s="101" t="str">
        <f t="shared" si="6"/>
        <v/>
      </c>
      <c r="G201" s="101" t="str">
        <f t="shared" si="7"/>
        <v/>
      </c>
    </row>
    <row r="202" spans="1:7" x14ac:dyDescent="0.2">
      <c r="A202" s="72" t="s">
        <v>634</v>
      </c>
      <c r="B202" s="87" t="s">
        <v>555</v>
      </c>
      <c r="C202" s="149"/>
      <c r="D202" s="149"/>
      <c r="E202" s="87"/>
      <c r="F202" s="101" t="str">
        <f t="shared" si="6"/>
        <v/>
      </c>
      <c r="G202" s="101" t="str">
        <f t="shared" si="7"/>
        <v/>
      </c>
    </row>
    <row r="203" spans="1:7" x14ac:dyDescent="0.2">
      <c r="A203" s="72" t="s">
        <v>635</v>
      </c>
      <c r="B203" s="87" t="s">
        <v>555</v>
      </c>
      <c r="C203" s="149"/>
      <c r="D203" s="149"/>
      <c r="E203" s="87"/>
      <c r="F203" s="101" t="str">
        <f t="shared" si="6"/>
        <v/>
      </c>
      <c r="G203" s="101" t="str">
        <f t="shared" si="7"/>
        <v/>
      </c>
    </row>
    <row r="204" spans="1:7" x14ac:dyDescent="0.2">
      <c r="A204" s="72" t="s">
        <v>636</v>
      </c>
      <c r="B204" s="87" t="s">
        <v>555</v>
      </c>
      <c r="C204" s="149"/>
      <c r="D204" s="149"/>
      <c r="E204" s="87"/>
      <c r="F204" s="101" t="str">
        <f t="shared" si="6"/>
        <v/>
      </c>
      <c r="G204" s="101" t="str">
        <f t="shared" si="7"/>
        <v/>
      </c>
    </row>
    <row r="205" spans="1:7" x14ac:dyDescent="0.2">
      <c r="A205" s="72" t="s">
        <v>637</v>
      </c>
      <c r="B205" s="87" t="s">
        <v>555</v>
      </c>
      <c r="C205" s="149"/>
      <c r="D205" s="149"/>
      <c r="F205" s="101" t="str">
        <f t="shared" si="6"/>
        <v/>
      </c>
      <c r="G205" s="101" t="str">
        <f t="shared" si="7"/>
        <v/>
      </c>
    </row>
    <row r="206" spans="1:7" x14ac:dyDescent="0.2">
      <c r="A206" s="72" t="s">
        <v>638</v>
      </c>
      <c r="B206" s="87" t="s">
        <v>555</v>
      </c>
      <c r="C206" s="149"/>
      <c r="D206" s="149"/>
      <c r="E206" s="150"/>
      <c r="F206" s="101" t="str">
        <f t="shared" si="6"/>
        <v/>
      </c>
      <c r="G206" s="101" t="str">
        <f t="shared" si="7"/>
        <v/>
      </c>
    </row>
    <row r="207" spans="1:7" x14ac:dyDescent="0.2">
      <c r="A207" s="72" t="s">
        <v>639</v>
      </c>
      <c r="B207" s="87" t="s">
        <v>555</v>
      </c>
      <c r="C207" s="149"/>
      <c r="D207" s="149"/>
      <c r="E207" s="150"/>
      <c r="F207" s="101" t="str">
        <f t="shared" si="6"/>
        <v/>
      </c>
      <c r="G207" s="101" t="str">
        <f t="shared" si="7"/>
        <v/>
      </c>
    </row>
    <row r="208" spans="1:7" x14ac:dyDescent="0.2">
      <c r="A208" s="72" t="s">
        <v>640</v>
      </c>
      <c r="B208" s="87" t="s">
        <v>555</v>
      </c>
      <c r="C208" s="149"/>
      <c r="D208" s="149"/>
      <c r="E208" s="150"/>
      <c r="F208" s="101" t="str">
        <f t="shared" si="6"/>
        <v/>
      </c>
      <c r="G208" s="101" t="str">
        <f t="shared" si="7"/>
        <v/>
      </c>
    </row>
    <row r="209" spans="1:7" x14ac:dyDescent="0.2">
      <c r="A209" s="72" t="s">
        <v>641</v>
      </c>
      <c r="B209" s="87" t="s">
        <v>555</v>
      </c>
      <c r="C209" s="149"/>
      <c r="D209" s="149"/>
      <c r="E209" s="150"/>
      <c r="F209" s="101" t="str">
        <f t="shared" si="6"/>
        <v/>
      </c>
      <c r="G209" s="101" t="str">
        <f t="shared" si="7"/>
        <v/>
      </c>
    </row>
    <row r="210" spans="1:7" x14ac:dyDescent="0.2">
      <c r="A210" s="72" t="s">
        <v>642</v>
      </c>
      <c r="B210" s="87" t="s">
        <v>555</v>
      </c>
      <c r="C210" s="149"/>
      <c r="D210" s="149"/>
      <c r="E210" s="150"/>
      <c r="F210" s="101" t="str">
        <f t="shared" si="6"/>
        <v/>
      </c>
      <c r="G210" s="101" t="str">
        <f t="shared" si="7"/>
        <v/>
      </c>
    </row>
    <row r="211" spans="1:7" x14ac:dyDescent="0.2">
      <c r="A211" s="72" t="s">
        <v>643</v>
      </c>
      <c r="B211" s="87" t="s">
        <v>555</v>
      </c>
      <c r="C211" s="149"/>
      <c r="D211" s="149"/>
      <c r="E211" s="150"/>
      <c r="F211" s="101" t="str">
        <f t="shared" si="6"/>
        <v/>
      </c>
      <c r="G211" s="101" t="str">
        <f t="shared" si="7"/>
        <v/>
      </c>
    </row>
    <row r="212" spans="1:7" x14ac:dyDescent="0.2">
      <c r="A212" s="72" t="s">
        <v>644</v>
      </c>
      <c r="B212" s="87" t="s">
        <v>555</v>
      </c>
      <c r="C212" s="149"/>
      <c r="D212" s="149"/>
      <c r="E212" s="150"/>
      <c r="F212" s="101" t="str">
        <f t="shared" si="6"/>
        <v/>
      </c>
      <c r="G212" s="101" t="str">
        <f t="shared" si="7"/>
        <v/>
      </c>
    </row>
    <row r="213" spans="1:7" x14ac:dyDescent="0.2">
      <c r="A213" s="72" t="s">
        <v>645</v>
      </c>
      <c r="B213" s="87" t="s">
        <v>555</v>
      </c>
      <c r="C213" s="149"/>
      <c r="D213" s="149"/>
      <c r="E213" s="150"/>
      <c r="F213" s="101" t="str">
        <f t="shared" si="6"/>
        <v/>
      </c>
      <c r="G213" s="101" t="str">
        <f t="shared" si="7"/>
        <v/>
      </c>
    </row>
    <row r="214" spans="1:7" x14ac:dyDescent="0.2">
      <c r="A214" s="72" t="s">
        <v>646</v>
      </c>
      <c r="B214" s="103" t="s">
        <v>64</v>
      </c>
      <c r="C214" s="104">
        <f>SUM(C190:C213)</f>
        <v>15258.445204290132</v>
      </c>
      <c r="D214" s="100">
        <f>SUM(D190:D213)</f>
        <v>225746</v>
      </c>
      <c r="E214" s="150"/>
      <c r="F214" s="151">
        <f>SUM(F190:F213)</f>
        <v>1</v>
      </c>
      <c r="G214" s="151">
        <f>SUM(G190:G213)</f>
        <v>0.99999999999999989</v>
      </c>
    </row>
    <row r="215" spans="1:7" x14ac:dyDescent="0.2">
      <c r="A215" s="89"/>
      <c r="B215" s="97" t="s">
        <v>647</v>
      </c>
      <c r="C215" s="89" t="s">
        <v>616</v>
      </c>
      <c r="D215" s="89" t="s">
        <v>617</v>
      </c>
      <c r="E215" s="91"/>
      <c r="F215" s="89" t="s">
        <v>437</v>
      </c>
      <c r="G215" s="89" t="s">
        <v>618</v>
      </c>
    </row>
    <row r="216" spans="1:7" x14ac:dyDescent="0.2">
      <c r="A216" s="72" t="s">
        <v>648</v>
      </c>
      <c r="B216" s="72" t="s">
        <v>649</v>
      </c>
      <c r="C216" s="139">
        <v>0.58335342062587303</v>
      </c>
      <c r="F216" s="140"/>
      <c r="G216" s="140"/>
    </row>
    <row r="217" spans="1:7" x14ac:dyDescent="0.2">
      <c r="F217" s="140"/>
      <c r="G217" s="140"/>
    </row>
    <row r="218" spans="1:7" x14ac:dyDescent="0.2">
      <c r="B218" s="87" t="s">
        <v>650</v>
      </c>
      <c r="F218" s="140"/>
      <c r="G218" s="140"/>
    </row>
    <row r="219" spans="1:7" x14ac:dyDescent="0.2">
      <c r="A219" s="72" t="s">
        <v>651</v>
      </c>
      <c r="B219" s="72" t="s">
        <v>652</v>
      </c>
      <c r="C219" s="95">
        <v>4643.790917869941</v>
      </c>
      <c r="D219" s="149">
        <v>99536</v>
      </c>
      <c r="F219" s="101">
        <f t="shared" ref="F219:F233" si="8">IF($C$227=0,"",IF(C219="[for completion]","",C219/$C$227))</f>
        <v>0.30434233997605026</v>
      </c>
      <c r="G219" s="101">
        <f t="shared" ref="G219:G233" si="9">IF($D$227=0,"",IF(D219="[for completion]","",D219/$D$227))</f>
        <v>0.44092032638452067</v>
      </c>
    </row>
    <row r="220" spans="1:7" x14ac:dyDescent="0.2">
      <c r="A220" s="72" t="s">
        <v>653</v>
      </c>
      <c r="B220" s="72" t="s">
        <v>654</v>
      </c>
      <c r="C220" s="95">
        <v>1566.3690885700032</v>
      </c>
      <c r="D220" s="149">
        <v>24748</v>
      </c>
      <c r="F220" s="101">
        <f t="shared" si="8"/>
        <v>0.1026558779481422</v>
      </c>
      <c r="G220" s="101">
        <f t="shared" si="9"/>
        <v>0.10962763459817672</v>
      </c>
    </row>
    <row r="221" spans="1:7" x14ac:dyDescent="0.2">
      <c r="A221" s="72" t="s">
        <v>655</v>
      </c>
      <c r="B221" s="72" t="s">
        <v>656</v>
      </c>
      <c r="C221" s="95">
        <v>1691.9823571499971</v>
      </c>
      <c r="D221" s="149">
        <v>23970</v>
      </c>
      <c r="F221" s="101">
        <f t="shared" si="8"/>
        <v>0.11088825463516386</v>
      </c>
      <c r="G221" s="101">
        <f t="shared" si="9"/>
        <v>0.10618128338929593</v>
      </c>
    </row>
    <row r="222" spans="1:7" x14ac:dyDescent="0.2">
      <c r="A222" s="72" t="s">
        <v>657</v>
      </c>
      <c r="B222" s="72" t="s">
        <v>658</v>
      </c>
      <c r="C222" s="95">
        <v>1857.9609988199916</v>
      </c>
      <c r="D222" s="149">
        <v>23174</v>
      </c>
      <c r="F222" s="101">
        <f t="shared" si="8"/>
        <v>0.12176607602835071</v>
      </c>
      <c r="G222" s="101">
        <f t="shared" si="9"/>
        <v>0.10265519654833308</v>
      </c>
    </row>
    <row r="223" spans="1:7" x14ac:dyDescent="0.2">
      <c r="A223" s="72" t="s">
        <v>659</v>
      </c>
      <c r="B223" s="72" t="s">
        <v>660</v>
      </c>
      <c r="C223" s="95">
        <v>2012.1534940000074</v>
      </c>
      <c r="D223" s="149">
        <v>22501</v>
      </c>
      <c r="F223" s="101">
        <f t="shared" si="8"/>
        <v>0.13187146311829251</v>
      </c>
      <c r="G223" s="101">
        <f t="shared" si="9"/>
        <v>9.9673969859931072E-2</v>
      </c>
    </row>
    <row r="224" spans="1:7" x14ac:dyDescent="0.2">
      <c r="A224" s="72" t="s">
        <v>661</v>
      </c>
      <c r="B224" s="72" t="s">
        <v>662</v>
      </c>
      <c r="C224" s="95">
        <v>1954.5070798199938</v>
      </c>
      <c r="D224" s="149">
        <v>18983</v>
      </c>
      <c r="F224" s="101">
        <f t="shared" si="8"/>
        <v>0.12809346258100276</v>
      </c>
      <c r="G224" s="101">
        <f t="shared" si="9"/>
        <v>8.409008354522339E-2</v>
      </c>
    </row>
    <row r="225" spans="1:7" x14ac:dyDescent="0.2">
      <c r="A225" s="72" t="s">
        <v>663</v>
      </c>
      <c r="B225" s="72" t="s">
        <v>664</v>
      </c>
      <c r="C225" s="95">
        <v>1139.6724498200008</v>
      </c>
      <c r="D225" s="149">
        <v>9071</v>
      </c>
      <c r="F225" s="101">
        <f t="shared" si="8"/>
        <v>7.4691256845722406E-2</v>
      </c>
      <c r="G225" s="101">
        <f t="shared" si="9"/>
        <v>4.0182328812027678E-2</v>
      </c>
    </row>
    <row r="226" spans="1:7" x14ac:dyDescent="0.2">
      <c r="A226" s="72" t="s">
        <v>665</v>
      </c>
      <c r="B226" s="72" t="s">
        <v>666</v>
      </c>
      <c r="C226" s="95">
        <v>392.00881824000044</v>
      </c>
      <c r="D226" s="149">
        <v>3763</v>
      </c>
      <c r="F226" s="101">
        <f t="shared" si="8"/>
        <v>2.5691268867275321E-2</v>
      </c>
      <c r="G226" s="101">
        <f t="shared" si="9"/>
        <v>1.6669176862491471E-2</v>
      </c>
    </row>
    <row r="227" spans="1:7" x14ac:dyDescent="0.2">
      <c r="A227" s="72" t="s">
        <v>667</v>
      </c>
      <c r="B227" s="103" t="s">
        <v>64</v>
      </c>
      <c r="C227" s="95">
        <f>SUM(C219:C226)</f>
        <v>15258.445204289936</v>
      </c>
      <c r="D227" s="149">
        <f>SUM(D219:D226)</f>
        <v>225746</v>
      </c>
      <c r="F227" s="139">
        <f>SUM(F219:F226)</f>
        <v>0.99999999999999989</v>
      </c>
      <c r="G227" s="139">
        <f>SUM(G219:G226)</f>
        <v>1</v>
      </c>
    </row>
    <row r="228" spans="1:7" x14ac:dyDescent="0.2">
      <c r="A228" s="72" t="s">
        <v>668</v>
      </c>
      <c r="B228" s="106" t="s">
        <v>669</v>
      </c>
      <c r="C228" s="95"/>
      <c r="D228" s="149"/>
      <c r="F228" s="101">
        <f t="shared" si="8"/>
        <v>0</v>
      </c>
      <c r="G228" s="101">
        <f t="shared" si="9"/>
        <v>0</v>
      </c>
    </row>
    <row r="229" spans="1:7" x14ac:dyDescent="0.2">
      <c r="A229" s="72" t="s">
        <v>670</v>
      </c>
      <c r="B229" s="106" t="s">
        <v>671</v>
      </c>
      <c r="C229" s="95"/>
      <c r="D229" s="149"/>
      <c r="F229" s="101">
        <f t="shared" si="8"/>
        <v>0</v>
      </c>
      <c r="G229" s="101">
        <f t="shared" si="9"/>
        <v>0</v>
      </c>
    </row>
    <row r="230" spans="1:7" x14ac:dyDescent="0.2">
      <c r="A230" s="72" t="s">
        <v>672</v>
      </c>
      <c r="B230" s="106" t="s">
        <v>673</v>
      </c>
      <c r="C230" s="95"/>
      <c r="D230" s="149"/>
      <c r="F230" s="101">
        <f t="shared" si="8"/>
        <v>0</v>
      </c>
      <c r="G230" s="101">
        <f t="shared" si="9"/>
        <v>0</v>
      </c>
    </row>
    <row r="231" spans="1:7" x14ac:dyDescent="0.2">
      <c r="A231" s="72" t="s">
        <v>674</v>
      </c>
      <c r="B231" s="106" t="s">
        <v>675</v>
      </c>
      <c r="C231" s="95"/>
      <c r="D231" s="149"/>
      <c r="F231" s="101">
        <f t="shared" si="8"/>
        <v>0</v>
      </c>
      <c r="G231" s="101">
        <f t="shared" si="9"/>
        <v>0</v>
      </c>
    </row>
    <row r="232" spans="1:7" x14ac:dyDescent="0.2">
      <c r="A232" s="72" t="s">
        <v>676</v>
      </c>
      <c r="B232" s="106" t="s">
        <v>677</v>
      </c>
      <c r="C232" s="95"/>
      <c r="D232" s="149"/>
      <c r="F232" s="101">
        <f t="shared" si="8"/>
        <v>0</v>
      </c>
      <c r="G232" s="101">
        <f t="shared" si="9"/>
        <v>0</v>
      </c>
    </row>
    <row r="233" spans="1:7" x14ac:dyDescent="0.2">
      <c r="A233" s="72" t="s">
        <v>678</v>
      </c>
      <c r="B233" s="106" t="s">
        <v>679</v>
      </c>
      <c r="C233" s="95"/>
      <c r="D233" s="149"/>
      <c r="F233" s="101">
        <f t="shared" si="8"/>
        <v>0</v>
      </c>
      <c r="G233" s="101">
        <f t="shared" si="9"/>
        <v>0</v>
      </c>
    </row>
    <row r="234" spans="1:7" x14ac:dyDescent="0.2">
      <c r="A234" s="72" t="s">
        <v>680</v>
      </c>
      <c r="B234" s="106"/>
      <c r="F234" s="101"/>
      <c r="G234" s="101"/>
    </row>
    <row r="235" spans="1:7" x14ac:dyDescent="0.2">
      <c r="A235" s="72" t="s">
        <v>681</v>
      </c>
      <c r="B235" s="106"/>
      <c r="F235" s="101"/>
      <c r="G235" s="101"/>
    </row>
    <row r="236" spans="1:7" x14ac:dyDescent="0.2">
      <c r="A236" s="72" t="s">
        <v>682</v>
      </c>
      <c r="B236" s="106"/>
      <c r="F236" s="101"/>
      <c r="G236" s="101"/>
    </row>
    <row r="237" spans="1:7" x14ac:dyDescent="0.2">
      <c r="A237" s="89"/>
      <c r="B237" s="97" t="s">
        <v>683</v>
      </c>
      <c r="C237" s="89" t="s">
        <v>616</v>
      </c>
      <c r="D237" s="89" t="s">
        <v>617</v>
      </c>
      <c r="E237" s="91"/>
      <c r="F237" s="89" t="s">
        <v>437</v>
      </c>
      <c r="G237" s="89" t="s">
        <v>618</v>
      </c>
    </row>
    <row r="238" spans="1:7" x14ac:dyDescent="0.2">
      <c r="A238" s="72" t="s">
        <v>684</v>
      </c>
      <c r="B238" s="72" t="s">
        <v>649</v>
      </c>
      <c r="C238" s="139">
        <v>0.50299062497662883</v>
      </c>
      <c r="F238" s="140"/>
      <c r="G238" s="140"/>
    </row>
    <row r="239" spans="1:7" x14ac:dyDescent="0.2">
      <c r="F239" s="140"/>
      <c r="G239" s="140"/>
    </row>
    <row r="240" spans="1:7" x14ac:dyDescent="0.2">
      <c r="B240" s="87" t="s">
        <v>650</v>
      </c>
      <c r="F240" s="140"/>
      <c r="G240" s="140"/>
    </row>
    <row r="241" spans="1:7" x14ac:dyDescent="0.2">
      <c r="A241" s="72" t="s">
        <v>685</v>
      </c>
      <c r="B241" s="72" t="s">
        <v>652</v>
      </c>
      <c r="C241" s="95">
        <v>5974.1403023200382</v>
      </c>
      <c r="D241" s="149">
        <v>124109</v>
      </c>
      <c r="F241" s="101">
        <f>IF($C$249=0,"",IF(C241="[Mark as ND1 if not relevant]","",C241/$C$249))</f>
        <v>0.39153008201912748</v>
      </c>
      <c r="G241" s="101">
        <f>IF($D$249=0,"",IF(D241="[Mark as ND1 if not relevant]","",D241/$D$249))</f>
        <v>0.54977275344856613</v>
      </c>
    </row>
    <row r="242" spans="1:7" x14ac:dyDescent="0.2">
      <c r="A242" s="72" t="s">
        <v>686</v>
      </c>
      <c r="B242" s="72" t="s">
        <v>654</v>
      </c>
      <c r="C242" s="95">
        <v>1732.4928397800106</v>
      </c>
      <c r="D242" s="149">
        <v>24036</v>
      </c>
      <c r="F242" s="101">
        <f t="shared" ref="F242:F248" si="10">IF($C$249=0,"",IF(C242="[Mark as ND1 if not relevant]","",C242/$C$249))</f>
        <v>0.1135432094544539</v>
      </c>
      <c r="G242" s="101">
        <f t="shared" ref="G242:G248" si="11">IF($D$249=0,"",IF(D242="[Mark as ND1 if not relevant]","",D242/$D$249))</f>
        <v>0.10647364737359688</v>
      </c>
    </row>
    <row r="243" spans="1:7" x14ac:dyDescent="0.2">
      <c r="A243" s="72" t="s">
        <v>687</v>
      </c>
      <c r="B243" s="72" t="s">
        <v>656</v>
      </c>
      <c r="C243" s="95">
        <v>1787.228346389993</v>
      </c>
      <c r="D243" s="149">
        <v>22271</v>
      </c>
      <c r="F243" s="101">
        <f t="shared" si="10"/>
        <v>0.1171304364541349</v>
      </c>
      <c r="G243" s="101">
        <f t="shared" si="11"/>
        <v>9.8655125672215682E-2</v>
      </c>
    </row>
    <row r="244" spans="1:7" x14ac:dyDescent="0.2">
      <c r="A244" s="72" t="s">
        <v>688</v>
      </c>
      <c r="B244" s="72" t="s">
        <v>658</v>
      </c>
      <c r="C244" s="95">
        <v>1773.7260126799965</v>
      </c>
      <c r="D244" s="149">
        <v>19693</v>
      </c>
      <c r="F244" s="101">
        <f t="shared" si="10"/>
        <v>0.11624552757061378</v>
      </c>
      <c r="G244" s="101">
        <f t="shared" si="11"/>
        <v>8.723521125512744E-2</v>
      </c>
    </row>
    <row r="245" spans="1:7" x14ac:dyDescent="0.2">
      <c r="A245" s="72" t="s">
        <v>689</v>
      </c>
      <c r="B245" s="72" t="s">
        <v>660</v>
      </c>
      <c r="C245" s="95">
        <v>1643.6520290899962</v>
      </c>
      <c r="D245" s="149">
        <v>16568</v>
      </c>
      <c r="F245" s="101">
        <f t="shared" si="10"/>
        <v>0.1077208068766974</v>
      </c>
      <c r="G245" s="101">
        <f t="shared" si="11"/>
        <v>7.3392219574211728E-2</v>
      </c>
    </row>
    <row r="246" spans="1:7" x14ac:dyDescent="0.2">
      <c r="A246" s="72" t="s">
        <v>690</v>
      </c>
      <c r="B246" s="72" t="s">
        <v>662</v>
      </c>
      <c r="C246" s="95">
        <v>1369.1046367999977</v>
      </c>
      <c r="D246" s="149">
        <v>11649</v>
      </c>
      <c r="F246" s="101">
        <f t="shared" si="10"/>
        <v>8.9727663498444993E-2</v>
      </c>
      <c r="G246" s="101">
        <f t="shared" si="11"/>
        <v>5.1602243229115906E-2</v>
      </c>
    </row>
    <row r="247" spans="1:7" x14ac:dyDescent="0.2">
      <c r="A247" s="72" t="s">
        <v>691</v>
      </c>
      <c r="B247" s="72" t="s">
        <v>664</v>
      </c>
      <c r="C247" s="95">
        <v>727.11389250999969</v>
      </c>
      <c r="D247" s="149">
        <v>5147</v>
      </c>
      <c r="F247" s="101">
        <f t="shared" si="10"/>
        <v>4.765320992898843E-2</v>
      </c>
      <c r="G247" s="101">
        <f t="shared" si="11"/>
        <v>2.2799961018135428E-2</v>
      </c>
    </row>
    <row r="248" spans="1:7" x14ac:dyDescent="0.2">
      <c r="A248" s="72" t="s">
        <v>692</v>
      </c>
      <c r="B248" s="72" t="s">
        <v>666</v>
      </c>
      <c r="C248" s="95">
        <v>250.98714471999997</v>
      </c>
      <c r="D248" s="149">
        <v>2273</v>
      </c>
      <c r="F248" s="101">
        <f t="shared" si="10"/>
        <v>1.6449064197539141E-2</v>
      </c>
      <c r="G248" s="101">
        <f t="shared" si="11"/>
        <v>1.0068838429030858E-2</v>
      </c>
    </row>
    <row r="249" spans="1:7" x14ac:dyDescent="0.2">
      <c r="A249" s="72" t="s">
        <v>693</v>
      </c>
      <c r="B249" s="103" t="s">
        <v>64</v>
      </c>
      <c r="C249" s="95">
        <f>SUM(C241:C248)</f>
        <v>15258.445204290032</v>
      </c>
      <c r="D249" s="149">
        <f>SUM(D241:D248)</f>
        <v>225746</v>
      </c>
      <c r="F249" s="139">
        <f>SUM(F241:F248)</f>
        <v>1</v>
      </c>
      <c r="G249" s="139">
        <f>SUM(G241:G248)</f>
        <v>1</v>
      </c>
    </row>
    <row r="250" spans="1:7" x14ac:dyDescent="0.2">
      <c r="A250" s="72" t="s">
        <v>694</v>
      </c>
      <c r="B250" s="106" t="s">
        <v>669</v>
      </c>
      <c r="C250" s="95"/>
      <c r="D250" s="149"/>
      <c r="F250" s="101">
        <f t="shared" ref="F250:F255" si="12">IF($C$249=0,"",IF(C250="[for completion]","",C250/$C$249))</f>
        <v>0</v>
      </c>
      <c r="G250" s="101">
        <f t="shared" ref="G250:G255" si="13">IF($D$249=0,"",IF(D250="[for completion]","",D250/$D$249))</f>
        <v>0</v>
      </c>
    </row>
    <row r="251" spans="1:7" x14ac:dyDescent="0.2">
      <c r="A251" s="72" t="s">
        <v>695</v>
      </c>
      <c r="B251" s="106" t="s">
        <v>671</v>
      </c>
      <c r="C251" s="95"/>
      <c r="D251" s="149"/>
      <c r="F251" s="101">
        <f t="shared" si="12"/>
        <v>0</v>
      </c>
      <c r="G251" s="101">
        <f t="shared" si="13"/>
        <v>0</v>
      </c>
    </row>
    <row r="252" spans="1:7" x14ac:dyDescent="0.2">
      <c r="A252" s="72" t="s">
        <v>696</v>
      </c>
      <c r="B252" s="106" t="s">
        <v>673</v>
      </c>
      <c r="C252" s="95"/>
      <c r="D252" s="149"/>
      <c r="F252" s="101">
        <f t="shared" si="12"/>
        <v>0</v>
      </c>
      <c r="G252" s="101">
        <f t="shared" si="13"/>
        <v>0</v>
      </c>
    </row>
    <row r="253" spans="1:7" x14ac:dyDescent="0.2">
      <c r="A253" s="72" t="s">
        <v>697</v>
      </c>
      <c r="B253" s="106" t="s">
        <v>675</v>
      </c>
      <c r="C253" s="95"/>
      <c r="D253" s="149"/>
      <c r="F253" s="101">
        <f t="shared" si="12"/>
        <v>0</v>
      </c>
      <c r="G253" s="101">
        <f t="shared" si="13"/>
        <v>0</v>
      </c>
    </row>
    <row r="254" spans="1:7" x14ac:dyDescent="0.2">
      <c r="A254" s="72" t="s">
        <v>698</v>
      </c>
      <c r="B254" s="106" t="s">
        <v>677</v>
      </c>
      <c r="C254" s="95"/>
      <c r="D254" s="149"/>
      <c r="F254" s="101">
        <f t="shared" si="12"/>
        <v>0</v>
      </c>
      <c r="G254" s="101">
        <f t="shared" si="13"/>
        <v>0</v>
      </c>
    </row>
    <row r="255" spans="1:7" x14ac:dyDescent="0.2">
      <c r="A255" s="72" t="s">
        <v>699</v>
      </c>
      <c r="B255" s="106" t="s">
        <v>679</v>
      </c>
      <c r="C255" s="95"/>
      <c r="D255" s="149"/>
      <c r="F255" s="101">
        <f t="shared" si="12"/>
        <v>0</v>
      </c>
      <c r="G255" s="101">
        <f t="shared" si="13"/>
        <v>0</v>
      </c>
    </row>
    <row r="256" spans="1:7" x14ac:dyDescent="0.2">
      <c r="A256" s="72" t="s">
        <v>700</v>
      </c>
      <c r="B256" s="106"/>
      <c r="F256" s="102"/>
      <c r="G256" s="102"/>
    </row>
    <row r="257" spans="1:7" x14ac:dyDescent="0.2">
      <c r="A257" s="72" t="s">
        <v>701</v>
      </c>
      <c r="B257" s="106"/>
      <c r="F257" s="102"/>
      <c r="G257" s="102"/>
    </row>
    <row r="258" spans="1:7" x14ac:dyDescent="0.2">
      <c r="A258" s="72" t="s">
        <v>702</v>
      </c>
      <c r="B258" s="106"/>
      <c r="F258" s="102"/>
      <c r="G258" s="102"/>
    </row>
    <row r="259" spans="1:7" x14ac:dyDescent="0.2">
      <c r="A259" s="89"/>
      <c r="B259" s="97" t="s">
        <v>703</v>
      </c>
      <c r="C259" s="89" t="s">
        <v>437</v>
      </c>
      <c r="D259" s="89"/>
      <c r="E259" s="91"/>
      <c r="F259" s="89"/>
      <c r="G259" s="89"/>
    </row>
    <row r="260" spans="1:7" x14ac:dyDescent="0.2">
      <c r="A260" s="72" t="s">
        <v>704</v>
      </c>
      <c r="B260" s="72" t="s">
        <v>1913</v>
      </c>
      <c r="C260" s="139">
        <v>0</v>
      </c>
      <c r="E260" s="150"/>
      <c r="F260" s="150"/>
      <c r="G260" s="150"/>
    </row>
    <row r="261" spans="1:7" x14ac:dyDescent="0.2">
      <c r="A261" s="72" t="s">
        <v>705</v>
      </c>
      <c r="B261" s="72" t="s">
        <v>706</v>
      </c>
      <c r="C261" s="139">
        <v>0</v>
      </c>
      <c r="E261" s="150"/>
      <c r="F261" s="150"/>
    </row>
    <row r="262" spans="1:7" x14ac:dyDescent="0.2">
      <c r="A262" s="72" t="s">
        <v>707</v>
      </c>
      <c r="B262" s="72" t="s">
        <v>708</v>
      </c>
      <c r="C262" s="139">
        <v>0</v>
      </c>
      <c r="E262" s="150"/>
      <c r="F262" s="150"/>
    </row>
    <row r="263" spans="1:7" x14ac:dyDescent="0.2">
      <c r="A263" s="72" t="s">
        <v>709</v>
      </c>
      <c r="B263" s="72" t="s">
        <v>710</v>
      </c>
      <c r="C263" s="139">
        <v>0</v>
      </c>
      <c r="E263" s="150"/>
      <c r="F263" s="150"/>
    </row>
    <row r="264" spans="1:7" x14ac:dyDescent="0.2">
      <c r="A264" s="72" t="s">
        <v>711</v>
      </c>
      <c r="B264" s="87" t="s">
        <v>712</v>
      </c>
      <c r="C264" s="139">
        <v>0</v>
      </c>
      <c r="D264" s="83"/>
      <c r="E264" s="83"/>
      <c r="F264" s="111"/>
      <c r="G264" s="111"/>
    </row>
    <row r="265" spans="1:7" x14ac:dyDescent="0.2">
      <c r="A265" s="72" t="s">
        <v>713</v>
      </c>
      <c r="B265" s="72" t="s">
        <v>62</v>
      </c>
      <c r="C265" s="139">
        <v>1</v>
      </c>
      <c r="E265" s="150"/>
      <c r="F265" s="150"/>
    </row>
    <row r="266" spans="1:7" x14ac:dyDescent="0.2">
      <c r="A266" s="72" t="s">
        <v>714</v>
      </c>
      <c r="B266" s="106" t="s">
        <v>716</v>
      </c>
      <c r="C266" s="152"/>
      <c r="E266" s="150"/>
      <c r="F266" s="150"/>
    </row>
    <row r="267" spans="1:7" x14ac:dyDescent="0.2">
      <c r="A267" s="72" t="s">
        <v>715</v>
      </c>
      <c r="B267" s="106" t="s">
        <v>718</v>
      </c>
      <c r="C267" s="139"/>
      <c r="E267" s="150"/>
      <c r="F267" s="150"/>
    </row>
    <row r="268" spans="1:7" x14ac:dyDescent="0.2">
      <c r="A268" s="72" t="s">
        <v>717</v>
      </c>
      <c r="B268" s="106" t="s">
        <v>720</v>
      </c>
      <c r="C268" s="139"/>
      <c r="E268" s="150"/>
      <c r="F268" s="150"/>
    </row>
    <row r="269" spans="1:7" x14ac:dyDescent="0.2">
      <c r="A269" s="72" t="s">
        <v>719</v>
      </c>
      <c r="B269" s="106" t="s">
        <v>722</v>
      </c>
      <c r="C269" s="139"/>
      <c r="E269" s="150"/>
      <c r="F269" s="150"/>
    </row>
    <row r="270" spans="1:7" x14ac:dyDescent="0.2">
      <c r="A270" s="72" t="s">
        <v>721</v>
      </c>
      <c r="B270" s="106" t="s">
        <v>165</v>
      </c>
      <c r="C270" s="139"/>
      <c r="E270" s="150"/>
      <c r="F270" s="150"/>
    </row>
    <row r="271" spans="1:7" x14ac:dyDescent="0.2">
      <c r="A271" s="72" t="s">
        <v>723</v>
      </c>
      <c r="B271" s="106" t="s">
        <v>165</v>
      </c>
      <c r="C271" s="139"/>
      <c r="E271" s="150"/>
      <c r="F271" s="150"/>
    </row>
    <row r="272" spans="1:7" x14ac:dyDescent="0.2">
      <c r="A272" s="72" t="s">
        <v>724</v>
      </c>
      <c r="B272" s="106" t="s">
        <v>165</v>
      </c>
      <c r="C272" s="139"/>
      <c r="E272" s="150"/>
      <c r="F272" s="150"/>
    </row>
    <row r="273" spans="1:7" x14ac:dyDescent="0.2">
      <c r="A273" s="72" t="s">
        <v>725</v>
      </c>
      <c r="B273" s="106" t="s">
        <v>165</v>
      </c>
      <c r="C273" s="139"/>
      <c r="E273" s="150"/>
      <c r="F273" s="150"/>
    </row>
    <row r="274" spans="1:7" x14ac:dyDescent="0.2">
      <c r="A274" s="72" t="s">
        <v>726</v>
      </c>
      <c r="B274" s="106" t="s">
        <v>165</v>
      </c>
      <c r="C274" s="139"/>
      <c r="E274" s="150"/>
      <c r="F274" s="150"/>
    </row>
    <row r="275" spans="1:7" x14ac:dyDescent="0.2">
      <c r="A275" s="72" t="s">
        <v>727</v>
      </c>
      <c r="B275" s="106" t="s">
        <v>165</v>
      </c>
      <c r="C275" s="139"/>
      <c r="E275" s="150"/>
      <c r="F275" s="150"/>
    </row>
    <row r="276" spans="1:7" x14ac:dyDescent="0.2">
      <c r="A276" s="89"/>
      <c r="B276" s="97" t="s">
        <v>728</v>
      </c>
      <c r="C276" s="89" t="s">
        <v>437</v>
      </c>
      <c r="D276" s="89"/>
      <c r="E276" s="91"/>
      <c r="F276" s="89"/>
      <c r="G276" s="92"/>
    </row>
    <row r="277" spans="1:7" x14ac:dyDescent="0.2">
      <c r="A277" s="72" t="s">
        <v>729</v>
      </c>
      <c r="B277" s="72" t="s">
        <v>730</v>
      </c>
      <c r="C277" s="139">
        <v>1</v>
      </c>
      <c r="E277" s="65"/>
      <c r="F277" s="65"/>
    </row>
    <row r="278" spans="1:7" x14ac:dyDescent="0.2">
      <c r="A278" s="72" t="s">
        <v>731</v>
      </c>
      <c r="B278" s="72" t="s">
        <v>732</v>
      </c>
      <c r="C278" s="139">
        <v>0</v>
      </c>
      <c r="E278" s="65"/>
      <c r="F278" s="65"/>
    </row>
    <row r="279" spans="1:7" x14ac:dyDescent="0.2">
      <c r="A279" s="72" t="s">
        <v>733</v>
      </c>
      <c r="B279" s="72" t="s">
        <v>62</v>
      </c>
      <c r="C279" s="139">
        <v>0</v>
      </c>
      <c r="E279" s="65"/>
      <c r="F279" s="65"/>
    </row>
    <row r="280" spans="1:7" x14ac:dyDescent="0.2">
      <c r="A280" s="72" t="s">
        <v>734</v>
      </c>
      <c r="C280" s="139"/>
      <c r="E280" s="65"/>
      <c r="F280" s="65"/>
    </row>
    <row r="281" spans="1:7" x14ac:dyDescent="0.2">
      <c r="A281" s="72" t="s">
        <v>735</v>
      </c>
      <c r="C281" s="139"/>
      <c r="E281" s="65"/>
      <c r="F281" s="65"/>
    </row>
    <row r="282" spans="1:7" x14ac:dyDescent="0.2">
      <c r="A282" s="72" t="s">
        <v>736</v>
      </c>
      <c r="C282" s="139"/>
      <c r="E282" s="65"/>
      <c r="F282" s="65"/>
    </row>
    <row r="283" spans="1:7" x14ac:dyDescent="0.2">
      <c r="A283" s="72" t="s">
        <v>737</v>
      </c>
      <c r="C283" s="139"/>
      <c r="E283" s="65"/>
      <c r="F283" s="65"/>
    </row>
    <row r="284" spans="1:7" x14ac:dyDescent="0.2">
      <c r="A284" s="72" t="s">
        <v>738</v>
      </c>
      <c r="C284" s="139"/>
      <c r="E284" s="65"/>
      <c r="F284" s="65"/>
    </row>
    <row r="285" spans="1:7" x14ac:dyDescent="0.2">
      <c r="A285" s="72" t="s">
        <v>739</v>
      </c>
      <c r="C285" s="139"/>
      <c r="E285" s="65"/>
      <c r="F285" s="65"/>
    </row>
    <row r="286" spans="1:7" x14ac:dyDescent="0.2">
      <c r="A286" s="90"/>
      <c r="B286" s="90" t="s">
        <v>1914</v>
      </c>
      <c r="C286" s="90" t="s">
        <v>50</v>
      </c>
      <c r="D286" s="90" t="s">
        <v>1915</v>
      </c>
      <c r="E286" s="90"/>
      <c r="F286" s="90" t="s">
        <v>437</v>
      </c>
      <c r="G286" s="90" t="s">
        <v>1916</v>
      </c>
    </row>
    <row r="287" spans="1:7" x14ac:dyDescent="0.2">
      <c r="A287" s="72" t="s">
        <v>1917</v>
      </c>
      <c r="B287" s="87" t="s">
        <v>555</v>
      </c>
      <c r="C287" s="95"/>
      <c r="E287" s="75"/>
      <c r="F287" s="101" t="str">
        <f>IF($C$305=0,"",IF(C287="[For completion]","",C287/$C$305))</f>
        <v/>
      </c>
      <c r="G287" s="101" t="str">
        <f>IF($D$305=0,"",IF(D287="[For completion]","",D287/$D$305))</f>
        <v/>
      </c>
    </row>
    <row r="288" spans="1:7" x14ac:dyDescent="0.2">
      <c r="A288" s="72" t="s">
        <v>1918</v>
      </c>
      <c r="B288" s="87" t="s">
        <v>555</v>
      </c>
      <c r="C288" s="95"/>
      <c r="E288" s="75"/>
      <c r="F288" s="101" t="str">
        <f t="shared" ref="F288:F304" si="14">IF($C$305=0,"",IF(C288="[For completion]","",C288/$C$305))</f>
        <v/>
      </c>
      <c r="G288" s="101" t="str">
        <f t="shared" ref="G288:G304" si="15">IF($D$305=0,"",IF(D288="[For completion]","",D288/$D$305))</f>
        <v/>
      </c>
    </row>
    <row r="289" spans="1:7" x14ac:dyDescent="0.2">
      <c r="A289" s="72" t="s">
        <v>1919</v>
      </c>
      <c r="B289" s="87" t="s">
        <v>555</v>
      </c>
      <c r="C289" s="95"/>
      <c r="E289" s="75"/>
      <c r="F289" s="101" t="str">
        <f t="shared" si="14"/>
        <v/>
      </c>
      <c r="G289" s="101" t="str">
        <f t="shared" si="15"/>
        <v/>
      </c>
    </row>
    <row r="290" spans="1:7" x14ac:dyDescent="0.2">
      <c r="A290" s="72" t="s">
        <v>1920</v>
      </c>
      <c r="B290" s="87" t="s">
        <v>555</v>
      </c>
      <c r="C290" s="95"/>
      <c r="E290" s="75"/>
      <c r="F290" s="101" t="str">
        <f t="shared" si="14"/>
        <v/>
      </c>
      <c r="G290" s="101" t="str">
        <f t="shared" si="15"/>
        <v/>
      </c>
    </row>
    <row r="291" spans="1:7" x14ac:dyDescent="0.2">
      <c r="A291" s="72" t="s">
        <v>1921</v>
      </c>
      <c r="B291" s="87" t="s">
        <v>555</v>
      </c>
      <c r="C291" s="95"/>
      <c r="E291" s="75"/>
      <c r="F291" s="101" t="str">
        <f t="shared" si="14"/>
        <v/>
      </c>
      <c r="G291" s="101" t="str">
        <f t="shared" si="15"/>
        <v/>
      </c>
    </row>
    <row r="292" spans="1:7" x14ac:dyDescent="0.2">
      <c r="A292" s="72" t="s">
        <v>1922</v>
      </c>
      <c r="B292" s="87" t="s">
        <v>555</v>
      </c>
      <c r="C292" s="95"/>
      <c r="E292" s="75"/>
      <c r="F292" s="101" t="str">
        <f t="shared" si="14"/>
        <v/>
      </c>
      <c r="G292" s="101" t="str">
        <f t="shared" si="15"/>
        <v/>
      </c>
    </row>
    <row r="293" spans="1:7" x14ac:dyDescent="0.2">
      <c r="A293" s="72" t="s">
        <v>1923</v>
      </c>
      <c r="B293" s="87" t="s">
        <v>555</v>
      </c>
      <c r="C293" s="95"/>
      <c r="E293" s="75"/>
      <c r="F293" s="101" t="str">
        <f t="shared" si="14"/>
        <v/>
      </c>
      <c r="G293" s="101" t="str">
        <f t="shared" si="15"/>
        <v/>
      </c>
    </row>
    <row r="294" spans="1:7" x14ac:dyDescent="0.2">
      <c r="A294" s="72" t="s">
        <v>1924</v>
      </c>
      <c r="B294" s="87" t="s">
        <v>555</v>
      </c>
      <c r="C294" s="95"/>
      <c r="E294" s="75"/>
      <c r="F294" s="101" t="str">
        <f t="shared" si="14"/>
        <v/>
      </c>
      <c r="G294" s="101" t="str">
        <f t="shared" si="15"/>
        <v/>
      </c>
    </row>
    <row r="295" spans="1:7" x14ac:dyDescent="0.2">
      <c r="A295" s="72" t="s">
        <v>1925</v>
      </c>
      <c r="B295" s="87" t="s">
        <v>555</v>
      </c>
      <c r="C295" s="95"/>
      <c r="E295" s="75"/>
      <c r="F295" s="101" t="str">
        <f t="shared" si="14"/>
        <v/>
      </c>
      <c r="G295" s="101" t="str">
        <f t="shared" si="15"/>
        <v/>
      </c>
    </row>
    <row r="296" spans="1:7" x14ac:dyDescent="0.2">
      <c r="A296" s="72" t="s">
        <v>1926</v>
      </c>
      <c r="B296" s="87" t="s">
        <v>555</v>
      </c>
      <c r="C296" s="95"/>
      <c r="E296" s="75"/>
      <c r="F296" s="101" t="str">
        <f t="shared" si="14"/>
        <v/>
      </c>
      <c r="G296" s="101" t="str">
        <f t="shared" si="15"/>
        <v/>
      </c>
    </row>
    <row r="297" spans="1:7" x14ac:dyDescent="0.2">
      <c r="A297" s="72" t="s">
        <v>1927</v>
      </c>
      <c r="B297" s="87" t="s">
        <v>555</v>
      </c>
      <c r="C297" s="95"/>
      <c r="E297" s="75"/>
      <c r="F297" s="101" t="str">
        <f t="shared" si="14"/>
        <v/>
      </c>
      <c r="G297" s="101" t="str">
        <f t="shared" si="15"/>
        <v/>
      </c>
    </row>
    <row r="298" spans="1:7" x14ac:dyDescent="0.2">
      <c r="A298" s="72" t="s">
        <v>1928</v>
      </c>
      <c r="B298" s="87" t="s">
        <v>555</v>
      </c>
      <c r="C298" s="95"/>
      <c r="E298" s="75"/>
      <c r="F298" s="101" t="str">
        <f t="shared" si="14"/>
        <v/>
      </c>
      <c r="G298" s="101" t="str">
        <f t="shared" si="15"/>
        <v/>
      </c>
    </row>
    <row r="299" spans="1:7" x14ac:dyDescent="0.2">
      <c r="A299" s="72" t="s">
        <v>1929</v>
      </c>
      <c r="B299" s="87" t="s">
        <v>555</v>
      </c>
      <c r="C299" s="95"/>
      <c r="E299" s="75"/>
      <c r="F299" s="101" t="str">
        <f t="shared" si="14"/>
        <v/>
      </c>
      <c r="G299" s="101" t="str">
        <f t="shared" si="15"/>
        <v/>
      </c>
    </row>
    <row r="300" spans="1:7" x14ac:dyDescent="0.2">
      <c r="A300" s="72" t="s">
        <v>1930</v>
      </c>
      <c r="B300" s="87" t="s">
        <v>555</v>
      </c>
      <c r="C300" s="95"/>
      <c r="E300" s="75"/>
      <c r="F300" s="101" t="str">
        <f t="shared" si="14"/>
        <v/>
      </c>
      <c r="G300" s="101" t="str">
        <f t="shared" si="15"/>
        <v/>
      </c>
    </row>
    <row r="301" spans="1:7" x14ac:dyDescent="0.2">
      <c r="A301" s="72" t="s">
        <v>1931</v>
      </c>
      <c r="B301" s="87" t="s">
        <v>555</v>
      </c>
      <c r="C301" s="95"/>
      <c r="E301" s="75"/>
      <c r="F301" s="101" t="str">
        <f t="shared" si="14"/>
        <v/>
      </c>
      <c r="G301" s="101" t="str">
        <f t="shared" si="15"/>
        <v/>
      </c>
    </row>
    <row r="302" spans="1:7" x14ac:dyDescent="0.2">
      <c r="A302" s="72" t="s">
        <v>1932</v>
      </c>
      <c r="B302" s="87" t="s">
        <v>555</v>
      </c>
      <c r="C302" s="95"/>
      <c r="E302" s="75"/>
      <c r="F302" s="101" t="str">
        <f t="shared" si="14"/>
        <v/>
      </c>
      <c r="G302" s="101" t="str">
        <f t="shared" si="15"/>
        <v/>
      </c>
    </row>
    <row r="303" spans="1:7" x14ac:dyDescent="0.2">
      <c r="A303" s="72" t="s">
        <v>1933</v>
      </c>
      <c r="B303" s="87" t="s">
        <v>555</v>
      </c>
      <c r="C303" s="95"/>
      <c r="E303" s="75"/>
      <c r="F303" s="101" t="str">
        <f t="shared" si="14"/>
        <v/>
      </c>
      <c r="G303" s="101" t="str">
        <f t="shared" si="15"/>
        <v/>
      </c>
    </row>
    <row r="304" spans="1:7" x14ac:dyDescent="0.2">
      <c r="A304" s="72" t="s">
        <v>1934</v>
      </c>
      <c r="B304" s="87" t="s">
        <v>1935</v>
      </c>
      <c r="C304" s="95"/>
      <c r="E304" s="75"/>
      <c r="F304" s="101" t="str">
        <f t="shared" si="14"/>
        <v/>
      </c>
      <c r="G304" s="101" t="str">
        <f t="shared" si="15"/>
        <v/>
      </c>
    </row>
    <row r="305" spans="1:7" x14ac:dyDescent="0.2">
      <c r="A305" s="72" t="s">
        <v>1936</v>
      </c>
      <c r="B305" s="87" t="s">
        <v>64</v>
      </c>
      <c r="C305" s="95">
        <f>SUM(C287:C304)</f>
        <v>0</v>
      </c>
      <c r="D305" s="72">
        <f>SUM(D287:D304)</f>
        <v>0</v>
      </c>
      <c r="E305" s="75"/>
      <c r="F305" s="140">
        <f>SUM(F287:F304)</f>
        <v>0</v>
      </c>
      <c r="G305" s="140">
        <f>SUM(G287:G304)</f>
        <v>0</v>
      </c>
    </row>
    <row r="306" spans="1:7" x14ac:dyDescent="0.2">
      <c r="A306" s="72" t="s">
        <v>1937</v>
      </c>
      <c r="B306" s="87"/>
      <c r="E306" s="75"/>
      <c r="F306" s="75"/>
      <c r="G306" s="75"/>
    </row>
    <row r="307" spans="1:7" x14ac:dyDescent="0.2">
      <c r="A307" s="72" t="s">
        <v>1938</v>
      </c>
      <c r="B307" s="87"/>
      <c r="E307" s="75"/>
      <c r="F307" s="75"/>
      <c r="G307" s="75"/>
    </row>
    <row r="308" spans="1:7" x14ac:dyDescent="0.2">
      <c r="A308" s="72" t="s">
        <v>1939</v>
      </c>
      <c r="B308" s="87"/>
      <c r="E308" s="75"/>
      <c r="F308" s="75"/>
      <c r="G308" s="75"/>
    </row>
    <row r="309" spans="1:7" x14ac:dyDescent="0.2">
      <c r="A309" s="90"/>
      <c r="B309" s="90" t="s">
        <v>1940</v>
      </c>
      <c r="C309" s="90" t="s">
        <v>50</v>
      </c>
      <c r="D309" s="90" t="s">
        <v>1915</v>
      </c>
      <c r="E309" s="90"/>
      <c r="F309" s="90" t="s">
        <v>437</v>
      </c>
      <c r="G309" s="90" t="s">
        <v>1916</v>
      </c>
    </row>
    <row r="310" spans="1:7" x14ac:dyDescent="0.2">
      <c r="A310" s="72" t="s">
        <v>1941</v>
      </c>
      <c r="B310" s="87" t="s">
        <v>555</v>
      </c>
      <c r="C310" s="95"/>
      <c r="E310" s="75"/>
      <c r="F310" s="101" t="str">
        <f>IF($C$328=0,"",IF(C310="[For completion]","",C310/$C$328))</f>
        <v/>
      </c>
      <c r="G310" s="101" t="str">
        <f>IF($D$328=0,"",IF(D310="[For completion]","",D310/$D$328))</f>
        <v/>
      </c>
    </row>
    <row r="311" spans="1:7" x14ac:dyDescent="0.2">
      <c r="A311" s="72" t="s">
        <v>1942</v>
      </c>
      <c r="B311" s="87" t="s">
        <v>555</v>
      </c>
      <c r="C311" s="95"/>
      <c r="E311" s="75"/>
      <c r="F311" s="75"/>
      <c r="G311" s="75"/>
    </row>
    <row r="312" spans="1:7" x14ac:dyDescent="0.2">
      <c r="A312" s="72" t="s">
        <v>1943</v>
      </c>
      <c r="B312" s="87" t="s">
        <v>555</v>
      </c>
      <c r="C312" s="95"/>
      <c r="E312" s="75"/>
      <c r="F312" s="75"/>
      <c r="G312" s="75"/>
    </row>
    <row r="313" spans="1:7" x14ac:dyDescent="0.2">
      <c r="A313" s="72" t="s">
        <v>1944</v>
      </c>
      <c r="B313" s="87" t="s">
        <v>555</v>
      </c>
      <c r="C313" s="95"/>
      <c r="E313" s="75"/>
      <c r="F313" s="75"/>
      <c r="G313" s="75"/>
    </row>
    <row r="314" spans="1:7" x14ac:dyDescent="0.2">
      <c r="A314" s="72" t="s">
        <v>1945</v>
      </c>
      <c r="B314" s="87" t="s">
        <v>555</v>
      </c>
      <c r="C314" s="95"/>
      <c r="E314" s="75"/>
      <c r="F314" s="75"/>
      <c r="G314" s="75"/>
    </row>
    <row r="315" spans="1:7" x14ac:dyDescent="0.2">
      <c r="A315" s="72" t="s">
        <v>1946</v>
      </c>
      <c r="B315" s="87" t="s">
        <v>555</v>
      </c>
      <c r="C315" s="95"/>
      <c r="E315" s="75"/>
      <c r="F315" s="75"/>
      <c r="G315" s="75"/>
    </row>
    <row r="316" spans="1:7" x14ac:dyDescent="0.2">
      <c r="A316" s="72" t="s">
        <v>1947</v>
      </c>
      <c r="B316" s="87" t="s">
        <v>555</v>
      </c>
      <c r="C316" s="95"/>
      <c r="E316" s="75"/>
      <c r="F316" s="75"/>
      <c r="G316" s="75"/>
    </row>
    <row r="317" spans="1:7" x14ac:dyDescent="0.2">
      <c r="A317" s="72" t="s">
        <v>1948</v>
      </c>
      <c r="B317" s="87" t="s">
        <v>555</v>
      </c>
      <c r="C317" s="95"/>
      <c r="E317" s="75"/>
      <c r="F317" s="75"/>
      <c r="G317" s="75"/>
    </row>
    <row r="318" spans="1:7" x14ac:dyDescent="0.2">
      <c r="A318" s="72" t="s">
        <v>1949</v>
      </c>
      <c r="B318" s="87" t="s">
        <v>555</v>
      </c>
      <c r="C318" s="95"/>
      <c r="E318" s="75"/>
      <c r="F318" s="75"/>
      <c r="G318" s="75"/>
    </row>
    <row r="319" spans="1:7" x14ac:dyDescent="0.2">
      <c r="A319" s="72" t="s">
        <v>1950</v>
      </c>
      <c r="B319" s="87" t="s">
        <v>555</v>
      </c>
      <c r="C319" s="95"/>
      <c r="E319" s="75"/>
      <c r="F319" s="75"/>
      <c r="G319" s="75"/>
    </row>
    <row r="320" spans="1:7" x14ac:dyDescent="0.2">
      <c r="A320" s="72" t="s">
        <v>1951</v>
      </c>
      <c r="B320" s="87" t="s">
        <v>555</v>
      </c>
      <c r="C320" s="95"/>
      <c r="E320" s="75"/>
      <c r="F320" s="75"/>
      <c r="G320" s="75"/>
    </row>
    <row r="321" spans="1:7" x14ac:dyDescent="0.2">
      <c r="A321" s="72" t="s">
        <v>1952</v>
      </c>
      <c r="B321" s="87" t="s">
        <v>555</v>
      </c>
      <c r="C321" s="95"/>
      <c r="E321" s="75"/>
      <c r="F321" s="75"/>
      <c r="G321" s="75"/>
    </row>
    <row r="322" spans="1:7" x14ac:dyDescent="0.2">
      <c r="A322" s="72" t="s">
        <v>1953</v>
      </c>
      <c r="B322" s="87" t="s">
        <v>555</v>
      </c>
      <c r="C322" s="95"/>
      <c r="E322" s="75"/>
      <c r="F322" s="75"/>
      <c r="G322" s="75"/>
    </row>
    <row r="323" spans="1:7" x14ac:dyDescent="0.2">
      <c r="A323" s="72" t="s">
        <v>1954</v>
      </c>
      <c r="B323" s="87" t="s">
        <v>555</v>
      </c>
      <c r="C323" s="95"/>
      <c r="E323" s="75"/>
      <c r="F323" s="75"/>
      <c r="G323" s="75"/>
    </row>
    <row r="324" spans="1:7" x14ac:dyDescent="0.2">
      <c r="A324" s="72" t="s">
        <v>1955</v>
      </c>
      <c r="B324" s="87" t="s">
        <v>555</v>
      </c>
      <c r="C324" s="95"/>
      <c r="E324" s="75"/>
      <c r="F324" s="75"/>
      <c r="G324" s="75"/>
    </row>
    <row r="325" spans="1:7" x14ac:dyDescent="0.2">
      <c r="A325" s="72" t="s">
        <v>1956</v>
      </c>
      <c r="B325" s="87" t="s">
        <v>555</v>
      </c>
      <c r="C325" s="95"/>
      <c r="E325" s="75"/>
      <c r="F325" s="75"/>
      <c r="G325" s="75"/>
    </row>
    <row r="326" spans="1:7" x14ac:dyDescent="0.2">
      <c r="A326" s="72" t="s">
        <v>1957</v>
      </c>
      <c r="B326" s="87" t="s">
        <v>555</v>
      </c>
      <c r="C326" s="95"/>
      <c r="E326" s="75"/>
      <c r="F326" s="75"/>
      <c r="G326" s="75"/>
    </row>
    <row r="327" spans="1:7" x14ac:dyDescent="0.2">
      <c r="A327" s="72" t="s">
        <v>1958</v>
      </c>
      <c r="B327" s="87" t="s">
        <v>1935</v>
      </c>
      <c r="C327" s="95"/>
      <c r="E327" s="75"/>
      <c r="F327" s="75"/>
      <c r="G327" s="75"/>
    </row>
    <row r="328" spans="1:7" x14ac:dyDescent="0.2">
      <c r="A328" s="72" t="s">
        <v>1959</v>
      </c>
      <c r="B328" s="87" t="s">
        <v>64</v>
      </c>
      <c r="C328" s="95">
        <f>SUM(C310:C327)</f>
        <v>0</v>
      </c>
      <c r="D328" s="72">
        <f>SUM(D310:D327)</f>
        <v>0</v>
      </c>
      <c r="E328" s="75"/>
      <c r="F328" s="140">
        <f>SUM(F310:F327)</f>
        <v>0</v>
      </c>
      <c r="G328" s="140">
        <f>SUM(G310:G327)</f>
        <v>0</v>
      </c>
    </row>
    <row r="329" spans="1:7" x14ac:dyDescent="0.2">
      <c r="A329" s="72" t="s">
        <v>1960</v>
      </c>
      <c r="B329" s="87"/>
      <c r="E329" s="75"/>
      <c r="F329" s="75"/>
      <c r="G329" s="75"/>
    </row>
    <row r="330" spans="1:7" x14ac:dyDescent="0.2">
      <c r="A330" s="72" t="s">
        <v>1961</v>
      </c>
      <c r="B330" s="87"/>
      <c r="E330" s="75"/>
      <c r="F330" s="75"/>
      <c r="G330" s="75"/>
    </row>
    <row r="331" spans="1:7" x14ac:dyDescent="0.2">
      <c r="A331" s="72" t="s">
        <v>1962</v>
      </c>
      <c r="B331" s="87"/>
      <c r="E331" s="75"/>
      <c r="F331" s="75"/>
      <c r="G331" s="75"/>
    </row>
    <row r="332" spans="1:7" x14ac:dyDescent="0.2">
      <c r="A332" s="90"/>
      <c r="B332" s="90" t="s">
        <v>1963</v>
      </c>
      <c r="C332" s="90" t="s">
        <v>50</v>
      </c>
      <c r="D332" s="90" t="s">
        <v>1915</v>
      </c>
      <c r="E332" s="90"/>
      <c r="F332" s="90" t="s">
        <v>437</v>
      </c>
      <c r="G332" s="90" t="s">
        <v>1916</v>
      </c>
    </row>
    <row r="333" spans="1:7" x14ac:dyDescent="0.2">
      <c r="A333" s="72" t="s">
        <v>1964</v>
      </c>
      <c r="B333" s="87" t="s">
        <v>1965</v>
      </c>
      <c r="C333" s="95"/>
      <c r="E333" s="75"/>
      <c r="F333" s="101" t="str">
        <f>IF($C$343=0,"",IF(C333="[For completion]","",C333/$C$343))</f>
        <v/>
      </c>
      <c r="G333" s="101" t="str">
        <f>IF($D$343=0,"",IF(D333="[For completion]","",D333/$D$343))</f>
        <v/>
      </c>
    </row>
    <row r="334" spans="1:7" x14ac:dyDescent="0.2">
      <c r="A334" s="72" t="s">
        <v>1966</v>
      </c>
      <c r="B334" s="87" t="s">
        <v>1967</v>
      </c>
      <c r="C334" s="95"/>
      <c r="E334" s="75"/>
      <c r="F334" s="101" t="str">
        <f t="shared" ref="F334:F342" si="16">IF($C$343=0,"",IF(C334="[For completion]","",C334/$C$343))</f>
        <v/>
      </c>
      <c r="G334" s="101" t="str">
        <f t="shared" ref="G334:G342" si="17">IF($D$343=0,"",IF(D334="[For completion]","",D334/$D$343))</f>
        <v/>
      </c>
    </row>
    <row r="335" spans="1:7" x14ac:dyDescent="0.2">
      <c r="A335" s="72" t="s">
        <v>1968</v>
      </c>
      <c r="B335" s="87" t="s">
        <v>1969</v>
      </c>
      <c r="C335" s="95"/>
      <c r="E335" s="75"/>
      <c r="F335" s="101" t="str">
        <f t="shared" si="16"/>
        <v/>
      </c>
      <c r="G335" s="101" t="str">
        <f t="shared" si="17"/>
        <v/>
      </c>
    </row>
    <row r="336" spans="1:7" x14ac:dyDescent="0.2">
      <c r="A336" s="72" t="s">
        <v>1970</v>
      </c>
      <c r="B336" s="87" t="s">
        <v>1971</v>
      </c>
      <c r="C336" s="95"/>
      <c r="E336" s="75"/>
      <c r="F336" s="101" t="str">
        <f t="shared" si="16"/>
        <v/>
      </c>
      <c r="G336" s="101" t="str">
        <f t="shared" si="17"/>
        <v/>
      </c>
    </row>
    <row r="337" spans="1:7" x14ac:dyDescent="0.2">
      <c r="A337" s="72" t="s">
        <v>1972</v>
      </c>
      <c r="B337" s="87" t="s">
        <v>1973</v>
      </c>
      <c r="C337" s="95"/>
      <c r="E337" s="75"/>
      <c r="F337" s="101" t="str">
        <f t="shared" si="16"/>
        <v/>
      </c>
      <c r="G337" s="101" t="str">
        <f t="shared" si="17"/>
        <v/>
      </c>
    </row>
    <row r="338" spans="1:7" x14ac:dyDescent="0.2">
      <c r="A338" s="72" t="s">
        <v>1974</v>
      </c>
      <c r="B338" s="87" t="s">
        <v>1975</v>
      </c>
      <c r="C338" s="95"/>
      <c r="E338" s="75"/>
      <c r="F338" s="101" t="str">
        <f t="shared" si="16"/>
        <v/>
      </c>
      <c r="G338" s="101" t="str">
        <f t="shared" si="17"/>
        <v/>
      </c>
    </row>
    <row r="339" spans="1:7" x14ac:dyDescent="0.2">
      <c r="A339" s="72" t="s">
        <v>1976</v>
      </c>
      <c r="B339" s="87" t="s">
        <v>1977</v>
      </c>
      <c r="C339" s="95"/>
      <c r="E339" s="75"/>
      <c r="F339" s="101" t="str">
        <f t="shared" si="16"/>
        <v/>
      </c>
      <c r="G339" s="101" t="str">
        <f t="shared" si="17"/>
        <v/>
      </c>
    </row>
    <row r="340" spans="1:7" x14ac:dyDescent="0.2">
      <c r="A340" s="72" t="s">
        <v>1978</v>
      </c>
      <c r="B340" s="87" t="s">
        <v>1979</v>
      </c>
      <c r="C340" s="95"/>
      <c r="E340" s="75"/>
      <c r="F340" s="101" t="str">
        <f t="shared" si="16"/>
        <v/>
      </c>
      <c r="G340" s="101" t="str">
        <f t="shared" si="17"/>
        <v/>
      </c>
    </row>
    <row r="341" spans="1:7" x14ac:dyDescent="0.2">
      <c r="A341" s="72" t="s">
        <v>1980</v>
      </c>
      <c r="B341" s="87" t="s">
        <v>1981</v>
      </c>
      <c r="C341" s="95"/>
      <c r="E341" s="75"/>
      <c r="F341" s="101" t="str">
        <f t="shared" si="16"/>
        <v/>
      </c>
      <c r="G341" s="101" t="str">
        <f t="shared" si="17"/>
        <v/>
      </c>
    </row>
    <row r="342" spans="1:7" x14ac:dyDescent="0.2">
      <c r="A342" s="72" t="s">
        <v>1982</v>
      </c>
      <c r="B342" s="72" t="s">
        <v>1935</v>
      </c>
      <c r="C342" s="95"/>
      <c r="E342" s="67"/>
      <c r="F342" s="101" t="str">
        <f t="shared" si="16"/>
        <v/>
      </c>
      <c r="G342" s="101" t="str">
        <f t="shared" si="17"/>
        <v/>
      </c>
    </row>
    <row r="343" spans="1:7" x14ac:dyDescent="0.2">
      <c r="A343" s="72" t="s">
        <v>1983</v>
      </c>
      <c r="B343" s="87" t="s">
        <v>64</v>
      </c>
      <c r="C343" s="95">
        <f>SUM(C333:C341)</f>
        <v>0</v>
      </c>
      <c r="D343" s="72">
        <f>SUM(D333:D341)</f>
        <v>0</v>
      </c>
      <c r="E343" s="75"/>
      <c r="F343" s="140">
        <f>SUM(F333:F342)</f>
        <v>0</v>
      </c>
      <c r="G343" s="140">
        <f>SUM(G333:G342)</f>
        <v>0</v>
      </c>
    </row>
    <row r="344" spans="1:7" x14ac:dyDescent="0.2">
      <c r="A344" s="72" t="s">
        <v>1984</v>
      </c>
      <c r="B344" s="87"/>
      <c r="E344" s="75"/>
      <c r="F344" s="75"/>
      <c r="G344" s="75"/>
    </row>
    <row r="345" spans="1:7" x14ac:dyDescent="0.2">
      <c r="A345" s="90"/>
      <c r="B345" s="90" t="s">
        <v>1985</v>
      </c>
      <c r="C345" s="90" t="s">
        <v>50</v>
      </c>
      <c r="D345" s="90" t="s">
        <v>1915</v>
      </c>
      <c r="E345" s="90"/>
      <c r="F345" s="90" t="s">
        <v>437</v>
      </c>
      <c r="G345" s="90" t="s">
        <v>1916</v>
      </c>
    </row>
    <row r="346" spans="1:7" x14ac:dyDescent="0.2">
      <c r="A346" s="72" t="s">
        <v>1986</v>
      </c>
      <c r="B346" s="87" t="s">
        <v>1987</v>
      </c>
      <c r="C346" s="95"/>
      <c r="E346" s="75"/>
      <c r="F346" s="101" t="str">
        <f>IF($C$353=0,"",IF(C346="[For completion]","",C346/$C$353))</f>
        <v/>
      </c>
      <c r="G346" s="101" t="str">
        <f>IF($D$353=0,"",IF(D346="[For completion]","",D346/$D$353))</f>
        <v/>
      </c>
    </row>
    <row r="347" spans="1:7" x14ac:dyDescent="0.2">
      <c r="A347" s="72" t="s">
        <v>1988</v>
      </c>
      <c r="B347" s="153" t="s">
        <v>1989</v>
      </c>
      <c r="C347" s="95"/>
      <c r="E347" s="75"/>
      <c r="F347" s="101" t="str">
        <f t="shared" ref="F347:F352" si="18">IF($C$353=0,"",IF(C347="[For completion]","",C347/$C$353))</f>
        <v/>
      </c>
      <c r="G347" s="101" t="str">
        <f t="shared" ref="G347:G352" si="19">IF($D$353=0,"",IF(D347="[For completion]","",D347/$D$353))</f>
        <v/>
      </c>
    </row>
    <row r="348" spans="1:7" x14ac:dyDescent="0.2">
      <c r="A348" s="72" t="s">
        <v>1990</v>
      </c>
      <c r="B348" s="87" t="s">
        <v>1991</v>
      </c>
      <c r="C348" s="95"/>
      <c r="E348" s="75"/>
      <c r="F348" s="101" t="str">
        <f t="shared" si="18"/>
        <v/>
      </c>
      <c r="G348" s="101" t="str">
        <f t="shared" si="19"/>
        <v/>
      </c>
    </row>
    <row r="349" spans="1:7" x14ac:dyDescent="0.2">
      <c r="A349" s="72" t="s">
        <v>1992</v>
      </c>
      <c r="B349" s="87" t="s">
        <v>1993</v>
      </c>
      <c r="C349" s="95"/>
      <c r="E349" s="75"/>
      <c r="F349" s="101" t="str">
        <f t="shared" si="18"/>
        <v/>
      </c>
      <c r="G349" s="101" t="str">
        <f t="shared" si="19"/>
        <v/>
      </c>
    </row>
    <row r="350" spans="1:7" x14ac:dyDescent="0.2">
      <c r="A350" s="72" t="s">
        <v>1994</v>
      </c>
      <c r="B350" s="87" t="s">
        <v>1995</v>
      </c>
      <c r="C350" s="95"/>
      <c r="E350" s="75"/>
      <c r="F350" s="101" t="str">
        <f t="shared" si="18"/>
        <v/>
      </c>
      <c r="G350" s="101" t="str">
        <f t="shared" si="19"/>
        <v/>
      </c>
    </row>
    <row r="351" spans="1:7" x14ac:dyDescent="0.2">
      <c r="A351" s="72" t="s">
        <v>1996</v>
      </c>
      <c r="B351" s="87" t="s">
        <v>1997</v>
      </c>
      <c r="C351" s="95"/>
      <c r="E351" s="75"/>
      <c r="F351" s="101" t="str">
        <f t="shared" si="18"/>
        <v/>
      </c>
      <c r="G351" s="101" t="str">
        <f t="shared" si="19"/>
        <v/>
      </c>
    </row>
    <row r="352" spans="1:7" x14ac:dyDescent="0.2">
      <c r="A352" s="72" t="s">
        <v>1998</v>
      </c>
      <c r="B352" s="87" t="s">
        <v>1999</v>
      </c>
      <c r="C352" s="95"/>
      <c r="E352" s="75"/>
      <c r="F352" s="101" t="str">
        <f t="shared" si="18"/>
        <v/>
      </c>
      <c r="G352" s="101" t="str">
        <f t="shared" si="19"/>
        <v/>
      </c>
    </row>
    <row r="353" spans="1:7" x14ac:dyDescent="0.2">
      <c r="A353" s="72" t="s">
        <v>2000</v>
      </c>
      <c r="B353" s="87" t="s">
        <v>64</v>
      </c>
      <c r="C353" s="95">
        <f>SUM(C346:C352)</f>
        <v>0</v>
      </c>
      <c r="D353" s="72">
        <f>SUM(D346:D352)</f>
        <v>0</v>
      </c>
      <c r="E353" s="75"/>
      <c r="F353" s="140">
        <f>SUM(F346:F352)</f>
        <v>0</v>
      </c>
      <c r="G353" s="140">
        <f>SUM(G346:G352)</f>
        <v>0</v>
      </c>
    </row>
    <row r="354" spans="1:7" x14ac:dyDescent="0.2">
      <c r="A354" s="72" t="s">
        <v>2001</v>
      </c>
      <c r="B354" s="87"/>
      <c r="E354" s="75"/>
      <c r="F354" s="75"/>
      <c r="G354" s="75"/>
    </row>
    <row r="355" spans="1:7" x14ac:dyDescent="0.2">
      <c r="A355" s="90"/>
      <c r="B355" s="90" t="s">
        <v>2002</v>
      </c>
      <c r="C355" s="90" t="s">
        <v>50</v>
      </c>
      <c r="D355" s="90" t="s">
        <v>1915</v>
      </c>
      <c r="E355" s="90"/>
      <c r="F355" s="90" t="s">
        <v>437</v>
      </c>
      <c r="G355" s="90" t="s">
        <v>1916</v>
      </c>
    </row>
    <row r="356" spans="1:7" x14ac:dyDescent="0.2">
      <c r="A356" s="72" t="s">
        <v>2003</v>
      </c>
      <c r="B356" s="87" t="s">
        <v>2004</v>
      </c>
      <c r="C356" s="95"/>
      <c r="E356" s="75"/>
      <c r="F356" s="101" t="str">
        <f>IF($C$360=0,"",IF(C356="[For completion]","",C356/$C$360))</f>
        <v/>
      </c>
      <c r="G356" s="101" t="str">
        <f>IF($D$360=0,"",IF(D356="[For completion]","",D356/$D$360))</f>
        <v/>
      </c>
    </row>
    <row r="357" spans="1:7" x14ac:dyDescent="0.2">
      <c r="A357" s="72" t="s">
        <v>2005</v>
      </c>
      <c r="B357" s="153" t="s">
        <v>2006</v>
      </c>
      <c r="C357" s="95"/>
      <c r="E357" s="75"/>
      <c r="F357" s="101" t="str">
        <f t="shared" ref="F357:F359" si="20">IF($C$360=0,"",IF(C357="[For completion]","",C357/$C$360))</f>
        <v/>
      </c>
      <c r="G357" s="101" t="str">
        <f t="shared" ref="G357:G359" si="21">IF($D$360=0,"",IF(D357="[For completion]","",D357/$D$360))</f>
        <v/>
      </c>
    </row>
    <row r="358" spans="1:7" x14ac:dyDescent="0.2">
      <c r="A358" s="72" t="s">
        <v>2007</v>
      </c>
      <c r="B358" s="87" t="s">
        <v>1999</v>
      </c>
      <c r="C358" s="95"/>
      <c r="E358" s="75"/>
      <c r="F358" s="101" t="str">
        <f t="shared" si="20"/>
        <v/>
      </c>
      <c r="G358" s="101" t="str">
        <f t="shared" si="21"/>
        <v/>
      </c>
    </row>
    <row r="359" spans="1:7" x14ac:dyDescent="0.2">
      <c r="A359" s="72" t="s">
        <v>2008</v>
      </c>
      <c r="B359" s="72" t="s">
        <v>1935</v>
      </c>
      <c r="C359" s="95"/>
      <c r="E359" s="75"/>
      <c r="F359" s="101" t="str">
        <f t="shared" si="20"/>
        <v/>
      </c>
      <c r="G359" s="101" t="str">
        <f t="shared" si="21"/>
        <v/>
      </c>
    </row>
    <row r="360" spans="1:7" x14ac:dyDescent="0.2">
      <c r="A360" s="72" t="s">
        <v>2009</v>
      </c>
      <c r="B360" s="87" t="s">
        <v>64</v>
      </c>
      <c r="C360" s="95">
        <f>SUM(C356:C359)</f>
        <v>0</v>
      </c>
      <c r="D360" s="72">
        <f>SUM(D356:D359)</f>
        <v>0</v>
      </c>
      <c r="E360" s="75"/>
      <c r="F360" s="140">
        <f>SUM(F356:F359)</f>
        <v>0</v>
      </c>
      <c r="G360" s="140">
        <f>SUM(G356:G359)</f>
        <v>0</v>
      </c>
    </row>
    <row r="361" spans="1:7" x14ac:dyDescent="0.2">
      <c r="A361" s="72" t="s">
        <v>2010</v>
      </c>
      <c r="B361" s="87"/>
      <c r="E361" s="75"/>
      <c r="F361" s="75"/>
      <c r="G361" s="75"/>
    </row>
    <row r="362" spans="1:7" x14ac:dyDescent="0.2">
      <c r="A362" s="90"/>
      <c r="B362" s="90" t="s">
        <v>2011</v>
      </c>
      <c r="C362" s="90" t="s">
        <v>50</v>
      </c>
      <c r="D362" s="90" t="s">
        <v>1915</v>
      </c>
      <c r="E362" s="90"/>
      <c r="F362" s="90" t="s">
        <v>437</v>
      </c>
      <c r="G362" s="90" t="s">
        <v>1916</v>
      </c>
    </row>
    <row r="363" spans="1:7" x14ac:dyDescent="0.2">
      <c r="A363" s="72" t="s">
        <v>2012</v>
      </c>
      <c r="B363" s="87" t="s">
        <v>555</v>
      </c>
      <c r="C363" s="95"/>
      <c r="E363" s="65"/>
      <c r="F363" s="101" t="str">
        <f>IF($C$381=0,"",IF(C363="[For completion]","",C363/$C$381))</f>
        <v/>
      </c>
      <c r="G363" s="101" t="str">
        <f>IF($D$381=0,"",IF(D363="[For completion]","",D363/$D$381))</f>
        <v/>
      </c>
    </row>
    <row r="364" spans="1:7" x14ac:dyDescent="0.2">
      <c r="A364" s="72" t="s">
        <v>2013</v>
      </c>
      <c r="B364" s="87" t="s">
        <v>555</v>
      </c>
      <c r="C364" s="95"/>
      <c r="E364" s="65"/>
      <c r="F364" s="101" t="str">
        <f t="shared" ref="F364:F381" si="22">IF($C$381=0,"",IF(C364="[For completion]","",C364/$C$381))</f>
        <v/>
      </c>
      <c r="G364" s="101" t="str">
        <f t="shared" ref="G364:G381" si="23">IF($D$381=0,"",IF(D364="[For completion]","",D364/$D$381))</f>
        <v/>
      </c>
    </row>
    <row r="365" spans="1:7" x14ac:dyDescent="0.2">
      <c r="A365" s="72" t="s">
        <v>2014</v>
      </c>
      <c r="B365" s="87" t="s">
        <v>555</v>
      </c>
      <c r="C365" s="95"/>
      <c r="E365" s="65"/>
      <c r="F365" s="101" t="str">
        <f t="shared" si="22"/>
        <v/>
      </c>
      <c r="G365" s="101" t="str">
        <f t="shared" si="23"/>
        <v/>
      </c>
    </row>
    <row r="366" spans="1:7" x14ac:dyDescent="0.2">
      <c r="A366" s="72" t="s">
        <v>2015</v>
      </c>
      <c r="B366" s="87" t="s">
        <v>555</v>
      </c>
      <c r="C366" s="95"/>
      <c r="E366" s="65"/>
      <c r="F366" s="101" t="str">
        <f t="shared" si="22"/>
        <v/>
      </c>
      <c r="G366" s="101" t="str">
        <f t="shared" si="23"/>
        <v/>
      </c>
    </row>
    <row r="367" spans="1:7" x14ac:dyDescent="0.2">
      <c r="A367" s="72" t="s">
        <v>2016</v>
      </c>
      <c r="B367" s="87" t="s">
        <v>555</v>
      </c>
      <c r="C367" s="95"/>
      <c r="E367" s="65"/>
      <c r="F367" s="101" t="str">
        <f t="shared" si="22"/>
        <v/>
      </c>
      <c r="G367" s="101" t="str">
        <f t="shared" si="23"/>
        <v/>
      </c>
    </row>
    <row r="368" spans="1:7" x14ac:dyDescent="0.2">
      <c r="A368" s="72" t="s">
        <v>2017</v>
      </c>
      <c r="B368" s="87" t="s">
        <v>555</v>
      </c>
      <c r="C368" s="95"/>
      <c r="E368" s="65"/>
      <c r="F368" s="101" t="str">
        <f t="shared" si="22"/>
        <v/>
      </c>
      <c r="G368" s="101" t="str">
        <f t="shared" si="23"/>
        <v/>
      </c>
    </row>
    <row r="369" spans="1:7" x14ac:dyDescent="0.2">
      <c r="A369" s="72" t="s">
        <v>2018</v>
      </c>
      <c r="B369" s="87" t="s">
        <v>555</v>
      </c>
      <c r="C369" s="95"/>
      <c r="E369" s="65"/>
      <c r="F369" s="101" t="str">
        <f t="shared" si="22"/>
        <v/>
      </c>
      <c r="G369" s="101" t="str">
        <f t="shared" si="23"/>
        <v/>
      </c>
    </row>
    <row r="370" spans="1:7" x14ac:dyDescent="0.2">
      <c r="A370" s="72" t="s">
        <v>2019</v>
      </c>
      <c r="B370" s="87" t="s">
        <v>555</v>
      </c>
      <c r="C370" s="95"/>
      <c r="E370" s="65"/>
      <c r="F370" s="101" t="str">
        <f t="shared" si="22"/>
        <v/>
      </c>
      <c r="G370" s="101" t="str">
        <f t="shared" si="23"/>
        <v/>
      </c>
    </row>
    <row r="371" spans="1:7" x14ac:dyDescent="0.2">
      <c r="A371" s="72" t="s">
        <v>2020</v>
      </c>
      <c r="B371" s="87" t="s">
        <v>555</v>
      </c>
      <c r="C371" s="95"/>
      <c r="E371" s="65"/>
      <c r="F371" s="101" t="str">
        <f t="shared" si="22"/>
        <v/>
      </c>
      <c r="G371" s="101" t="str">
        <f t="shared" si="23"/>
        <v/>
      </c>
    </row>
    <row r="372" spans="1:7" x14ac:dyDescent="0.2">
      <c r="A372" s="72" t="s">
        <v>2021</v>
      </c>
      <c r="B372" s="87" t="s">
        <v>555</v>
      </c>
      <c r="C372" s="95"/>
      <c r="E372" s="65"/>
      <c r="F372" s="101" t="str">
        <f t="shared" si="22"/>
        <v/>
      </c>
      <c r="G372" s="101" t="str">
        <f t="shared" si="23"/>
        <v/>
      </c>
    </row>
    <row r="373" spans="1:7" x14ac:dyDescent="0.2">
      <c r="A373" s="72" t="s">
        <v>2022</v>
      </c>
      <c r="B373" s="87" t="s">
        <v>555</v>
      </c>
      <c r="C373" s="95"/>
      <c r="E373" s="65"/>
      <c r="F373" s="101" t="str">
        <f t="shared" si="22"/>
        <v/>
      </c>
      <c r="G373" s="101" t="str">
        <f t="shared" si="23"/>
        <v/>
      </c>
    </row>
    <row r="374" spans="1:7" x14ac:dyDescent="0.2">
      <c r="A374" s="72" t="s">
        <v>2023</v>
      </c>
      <c r="B374" s="87" t="s">
        <v>555</v>
      </c>
      <c r="C374" s="95"/>
      <c r="E374" s="65"/>
      <c r="F374" s="101" t="str">
        <f t="shared" si="22"/>
        <v/>
      </c>
      <c r="G374" s="101" t="str">
        <f t="shared" si="23"/>
        <v/>
      </c>
    </row>
    <row r="375" spans="1:7" x14ac:dyDescent="0.2">
      <c r="A375" s="72" t="s">
        <v>2024</v>
      </c>
      <c r="B375" s="87" t="s">
        <v>555</v>
      </c>
      <c r="C375" s="95"/>
      <c r="E375" s="65"/>
      <c r="F375" s="101" t="str">
        <f t="shared" si="22"/>
        <v/>
      </c>
      <c r="G375" s="101" t="str">
        <f t="shared" si="23"/>
        <v/>
      </c>
    </row>
    <row r="376" spans="1:7" x14ac:dyDescent="0.2">
      <c r="A376" s="72" t="s">
        <v>2025</v>
      </c>
      <c r="B376" s="87" t="s">
        <v>555</v>
      </c>
      <c r="C376" s="95"/>
      <c r="E376" s="65"/>
      <c r="F376" s="101" t="str">
        <f t="shared" si="22"/>
        <v/>
      </c>
      <c r="G376" s="101" t="str">
        <f t="shared" si="23"/>
        <v/>
      </c>
    </row>
    <row r="377" spans="1:7" x14ac:dyDescent="0.2">
      <c r="A377" s="72" t="s">
        <v>2026</v>
      </c>
      <c r="B377" s="87" t="s">
        <v>555</v>
      </c>
      <c r="C377" s="95"/>
      <c r="E377" s="65"/>
      <c r="F377" s="101" t="str">
        <f t="shared" si="22"/>
        <v/>
      </c>
      <c r="G377" s="101" t="str">
        <f t="shared" si="23"/>
        <v/>
      </c>
    </row>
    <row r="378" spans="1:7" x14ac:dyDescent="0.2">
      <c r="A378" s="72" t="s">
        <v>2027</v>
      </c>
      <c r="B378" s="87" t="s">
        <v>555</v>
      </c>
      <c r="C378" s="95"/>
      <c r="E378" s="65"/>
      <c r="F378" s="101" t="str">
        <f t="shared" si="22"/>
        <v/>
      </c>
      <c r="G378" s="101" t="str">
        <f t="shared" si="23"/>
        <v/>
      </c>
    </row>
    <row r="379" spans="1:7" x14ac:dyDescent="0.2">
      <c r="A379" s="72" t="s">
        <v>2028</v>
      </c>
      <c r="B379" s="87" t="s">
        <v>555</v>
      </c>
      <c r="C379" s="95"/>
      <c r="E379" s="65"/>
      <c r="F379" s="101" t="str">
        <f t="shared" si="22"/>
        <v/>
      </c>
      <c r="G379" s="101" t="str">
        <f t="shared" si="23"/>
        <v/>
      </c>
    </row>
    <row r="380" spans="1:7" x14ac:dyDescent="0.2">
      <c r="A380" s="72" t="s">
        <v>2029</v>
      </c>
      <c r="B380" s="87" t="s">
        <v>1935</v>
      </c>
      <c r="C380" s="95"/>
      <c r="E380" s="65"/>
      <c r="F380" s="101" t="str">
        <f t="shared" si="22"/>
        <v/>
      </c>
      <c r="G380" s="101" t="str">
        <f t="shared" si="23"/>
        <v/>
      </c>
    </row>
    <row r="381" spans="1:7" x14ac:dyDescent="0.2">
      <c r="A381" s="72" t="s">
        <v>2030</v>
      </c>
      <c r="B381" s="87" t="s">
        <v>64</v>
      </c>
      <c r="C381" s="95">
        <f>SUM(C363:C380)</f>
        <v>0</v>
      </c>
      <c r="D381" s="72">
        <f>SUM(D363:D380)</f>
        <v>0</v>
      </c>
      <c r="E381" s="65"/>
      <c r="F381" s="101" t="str">
        <f t="shared" si="22"/>
        <v/>
      </c>
      <c r="G381" s="101" t="str">
        <f t="shared" si="23"/>
        <v/>
      </c>
    </row>
    <row r="382" spans="1:7" x14ac:dyDescent="0.2">
      <c r="A382" s="72" t="s">
        <v>2031</v>
      </c>
      <c r="C382" s="154"/>
      <c r="E382" s="65"/>
      <c r="F382" s="65"/>
    </row>
    <row r="383" spans="1:7" x14ac:dyDescent="0.2">
      <c r="A383" s="72" t="s">
        <v>2032</v>
      </c>
      <c r="C383" s="154"/>
      <c r="E383" s="65"/>
      <c r="F383" s="65"/>
    </row>
    <row r="384" spans="1:7" x14ac:dyDescent="0.2">
      <c r="A384" s="72" t="s">
        <v>2033</v>
      </c>
      <c r="C384" s="154"/>
      <c r="E384" s="65"/>
      <c r="F384" s="65"/>
    </row>
    <row r="385" spans="1:6" x14ac:dyDescent="0.2">
      <c r="A385" s="72" t="s">
        <v>2034</v>
      </c>
      <c r="C385" s="154"/>
      <c r="E385" s="65"/>
      <c r="F385" s="65"/>
    </row>
    <row r="386" spans="1:6" x14ac:dyDescent="0.2">
      <c r="A386" s="72" t="s">
        <v>2035</v>
      </c>
      <c r="C386" s="154"/>
      <c r="E386" s="65"/>
      <c r="F386" s="65"/>
    </row>
    <row r="387" spans="1:6" x14ac:dyDescent="0.2">
      <c r="A387" s="72" t="s">
        <v>2036</v>
      </c>
      <c r="C387" s="154"/>
      <c r="E387" s="65"/>
      <c r="F387" s="65"/>
    </row>
    <row r="388" spans="1:6" x14ac:dyDescent="0.2">
      <c r="A388" s="72" t="s">
        <v>2037</v>
      </c>
      <c r="C388" s="154"/>
      <c r="E388" s="65"/>
      <c r="F388" s="65"/>
    </row>
    <row r="389" spans="1:6" x14ac:dyDescent="0.2">
      <c r="A389" s="72" t="s">
        <v>2038</v>
      </c>
      <c r="C389" s="154"/>
      <c r="E389" s="65"/>
      <c r="F389" s="65"/>
    </row>
    <row r="390" spans="1:6" x14ac:dyDescent="0.2">
      <c r="A390" s="72" t="s">
        <v>2039</v>
      </c>
      <c r="C390" s="154"/>
      <c r="E390" s="65"/>
      <c r="F390" s="65"/>
    </row>
    <row r="391" spans="1:6" x14ac:dyDescent="0.2">
      <c r="A391" s="72" t="s">
        <v>2040</v>
      </c>
      <c r="C391" s="154"/>
      <c r="E391" s="65"/>
      <c r="F391" s="65"/>
    </row>
    <row r="392" spans="1:6" x14ac:dyDescent="0.2">
      <c r="A392" s="72" t="s">
        <v>2041</v>
      </c>
      <c r="C392" s="154"/>
      <c r="E392" s="65"/>
      <c r="F392" s="65"/>
    </row>
    <row r="393" spans="1:6" x14ac:dyDescent="0.2">
      <c r="A393" s="72" t="s">
        <v>2042</v>
      </c>
      <c r="C393" s="154"/>
      <c r="E393" s="65"/>
      <c r="F393" s="65"/>
    </row>
    <row r="394" spans="1:6" x14ac:dyDescent="0.2">
      <c r="A394" s="72" t="s">
        <v>2043</v>
      </c>
      <c r="C394" s="154"/>
      <c r="E394" s="65"/>
      <c r="F394" s="65"/>
    </row>
    <row r="395" spans="1:6" x14ac:dyDescent="0.2">
      <c r="A395" s="72" t="s">
        <v>2044</v>
      </c>
      <c r="C395" s="154"/>
      <c r="E395" s="65"/>
      <c r="F395" s="65"/>
    </row>
    <row r="396" spans="1:6" x14ac:dyDescent="0.2">
      <c r="A396" s="72" t="s">
        <v>2045</v>
      </c>
      <c r="C396" s="154"/>
      <c r="E396" s="65"/>
      <c r="F396" s="65"/>
    </row>
    <row r="397" spans="1:6" x14ac:dyDescent="0.2">
      <c r="A397" s="72" t="s">
        <v>2046</v>
      </c>
      <c r="C397" s="154"/>
      <c r="E397" s="65"/>
      <c r="F397" s="65"/>
    </row>
    <row r="398" spans="1:6" x14ac:dyDescent="0.2">
      <c r="A398" s="72" t="s">
        <v>2047</v>
      </c>
      <c r="C398" s="154"/>
      <c r="E398" s="65"/>
      <c r="F398" s="65"/>
    </row>
    <row r="399" spans="1:6" x14ac:dyDescent="0.2">
      <c r="A399" s="72" t="s">
        <v>2048</v>
      </c>
      <c r="C399" s="154"/>
      <c r="E399" s="65"/>
      <c r="F399" s="65"/>
    </row>
    <row r="400" spans="1:6" x14ac:dyDescent="0.2">
      <c r="A400" s="72" t="s">
        <v>2049</v>
      </c>
      <c r="C400" s="154"/>
      <c r="E400" s="65"/>
      <c r="F400" s="65"/>
    </row>
    <row r="401" spans="1:7" x14ac:dyDescent="0.2">
      <c r="A401" s="72" t="s">
        <v>2050</v>
      </c>
      <c r="C401" s="154"/>
      <c r="E401" s="65"/>
      <c r="F401" s="65"/>
    </row>
    <row r="402" spans="1:7" x14ac:dyDescent="0.2">
      <c r="A402" s="72" t="s">
        <v>2051</v>
      </c>
      <c r="C402" s="154"/>
      <c r="E402" s="65"/>
      <c r="F402" s="65"/>
    </row>
    <row r="403" spans="1:7" x14ac:dyDescent="0.2">
      <c r="A403" s="72" t="s">
        <v>2052</v>
      </c>
      <c r="C403" s="154"/>
      <c r="E403" s="65"/>
      <c r="F403" s="65"/>
    </row>
    <row r="404" spans="1:7" x14ac:dyDescent="0.2">
      <c r="A404" s="72" t="s">
        <v>2053</v>
      </c>
      <c r="C404" s="154"/>
      <c r="E404" s="65"/>
      <c r="F404" s="65"/>
    </row>
    <row r="405" spans="1:7" x14ac:dyDescent="0.2">
      <c r="A405" s="72" t="s">
        <v>2054</v>
      </c>
      <c r="C405" s="154"/>
      <c r="E405" s="65"/>
      <c r="F405" s="65"/>
    </row>
    <row r="406" spans="1:7" x14ac:dyDescent="0.2">
      <c r="A406" s="72" t="s">
        <v>2055</v>
      </c>
      <c r="C406" s="154"/>
      <c r="E406" s="65"/>
      <c r="F406" s="65"/>
    </row>
    <row r="407" spans="1:7" x14ac:dyDescent="0.2">
      <c r="A407" s="72" t="s">
        <v>2056</v>
      </c>
      <c r="C407" s="154"/>
      <c r="E407" s="65"/>
      <c r="F407" s="65"/>
    </row>
    <row r="408" spans="1:7" x14ac:dyDescent="0.2">
      <c r="A408" s="72" t="s">
        <v>2057</v>
      </c>
      <c r="C408" s="154"/>
      <c r="E408" s="65"/>
      <c r="F408" s="65"/>
    </row>
    <row r="409" spans="1:7" x14ac:dyDescent="0.2">
      <c r="A409" s="72" t="s">
        <v>2058</v>
      </c>
      <c r="C409" s="154"/>
      <c r="E409" s="65"/>
      <c r="F409" s="65"/>
    </row>
    <row r="410" spans="1:7" x14ac:dyDescent="0.2">
      <c r="A410" s="72" t="s">
        <v>2059</v>
      </c>
      <c r="C410" s="154"/>
      <c r="E410" s="65"/>
      <c r="F410" s="65"/>
    </row>
    <row r="411" spans="1:7" ht="18.75" x14ac:dyDescent="0.2">
      <c r="A411" s="145"/>
      <c r="B411" s="146" t="s">
        <v>2060</v>
      </c>
      <c r="C411" s="145"/>
      <c r="D411" s="145"/>
      <c r="E411" s="145"/>
      <c r="F411" s="147"/>
      <c r="G411" s="147"/>
    </row>
    <row r="412" spans="1:7" x14ac:dyDescent="0.2">
      <c r="A412" s="89"/>
      <c r="B412" s="89" t="s">
        <v>2061</v>
      </c>
      <c r="C412" s="89" t="s">
        <v>616</v>
      </c>
      <c r="D412" s="89" t="s">
        <v>617</v>
      </c>
      <c r="E412" s="89"/>
      <c r="F412" s="89" t="s">
        <v>438</v>
      </c>
      <c r="G412" s="89" t="s">
        <v>618</v>
      </c>
    </row>
    <row r="413" spans="1:7" x14ac:dyDescent="0.2">
      <c r="A413" s="72" t="s">
        <v>2062</v>
      </c>
      <c r="B413" s="72" t="s">
        <v>620</v>
      </c>
      <c r="C413" s="95" t="s">
        <v>1886</v>
      </c>
      <c r="D413" s="83"/>
      <c r="E413" s="83"/>
      <c r="F413" s="111"/>
      <c r="G413" s="111"/>
    </row>
    <row r="414" spans="1:7" x14ac:dyDescent="0.2">
      <c r="A414" s="83"/>
      <c r="D414" s="83"/>
      <c r="E414" s="83"/>
      <c r="F414" s="111"/>
      <c r="G414" s="111"/>
    </row>
    <row r="415" spans="1:7" x14ac:dyDescent="0.2">
      <c r="B415" s="72" t="s">
        <v>621</v>
      </c>
      <c r="D415" s="83"/>
      <c r="E415" s="83"/>
      <c r="F415" s="111"/>
      <c r="G415" s="111"/>
    </row>
    <row r="416" spans="1:7" x14ac:dyDescent="0.2">
      <c r="A416" s="72" t="s">
        <v>2063</v>
      </c>
      <c r="B416" s="87" t="s">
        <v>555</v>
      </c>
      <c r="C416" s="95" t="s">
        <v>1886</v>
      </c>
      <c r="D416" s="149" t="s">
        <v>1886</v>
      </c>
      <c r="E416" s="83"/>
      <c r="F416" s="101" t="str">
        <f t="shared" ref="F416:F439" si="24">IF($C$440=0,"",IF(C416="[for completion]","",C416/$C$440))</f>
        <v/>
      </c>
      <c r="G416" s="101" t="str">
        <f t="shared" ref="G416:G439" si="25">IF($D$440=0,"",IF(D416="[for completion]","",D416/$D$440))</f>
        <v/>
      </c>
    </row>
    <row r="417" spans="1:7" x14ac:dyDescent="0.2">
      <c r="A417" s="72" t="s">
        <v>2064</v>
      </c>
      <c r="B417" s="87" t="s">
        <v>555</v>
      </c>
      <c r="C417" s="95" t="s">
        <v>1886</v>
      </c>
      <c r="D417" s="149" t="s">
        <v>1886</v>
      </c>
      <c r="E417" s="83"/>
      <c r="F417" s="101" t="str">
        <f t="shared" si="24"/>
        <v/>
      </c>
      <c r="G417" s="101" t="str">
        <f t="shared" si="25"/>
        <v/>
      </c>
    </row>
    <row r="418" spans="1:7" x14ac:dyDescent="0.2">
      <c r="A418" s="72" t="s">
        <v>2065</v>
      </c>
      <c r="B418" s="87" t="s">
        <v>555</v>
      </c>
      <c r="C418" s="95" t="s">
        <v>1886</v>
      </c>
      <c r="D418" s="149" t="s">
        <v>1886</v>
      </c>
      <c r="E418" s="83"/>
      <c r="F418" s="101" t="str">
        <f t="shared" si="24"/>
        <v/>
      </c>
      <c r="G418" s="101" t="str">
        <f t="shared" si="25"/>
        <v/>
      </c>
    </row>
    <row r="419" spans="1:7" x14ac:dyDescent="0.2">
      <c r="A419" s="72" t="s">
        <v>2066</v>
      </c>
      <c r="B419" s="87" t="s">
        <v>555</v>
      </c>
      <c r="C419" s="95" t="s">
        <v>1886</v>
      </c>
      <c r="D419" s="149" t="s">
        <v>1886</v>
      </c>
      <c r="E419" s="83"/>
      <c r="F419" s="101" t="str">
        <f t="shared" si="24"/>
        <v/>
      </c>
      <c r="G419" s="101" t="str">
        <f t="shared" si="25"/>
        <v/>
      </c>
    </row>
    <row r="420" spans="1:7" x14ac:dyDescent="0.2">
      <c r="A420" s="72" t="s">
        <v>2067</v>
      </c>
      <c r="B420" s="87" t="s">
        <v>555</v>
      </c>
      <c r="C420" s="95" t="s">
        <v>1886</v>
      </c>
      <c r="D420" s="149" t="s">
        <v>1886</v>
      </c>
      <c r="E420" s="83"/>
      <c r="F420" s="101" t="str">
        <f t="shared" si="24"/>
        <v/>
      </c>
      <c r="G420" s="101" t="str">
        <f t="shared" si="25"/>
        <v/>
      </c>
    </row>
    <row r="421" spans="1:7" x14ac:dyDescent="0.2">
      <c r="A421" s="72" t="s">
        <v>2068</v>
      </c>
      <c r="B421" s="87" t="s">
        <v>555</v>
      </c>
      <c r="C421" s="95" t="s">
        <v>1886</v>
      </c>
      <c r="D421" s="149" t="s">
        <v>1886</v>
      </c>
      <c r="E421" s="83"/>
      <c r="F421" s="101" t="str">
        <f t="shared" si="24"/>
        <v/>
      </c>
      <c r="G421" s="101" t="str">
        <f t="shared" si="25"/>
        <v/>
      </c>
    </row>
    <row r="422" spans="1:7" x14ac:dyDescent="0.2">
      <c r="A422" s="72" t="s">
        <v>2069</v>
      </c>
      <c r="B422" s="87" t="s">
        <v>555</v>
      </c>
      <c r="C422" s="95" t="s">
        <v>1886</v>
      </c>
      <c r="D422" s="149" t="s">
        <v>1886</v>
      </c>
      <c r="E422" s="83"/>
      <c r="F422" s="101" t="str">
        <f t="shared" si="24"/>
        <v/>
      </c>
      <c r="G422" s="101" t="str">
        <f t="shared" si="25"/>
        <v/>
      </c>
    </row>
    <row r="423" spans="1:7" x14ac:dyDescent="0.2">
      <c r="A423" s="72" t="s">
        <v>2070</v>
      </c>
      <c r="B423" s="87" t="s">
        <v>555</v>
      </c>
      <c r="C423" s="95" t="s">
        <v>1886</v>
      </c>
      <c r="D423" s="149" t="s">
        <v>1886</v>
      </c>
      <c r="E423" s="83"/>
      <c r="F423" s="101" t="str">
        <f t="shared" si="24"/>
        <v/>
      </c>
      <c r="G423" s="101" t="str">
        <f t="shared" si="25"/>
        <v/>
      </c>
    </row>
    <row r="424" spans="1:7" x14ac:dyDescent="0.2">
      <c r="A424" s="72" t="s">
        <v>2071</v>
      </c>
      <c r="B424" s="87" t="s">
        <v>555</v>
      </c>
      <c r="C424" s="95" t="s">
        <v>1886</v>
      </c>
      <c r="D424" s="149" t="s">
        <v>1886</v>
      </c>
      <c r="E424" s="83"/>
      <c r="F424" s="101" t="str">
        <f t="shared" si="24"/>
        <v/>
      </c>
      <c r="G424" s="101" t="str">
        <f t="shared" si="25"/>
        <v/>
      </c>
    </row>
    <row r="425" spans="1:7" x14ac:dyDescent="0.2">
      <c r="A425" s="72" t="s">
        <v>2072</v>
      </c>
      <c r="B425" s="87" t="s">
        <v>555</v>
      </c>
      <c r="C425" s="95" t="s">
        <v>1886</v>
      </c>
      <c r="D425" s="149" t="s">
        <v>1886</v>
      </c>
      <c r="E425" s="87"/>
      <c r="F425" s="101" t="str">
        <f t="shared" si="24"/>
        <v/>
      </c>
      <c r="G425" s="101" t="str">
        <f t="shared" si="25"/>
        <v/>
      </c>
    </row>
    <row r="426" spans="1:7" x14ac:dyDescent="0.2">
      <c r="A426" s="72" t="s">
        <v>2073</v>
      </c>
      <c r="B426" s="87" t="s">
        <v>555</v>
      </c>
      <c r="C426" s="95" t="s">
        <v>1886</v>
      </c>
      <c r="D426" s="149" t="s">
        <v>1886</v>
      </c>
      <c r="E426" s="87"/>
      <c r="F426" s="101" t="str">
        <f t="shared" si="24"/>
        <v/>
      </c>
      <c r="G426" s="101" t="str">
        <f t="shared" si="25"/>
        <v/>
      </c>
    </row>
    <row r="427" spans="1:7" x14ac:dyDescent="0.2">
      <c r="A427" s="72" t="s">
        <v>2074</v>
      </c>
      <c r="B427" s="87" t="s">
        <v>555</v>
      </c>
      <c r="C427" s="95" t="s">
        <v>1886</v>
      </c>
      <c r="D427" s="149" t="s">
        <v>1886</v>
      </c>
      <c r="E427" s="87"/>
      <c r="F427" s="101" t="str">
        <f t="shared" si="24"/>
        <v/>
      </c>
      <c r="G427" s="101" t="str">
        <f t="shared" si="25"/>
        <v/>
      </c>
    </row>
    <row r="428" spans="1:7" x14ac:dyDescent="0.2">
      <c r="A428" s="72" t="s">
        <v>2075</v>
      </c>
      <c r="B428" s="87" t="s">
        <v>555</v>
      </c>
      <c r="C428" s="95" t="s">
        <v>1886</v>
      </c>
      <c r="D428" s="149" t="s">
        <v>1886</v>
      </c>
      <c r="E428" s="87"/>
      <c r="F428" s="101" t="str">
        <f t="shared" si="24"/>
        <v/>
      </c>
      <c r="G428" s="101" t="str">
        <f t="shared" si="25"/>
        <v/>
      </c>
    </row>
    <row r="429" spans="1:7" x14ac:dyDescent="0.2">
      <c r="A429" s="72" t="s">
        <v>2076</v>
      </c>
      <c r="B429" s="87" t="s">
        <v>555</v>
      </c>
      <c r="C429" s="95" t="s">
        <v>1886</v>
      </c>
      <c r="D429" s="149" t="s">
        <v>1886</v>
      </c>
      <c r="E429" s="87"/>
      <c r="F429" s="101" t="str">
        <f t="shared" si="24"/>
        <v/>
      </c>
      <c r="G429" s="101" t="str">
        <f t="shared" si="25"/>
        <v/>
      </c>
    </row>
    <row r="430" spans="1:7" x14ac:dyDescent="0.2">
      <c r="A430" s="72" t="s">
        <v>2077</v>
      </c>
      <c r="B430" s="87" t="s">
        <v>555</v>
      </c>
      <c r="C430" s="95" t="s">
        <v>1886</v>
      </c>
      <c r="D430" s="149" t="s">
        <v>1886</v>
      </c>
      <c r="E430" s="87"/>
      <c r="F430" s="101" t="str">
        <f t="shared" si="24"/>
        <v/>
      </c>
      <c r="G430" s="101" t="str">
        <f t="shared" si="25"/>
        <v/>
      </c>
    </row>
    <row r="431" spans="1:7" x14ac:dyDescent="0.2">
      <c r="A431" s="72" t="s">
        <v>2078</v>
      </c>
      <c r="B431" s="87" t="s">
        <v>555</v>
      </c>
      <c r="C431" s="95" t="s">
        <v>1886</v>
      </c>
      <c r="D431" s="149" t="s">
        <v>1886</v>
      </c>
      <c r="F431" s="101" t="str">
        <f t="shared" si="24"/>
        <v/>
      </c>
      <c r="G431" s="101" t="str">
        <f t="shared" si="25"/>
        <v/>
      </c>
    </row>
    <row r="432" spans="1:7" x14ac:dyDescent="0.2">
      <c r="A432" s="72" t="s">
        <v>2079</v>
      </c>
      <c r="B432" s="87" t="s">
        <v>555</v>
      </c>
      <c r="C432" s="95" t="s">
        <v>1886</v>
      </c>
      <c r="D432" s="149" t="s">
        <v>1886</v>
      </c>
      <c r="E432" s="150"/>
      <c r="F432" s="101" t="str">
        <f t="shared" si="24"/>
        <v/>
      </c>
      <c r="G432" s="101" t="str">
        <f t="shared" si="25"/>
        <v/>
      </c>
    </row>
    <row r="433" spans="1:7" x14ac:dyDescent="0.2">
      <c r="A433" s="72" t="s">
        <v>2080</v>
      </c>
      <c r="B433" s="87" t="s">
        <v>555</v>
      </c>
      <c r="C433" s="95" t="s">
        <v>1886</v>
      </c>
      <c r="D433" s="149" t="s">
        <v>1886</v>
      </c>
      <c r="E433" s="150"/>
      <c r="F433" s="101" t="str">
        <f t="shared" si="24"/>
        <v/>
      </c>
      <c r="G433" s="101" t="str">
        <f t="shared" si="25"/>
        <v/>
      </c>
    </row>
    <row r="434" spans="1:7" x14ac:dyDescent="0.2">
      <c r="A434" s="72" t="s">
        <v>2081</v>
      </c>
      <c r="B434" s="87" t="s">
        <v>555</v>
      </c>
      <c r="C434" s="95" t="s">
        <v>1886</v>
      </c>
      <c r="D434" s="149" t="s">
        <v>1886</v>
      </c>
      <c r="E434" s="150"/>
      <c r="F434" s="101" t="str">
        <f t="shared" si="24"/>
        <v/>
      </c>
      <c r="G434" s="101" t="str">
        <f t="shared" si="25"/>
        <v/>
      </c>
    </row>
    <row r="435" spans="1:7" x14ac:dyDescent="0.2">
      <c r="A435" s="72" t="s">
        <v>2082</v>
      </c>
      <c r="B435" s="87" t="s">
        <v>555</v>
      </c>
      <c r="C435" s="95" t="s">
        <v>1886</v>
      </c>
      <c r="D435" s="149" t="s">
        <v>1886</v>
      </c>
      <c r="E435" s="150"/>
      <c r="F435" s="101" t="str">
        <f t="shared" si="24"/>
        <v/>
      </c>
      <c r="G435" s="101" t="str">
        <f t="shared" si="25"/>
        <v/>
      </c>
    </row>
    <row r="436" spans="1:7" x14ac:dyDescent="0.2">
      <c r="A436" s="72" t="s">
        <v>2083</v>
      </c>
      <c r="B436" s="87" t="s">
        <v>555</v>
      </c>
      <c r="C436" s="95" t="s">
        <v>1886</v>
      </c>
      <c r="D436" s="149" t="s">
        <v>1886</v>
      </c>
      <c r="E436" s="150"/>
      <c r="F436" s="101" t="str">
        <f t="shared" si="24"/>
        <v/>
      </c>
      <c r="G436" s="101" t="str">
        <f t="shared" si="25"/>
        <v/>
      </c>
    </row>
    <row r="437" spans="1:7" x14ac:dyDescent="0.2">
      <c r="A437" s="72" t="s">
        <v>2084</v>
      </c>
      <c r="B437" s="87" t="s">
        <v>555</v>
      </c>
      <c r="C437" s="95" t="s">
        <v>1886</v>
      </c>
      <c r="D437" s="149" t="s">
        <v>1886</v>
      </c>
      <c r="E437" s="150"/>
      <c r="F437" s="101" t="str">
        <f t="shared" si="24"/>
        <v/>
      </c>
      <c r="G437" s="101" t="str">
        <f t="shared" si="25"/>
        <v/>
      </c>
    </row>
    <row r="438" spans="1:7" x14ac:dyDescent="0.2">
      <c r="A438" s="72" t="s">
        <v>2085</v>
      </c>
      <c r="B438" s="87" t="s">
        <v>555</v>
      </c>
      <c r="C438" s="95" t="s">
        <v>1886</v>
      </c>
      <c r="D438" s="149" t="s">
        <v>1886</v>
      </c>
      <c r="E438" s="150"/>
      <c r="F438" s="101" t="str">
        <f t="shared" si="24"/>
        <v/>
      </c>
      <c r="G438" s="101" t="str">
        <f t="shared" si="25"/>
        <v/>
      </c>
    </row>
    <row r="439" spans="1:7" x14ac:dyDescent="0.2">
      <c r="A439" s="72" t="s">
        <v>2086</v>
      </c>
      <c r="B439" s="87" t="s">
        <v>555</v>
      </c>
      <c r="C439" s="95" t="s">
        <v>1886</v>
      </c>
      <c r="D439" s="149" t="s">
        <v>1886</v>
      </c>
      <c r="E439" s="150"/>
      <c r="F439" s="101" t="str">
        <f t="shared" si="24"/>
        <v/>
      </c>
      <c r="G439" s="101" t="str">
        <f t="shared" si="25"/>
        <v/>
      </c>
    </row>
    <row r="440" spans="1:7" x14ac:dyDescent="0.2">
      <c r="A440" s="72" t="s">
        <v>2087</v>
      </c>
      <c r="B440" s="87" t="s">
        <v>64</v>
      </c>
      <c r="C440" s="104">
        <f>SUM(C416:C439)</f>
        <v>0</v>
      </c>
      <c r="D440" s="100">
        <f>SUM(D416:D439)</f>
        <v>0</v>
      </c>
      <c r="E440" s="150"/>
      <c r="F440" s="151">
        <f>SUM(F416:F439)</f>
        <v>0</v>
      </c>
      <c r="G440" s="151">
        <f>SUM(G416:G439)</f>
        <v>0</v>
      </c>
    </row>
    <row r="441" spans="1:7" x14ac:dyDescent="0.2">
      <c r="A441" s="89"/>
      <c r="B441" s="89" t="s">
        <v>2088</v>
      </c>
      <c r="C441" s="89" t="s">
        <v>616</v>
      </c>
      <c r="D441" s="89" t="s">
        <v>617</v>
      </c>
      <c r="E441" s="89"/>
      <c r="F441" s="89" t="s">
        <v>438</v>
      </c>
      <c r="G441" s="89" t="s">
        <v>618</v>
      </c>
    </row>
    <row r="442" spans="1:7" x14ac:dyDescent="0.2">
      <c r="A442" s="72" t="s">
        <v>2089</v>
      </c>
      <c r="B442" s="72" t="s">
        <v>649</v>
      </c>
      <c r="C442" s="139" t="s">
        <v>1886</v>
      </c>
      <c r="G442" s="72"/>
    </row>
    <row r="443" spans="1:7" x14ac:dyDescent="0.2">
      <c r="G443" s="72"/>
    </row>
    <row r="444" spans="1:7" x14ac:dyDescent="0.2">
      <c r="B444" s="87" t="s">
        <v>650</v>
      </c>
      <c r="G444" s="72"/>
    </row>
    <row r="445" spans="1:7" x14ac:dyDescent="0.2">
      <c r="A445" s="72" t="s">
        <v>2090</v>
      </c>
      <c r="B445" s="72" t="s">
        <v>652</v>
      </c>
      <c r="C445" s="95" t="s">
        <v>1886</v>
      </c>
      <c r="D445" s="149" t="s">
        <v>1886</v>
      </c>
      <c r="F445" s="101" t="str">
        <f>IF($C$453=0,"",IF(C445="[for completion]","",C445/$C$453))</f>
        <v/>
      </c>
      <c r="G445" s="101" t="str">
        <f>IF($D$453=0,"",IF(D445="[for completion]","",D445/$D$453))</f>
        <v/>
      </c>
    </row>
    <row r="446" spans="1:7" x14ac:dyDescent="0.2">
      <c r="A446" s="72" t="s">
        <v>2091</v>
      </c>
      <c r="B446" s="72" t="s">
        <v>654</v>
      </c>
      <c r="C446" s="95" t="s">
        <v>1886</v>
      </c>
      <c r="D446" s="149" t="s">
        <v>1886</v>
      </c>
      <c r="F446" s="101" t="str">
        <f t="shared" ref="F446:F459" si="26">IF($C$453=0,"",IF(C446="[for completion]","",C446/$C$453))</f>
        <v/>
      </c>
      <c r="G446" s="101" t="str">
        <f t="shared" ref="G446:G459" si="27">IF($D$453=0,"",IF(D446="[for completion]","",D446/$D$453))</f>
        <v/>
      </c>
    </row>
    <row r="447" spans="1:7" x14ac:dyDescent="0.2">
      <c r="A447" s="72" t="s">
        <v>2092</v>
      </c>
      <c r="B447" s="72" t="s">
        <v>656</v>
      </c>
      <c r="C447" s="95" t="s">
        <v>1886</v>
      </c>
      <c r="D447" s="149" t="s">
        <v>1886</v>
      </c>
      <c r="F447" s="101" t="str">
        <f t="shared" si="26"/>
        <v/>
      </c>
      <c r="G447" s="101" t="str">
        <f t="shared" si="27"/>
        <v/>
      </c>
    </row>
    <row r="448" spans="1:7" x14ac:dyDescent="0.2">
      <c r="A448" s="72" t="s">
        <v>2093</v>
      </c>
      <c r="B448" s="72" t="s">
        <v>658</v>
      </c>
      <c r="C448" s="95" t="s">
        <v>1886</v>
      </c>
      <c r="D448" s="149" t="s">
        <v>1886</v>
      </c>
      <c r="F448" s="101" t="str">
        <f t="shared" si="26"/>
        <v/>
      </c>
      <c r="G448" s="101" t="str">
        <f t="shared" si="27"/>
        <v/>
      </c>
    </row>
    <row r="449" spans="1:7" x14ac:dyDescent="0.2">
      <c r="A449" s="72" t="s">
        <v>2094</v>
      </c>
      <c r="B449" s="72" t="s">
        <v>660</v>
      </c>
      <c r="C449" s="95" t="s">
        <v>1886</v>
      </c>
      <c r="D449" s="149" t="s">
        <v>1886</v>
      </c>
      <c r="F449" s="101" t="str">
        <f t="shared" si="26"/>
        <v/>
      </c>
      <c r="G449" s="101" t="str">
        <f t="shared" si="27"/>
        <v/>
      </c>
    </row>
    <row r="450" spans="1:7" x14ac:dyDescent="0.2">
      <c r="A450" s="72" t="s">
        <v>2095</v>
      </c>
      <c r="B450" s="72" t="s">
        <v>662</v>
      </c>
      <c r="C450" s="95" t="s">
        <v>1886</v>
      </c>
      <c r="D450" s="149" t="s">
        <v>1886</v>
      </c>
      <c r="F450" s="101" t="str">
        <f t="shared" si="26"/>
        <v/>
      </c>
      <c r="G450" s="101" t="str">
        <f t="shared" si="27"/>
        <v/>
      </c>
    </row>
    <row r="451" spans="1:7" x14ac:dyDescent="0.2">
      <c r="A451" s="72" t="s">
        <v>2096</v>
      </c>
      <c r="B451" s="72" t="s">
        <v>664</v>
      </c>
      <c r="C451" s="95" t="s">
        <v>1886</v>
      </c>
      <c r="D451" s="149" t="s">
        <v>1886</v>
      </c>
      <c r="F451" s="101" t="str">
        <f t="shared" si="26"/>
        <v/>
      </c>
      <c r="G451" s="101" t="str">
        <f t="shared" si="27"/>
        <v/>
      </c>
    </row>
    <row r="452" spans="1:7" x14ac:dyDescent="0.2">
      <c r="A452" s="72" t="s">
        <v>2097</v>
      </c>
      <c r="B452" s="72" t="s">
        <v>666</v>
      </c>
      <c r="C452" s="95" t="s">
        <v>1886</v>
      </c>
      <c r="D452" s="149" t="s">
        <v>1886</v>
      </c>
      <c r="F452" s="101" t="str">
        <f t="shared" si="26"/>
        <v/>
      </c>
      <c r="G452" s="101" t="str">
        <f t="shared" si="27"/>
        <v/>
      </c>
    </row>
    <row r="453" spans="1:7" x14ac:dyDescent="0.2">
      <c r="A453" s="72" t="s">
        <v>2098</v>
      </c>
      <c r="B453" s="103" t="s">
        <v>64</v>
      </c>
      <c r="C453" s="95">
        <f>SUM(C445:C452)</f>
        <v>0</v>
      </c>
      <c r="D453" s="149">
        <f>SUM(D445:D452)</f>
        <v>0</v>
      </c>
      <c r="F453" s="139">
        <f>SUM(F445:F452)</f>
        <v>0</v>
      </c>
      <c r="G453" s="139">
        <f>SUM(G445:G452)</f>
        <v>0</v>
      </c>
    </row>
    <row r="454" spans="1:7" x14ac:dyDescent="0.2">
      <c r="A454" s="72" t="s">
        <v>2099</v>
      </c>
      <c r="B454" s="106" t="s">
        <v>669</v>
      </c>
      <c r="C454" s="95"/>
      <c r="D454" s="149"/>
      <c r="F454" s="101" t="str">
        <f t="shared" si="26"/>
        <v/>
      </c>
      <c r="G454" s="101" t="str">
        <f t="shared" si="27"/>
        <v/>
      </c>
    </row>
    <row r="455" spans="1:7" x14ac:dyDescent="0.2">
      <c r="A455" s="72" t="s">
        <v>2100</v>
      </c>
      <c r="B455" s="106" t="s">
        <v>671</v>
      </c>
      <c r="C455" s="95"/>
      <c r="D455" s="149"/>
      <c r="F455" s="101" t="str">
        <f t="shared" si="26"/>
        <v/>
      </c>
      <c r="G455" s="101" t="str">
        <f t="shared" si="27"/>
        <v/>
      </c>
    </row>
    <row r="456" spans="1:7" x14ac:dyDescent="0.2">
      <c r="A456" s="72" t="s">
        <v>2101</v>
      </c>
      <c r="B456" s="106" t="s">
        <v>673</v>
      </c>
      <c r="C456" s="95"/>
      <c r="D456" s="149"/>
      <c r="F456" s="101" t="str">
        <f t="shared" si="26"/>
        <v/>
      </c>
      <c r="G456" s="101" t="str">
        <f t="shared" si="27"/>
        <v/>
      </c>
    </row>
    <row r="457" spans="1:7" x14ac:dyDescent="0.2">
      <c r="A457" s="72" t="s">
        <v>2102</v>
      </c>
      <c r="B457" s="106" t="s">
        <v>675</v>
      </c>
      <c r="C457" s="95"/>
      <c r="D457" s="149"/>
      <c r="F457" s="101" t="str">
        <f t="shared" si="26"/>
        <v/>
      </c>
      <c r="G457" s="101" t="str">
        <f t="shared" si="27"/>
        <v/>
      </c>
    </row>
    <row r="458" spans="1:7" x14ac:dyDescent="0.2">
      <c r="A458" s="72" t="s">
        <v>2103</v>
      </c>
      <c r="B458" s="106" t="s">
        <v>677</v>
      </c>
      <c r="C458" s="95"/>
      <c r="D458" s="149"/>
      <c r="F458" s="101" t="str">
        <f t="shared" si="26"/>
        <v/>
      </c>
      <c r="G458" s="101" t="str">
        <f t="shared" si="27"/>
        <v/>
      </c>
    </row>
    <row r="459" spans="1:7" x14ac:dyDescent="0.2">
      <c r="A459" s="72" t="s">
        <v>2104</v>
      </c>
      <c r="B459" s="106" t="s">
        <v>679</v>
      </c>
      <c r="C459" s="95"/>
      <c r="D459" s="149"/>
      <c r="F459" s="101" t="str">
        <f t="shared" si="26"/>
        <v/>
      </c>
      <c r="G459" s="101" t="str">
        <f t="shared" si="27"/>
        <v/>
      </c>
    </row>
    <row r="460" spans="1:7" x14ac:dyDescent="0.2">
      <c r="A460" s="72" t="s">
        <v>2105</v>
      </c>
      <c r="B460" s="106"/>
      <c r="F460" s="102"/>
      <c r="G460" s="102"/>
    </row>
    <row r="461" spans="1:7" x14ac:dyDescent="0.2">
      <c r="A461" s="72" t="s">
        <v>2106</v>
      </c>
      <c r="B461" s="106"/>
      <c r="F461" s="102"/>
      <c r="G461" s="102"/>
    </row>
    <row r="462" spans="1:7" x14ac:dyDescent="0.2">
      <c r="A462" s="72" t="s">
        <v>2107</v>
      </c>
      <c r="B462" s="106"/>
      <c r="F462" s="150"/>
      <c r="G462" s="150"/>
    </row>
    <row r="463" spans="1:7" x14ac:dyDescent="0.2">
      <c r="A463" s="89"/>
      <c r="B463" s="89" t="s">
        <v>2108</v>
      </c>
      <c r="C463" s="89" t="s">
        <v>616</v>
      </c>
      <c r="D463" s="89" t="s">
        <v>617</v>
      </c>
      <c r="E463" s="89"/>
      <c r="F463" s="89" t="s">
        <v>438</v>
      </c>
      <c r="G463" s="89" t="s">
        <v>618</v>
      </c>
    </row>
    <row r="464" spans="1:7" x14ac:dyDescent="0.2">
      <c r="A464" s="72" t="s">
        <v>2109</v>
      </c>
      <c r="B464" s="72" t="s">
        <v>649</v>
      </c>
      <c r="C464" s="139" t="s">
        <v>1793</v>
      </c>
      <c r="G464" s="72"/>
    </row>
    <row r="465" spans="1:7" x14ac:dyDescent="0.2">
      <c r="G465" s="72"/>
    </row>
    <row r="466" spans="1:7" x14ac:dyDescent="0.2">
      <c r="B466" s="87" t="s">
        <v>650</v>
      </c>
      <c r="G466" s="72"/>
    </row>
    <row r="467" spans="1:7" x14ac:dyDescent="0.2">
      <c r="A467" s="72" t="s">
        <v>2110</v>
      </c>
      <c r="B467" s="72" t="s">
        <v>652</v>
      </c>
      <c r="C467" s="95" t="s">
        <v>1793</v>
      </c>
      <c r="D467" s="149" t="s">
        <v>1793</v>
      </c>
      <c r="F467" s="101" t="str">
        <f>IF($C$475=0,"",IF(C467="[Mark as ND1 if not relevant]","",C467/$C$475))</f>
        <v/>
      </c>
      <c r="G467" s="101" t="str">
        <f>IF($D$475=0,"",IF(D467="[Mark as ND1 if not relevant]","",D467/$D$475))</f>
        <v/>
      </c>
    </row>
    <row r="468" spans="1:7" x14ac:dyDescent="0.2">
      <c r="A468" s="72" t="s">
        <v>2111</v>
      </c>
      <c r="B468" s="72" t="s">
        <v>654</v>
      </c>
      <c r="C468" s="95" t="s">
        <v>1793</v>
      </c>
      <c r="D468" s="149" t="s">
        <v>1793</v>
      </c>
      <c r="F468" s="101" t="str">
        <f t="shared" ref="F468:F474" si="28">IF($C$475=0,"",IF(C468="[Mark as ND1 if not relevant]","",C468/$C$475))</f>
        <v/>
      </c>
      <c r="G468" s="101" t="str">
        <f t="shared" ref="G468:G474" si="29">IF($D$475=0,"",IF(D468="[Mark as ND1 if not relevant]","",D468/$D$475))</f>
        <v/>
      </c>
    </row>
    <row r="469" spans="1:7" x14ac:dyDescent="0.2">
      <c r="A469" s="72" t="s">
        <v>2112</v>
      </c>
      <c r="B469" s="72" t="s">
        <v>656</v>
      </c>
      <c r="C469" s="95" t="s">
        <v>1793</v>
      </c>
      <c r="D469" s="149" t="s">
        <v>1793</v>
      </c>
      <c r="F469" s="101" t="str">
        <f t="shared" si="28"/>
        <v/>
      </c>
      <c r="G469" s="101" t="str">
        <f t="shared" si="29"/>
        <v/>
      </c>
    </row>
    <row r="470" spans="1:7" x14ac:dyDescent="0.2">
      <c r="A470" s="72" t="s">
        <v>2113</v>
      </c>
      <c r="B470" s="72" t="s">
        <v>658</v>
      </c>
      <c r="C470" s="95" t="s">
        <v>1793</v>
      </c>
      <c r="D470" s="149" t="s">
        <v>1793</v>
      </c>
      <c r="F470" s="101" t="str">
        <f t="shared" si="28"/>
        <v/>
      </c>
      <c r="G470" s="101" t="str">
        <f t="shared" si="29"/>
        <v/>
      </c>
    </row>
    <row r="471" spans="1:7" x14ac:dyDescent="0.2">
      <c r="A471" s="72" t="s">
        <v>2114</v>
      </c>
      <c r="B471" s="72" t="s">
        <v>660</v>
      </c>
      <c r="C471" s="95" t="s">
        <v>1793</v>
      </c>
      <c r="D471" s="149" t="s">
        <v>1793</v>
      </c>
      <c r="F471" s="101" t="str">
        <f t="shared" si="28"/>
        <v/>
      </c>
      <c r="G471" s="101" t="str">
        <f t="shared" si="29"/>
        <v/>
      </c>
    </row>
    <row r="472" spans="1:7" x14ac:dyDescent="0.2">
      <c r="A472" s="72" t="s">
        <v>2115</v>
      </c>
      <c r="B472" s="72" t="s">
        <v>662</v>
      </c>
      <c r="C472" s="95" t="s">
        <v>1793</v>
      </c>
      <c r="D472" s="149" t="s">
        <v>1793</v>
      </c>
      <c r="F472" s="101" t="str">
        <f t="shared" si="28"/>
        <v/>
      </c>
      <c r="G472" s="101" t="str">
        <f t="shared" si="29"/>
        <v/>
      </c>
    </row>
    <row r="473" spans="1:7" x14ac:dyDescent="0.2">
      <c r="A473" s="72" t="s">
        <v>2116</v>
      </c>
      <c r="B473" s="72" t="s">
        <v>664</v>
      </c>
      <c r="C473" s="95" t="s">
        <v>1793</v>
      </c>
      <c r="D473" s="149" t="s">
        <v>1793</v>
      </c>
      <c r="F473" s="101" t="str">
        <f t="shared" si="28"/>
        <v/>
      </c>
      <c r="G473" s="101" t="str">
        <f t="shared" si="29"/>
        <v/>
      </c>
    </row>
    <row r="474" spans="1:7" x14ac:dyDescent="0.2">
      <c r="A474" s="72" t="s">
        <v>2117</v>
      </c>
      <c r="B474" s="72" t="s">
        <v>666</v>
      </c>
      <c r="C474" s="95" t="s">
        <v>1793</v>
      </c>
      <c r="D474" s="149" t="s">
        <v>1793</v>
      </c>
      <c r="F474" s="101" t="str">
        <f t="shared" si="28"/>
        <v/>
      </c>
      <c r="G474" s="101" t="str">
        <f t="shared" si="29"/>
        <v/>
      </c>
    </row>
    <row r="475" spans="1:7" x14ac:dyDescent="0.2">
      <c r="A475" s="72" t="s">
        <v>2118</v>
      </c>
      <c r="B475" s="103" t="s">
        <v>64</v>
      </c>
      <c r="C475" s="95">
        <f>SUM(C467:C474)</f>
        <v>0</v>
      </c>
      <c r="D475" s="149">
        <f>SUM(D467:D474)</f>
        <v>0</v>
      </c>
      <c r="F475" s="139">
        <f>SUM(F467:F474)</f>
        <v>0</v>
      </c>
      <c r="G475" s="139">
        <f>SUM(G467:G474)</f>
        <v>0</v>
      </c>
    </row>
    <row r="476" spans="1:7" x14ac:dyDescent="0.2">
      <c r="A476" s="72" t="s">
        <v>2119</v>
      </c>
      <c r="B476" s="106" t="s">
        <v>669</v>
      </c>
      <c r="C476" s="95"/>
      <c r="D476" s="149"/>
      <c r="F476" s="101" t="str">
        <f t="shared" ref="F476:F481" si="30">IF($C$475=0,"",IF(C476="[for completion]","",C476/$C$475))</f>
        <v/>
      </c>
      <c r="G476" s="101" t="str">
        <f t="shared" ref="G476:G481" si="31">IF($D$475=0,"",IF(D476="[for completion]","",D476/$D$475))</f>
        <v/>
      </c>
    </row>
    <row r="477" spans="1:7" x14ac:dyDescent="0.2">
      <c r="A477" s="72" t="s">
        <v>2120</v>
      </c>
      <c r="B477" s="106" t="s">
        <v>671</v>
      </c>
      <c r="C477" s="95"/>
      <c r="D477" s="149"/>
      <c r="F477" s="101" t="str">
        <f t="shared" si="30"/>
        <v/>
      </c>
      <c r="G477" s="101" t="str">
        <f t="shared" si="31"/>
        <v/>
      </c>
    </row>
    <row r="478" spans="1:7" x14ac:dyDescent="0.2">
      <c r="A478" s="72" t="s">
        <v>2121</v>
      </c>
      <c r="B478" s="106" t="s">
        <v>673</v>
      </c>
      <c r="C478" s="95"/>
      <c r="D478" s="149"/>
      <c r="F478" s="101" t="str">
        <f t="shared" si="30"/>
        <v/>
      </c>
      <c r="G478" s="101" t="str">
        <f t="shared" si="31"/>
        <v/>
      </c>
    </row>
    <row r="479" spans="1:7" x14ac:dyDescent="0.2">
      <c r="A479" s="72" t="s">
        <v>2122</v>
      </c>
      <c r="B479" s="106" t="s">
        <v>675</v>
      </c>
      <c r="C479" s="95"/>
      <c r="D479" s="149"/>
      <c r="F479" s="101" t="str">
        <f t="shared" si="30"/>
        <v/>
      </c>
      <c r="G479" s="101" t="str">
        <f t="shared" si="31"/>
        <v/>
      </c>
    </row>
    <row r="480" spans="1:7" x14ac:dyDescent="0.2">
      <c r="A480" s="72" t="s">
        <v>2123</v>
      </c>
      <c r="B480" s="106" t="s">
        <v>677</v>
      </c>
      <c r="C480" s="95"/>
      <c r="D480" s="149"/>
      <c r="F480" s="101" t="str">
        <f t="shared" si="30"/>
        <v/>
      </c>
      <c r="G480" s="101" t="str">
        <f t="shared" si="31"/>
        <v/>
      </c>
    </row>
    <row r="481" spans="1:7" x14ac:dyDescent="0.2">
      <c r="A481" s="72" t="s">
        <v>2124</v>
      </c>
      <c r="B481" s="106" t="s">
        <v>679</v>
      </c>
      <c r="C481" s="95"/>
      <c r="D481" s="149"/>
      <c r="F481" s="101" t="str">
        <f t="shared" si="30"/>
        <v/>
      </c>
      <c r="G481" s="101" t="str">
        <f t="shared" si="31"/>
        <v/>
      </c>
    </row>
    <row r="482" spans="1:7" x14ac:dyDescent="0.2">
      <c r="A482" s="72" t="s">
        <v>2125</v>
      </c>
      <c r="B482" s="106"/>
      <c r="F482" s="101"/>
      <c r="G482" s="101"/>
    </row>
    <row r="483" spans="1:7" x14ac:dyDescent="0.2">
      <c r="A483" s="72" t="s">
        <v>2126</v>
      </c>
      <c r="B483" s="106"/>
      <c r="F483" s="101"/>
      <c r="G483" s="101"/>
    </row>
    <row r="484" spans="1:7" x14ac:dyDescent="0.2">
      <c r="A484" s="72" t="s">
        <v>2127</v>
      </c>
      <c r="B484" s="106"/>
      <c r="F484" s="101"/>
      <c r="G484" s="139"/>
    </row>
    <row r="485" spans="1:7" x14ac:dyDescent="0.2">
      <c r="A485" s="89"/>
      <c r="B485" s="89" t="s">
        <v>2128</v>
      </c>
      <c r="C485" s="89" t="s">
        <v>740</v>
      </c>
      <c r="D485" s="89"/>
      <c r="E485" s="89"/>
      <c r="F485" s="89"/>
      <c r="G485" s="92"/>
    </row>
    <row r="486" spans="1:7" x14ac:dyDescent="0.2">
      <c r="A486" s="72" t="s">
        <v>2129</v>
      </c>
      <c r="B486" s="87" t="s">
        <v>741</v>
      </c>
      <c r="C486" s="139" t="s">
        <v>1886</v>
      </c>
      <c r="G486" s="72"/>
    </row>
    <row r="487" spans="1:7" x14ac:dyDescent="0.2">
      <c r="A487" s="72" t="s">
        <v>2130</v>
      </c>
      <c r="B487" s="87" t="s">
        <v>742</v>
      </c>
      <c r="C487" s="139" t="s">
        <v>1886</v>
      </c>
      <c r="G487" s="72"/>
    </row>
    <row r="488" spans="1:7" x14ac:dyDescent="0.2">
      <c r="A488" s="72" t="s">
        <v>2131</v>
      </c>
      <c r="B488" s="87" t="s">
        <v>743</v>
      </c>
      <c r="C488" s="139" t="s">
        <v>1886</v>
      </c>
      <c r="G488" s="72"/>
    </row>
    <row r="489" spans="1:7" x14ac:dyDescent="0.2">
      <c r="A489" s="72" t="s">
        <v>2132</v>
      </c>
      <c r="B489" s="87" t="s">
        <v>744</v>
      </c>
      <c r="C489" s="139" t="s">
        <v>1886</v>
      </c>
      <c r="G489" s="72"/>
    </row>
    <row r="490" spans="1:7" x14ac:dyDescent="0.2">
      <c r="A490" s="72" t="s">
        <v>2133</v>
      </c>
      <c r="B490" s="87" t="s">
        <v>745</v>
      </c>
      <c r="C490" s="139" t="s">
        <v>1886</v>
      </c>
      <c r="G490" s="72"/>
    </row>
    <row r="491" spans="1:7" x14ac:dyDescent="0.2">
      <c r="A491" s="72" t="s">
        <v>2134</v>
      </c>
      <c r="B491" s="87" t="s">
        <v>746</v>
      </c>
      <c r="C491" s="139" t="s">
        <v>1886</v>
      </c>
      <c r="G491" s="72"/>
    </row>
    <row r="492" spans="1:7" x14ac:dyDescent="0.2">
      <c r="A492" s="72" t="s">
        <v>2135</v>
      </c>
      <c r="B492" s="87" t="s">
        <v>747</v>
      </c>
      <c r="C492" s="139" t="s">
        <v>1886</v>
      </c>
      <c r="G492" s="72"/>
    </row>
    <row r="493" spans="1:7" x14ac:dyDescent="0.2">
      <c r="A493" s="72" t="s">
        <v>2136</v>
      </c>
      <c r="B493" s="87" t="s">
        <v>2137</v>
      </c>
      <c r="C493" s="139" t="s">
        <v>1886</v>
      </c>
      <c r="G493" s="72"/>
    </row>
    <row r="494" spans="1:7" x14ac:dyDescent="0.2">
      <c r="A494" s="72" t="s">
        <v>2138</v>
      </c>
      <c r="B494" s="87" t="s">
        <v>2139</v>
      </c>
      <c r="C494" s="139" t="s">
        <v>1886</v>
      </c>
      <c r="G494" s="72"/>
    </row>
    <row r="495" spans="1:7" x14ac:dyDescent="0.2">
      <c r="A495" s="72" t="s">
        <v>2140</v>
      </c>
      <c r="B495" s="87" t="s">
        <v>2141</v>
      </c>
      <c r="C495" s="139" t="s">
        <v>1886</v>
      </c>
      <c r="G495" s="72"/>
    </row>
    <row r="496" spans="1:7" x14ac:dyDescent="0.2">
      <c r="A496" s="72" t="s">
        <v>2142</v>
      </c>
      <c r="B496" s="87" t="s">
        <v>748</v>
      </c>
      <c r="C496" s="139" t="s">
        <v>1886</v>
      </c>
      <c r="G496" s="72"/>
    </row>
    <row r="497" spans="1:7" x14ac:dyDescent="0.2">
      <c r="A497" s="72" t="s">
        <v>2143</v>
      </c>
      <c r="B497" s="87" t="s">
        <v>749</v>
      </c>
      <c r="C497" s="139" t="s">
        <v>1886</v>
      </c>
      <c r="G497" s="72"/>
    </row>
    <row r="498" spans="1:7" x14ac:dyDescent="0.2">
      <c r="A498" s="72" t="s">
        <v>2144</v>
      </c>
      <c r="B498" s="87" t="s">
        <v>62</v>
      </c>
      <c r="C498" s="139" t="s">
        <v>1886</v>
      </c>
      <c r="G498" s="72"/>
    </row>
    <row r="499" spans="1:7" x14ac:dyDescent="0.2">
      <c r="A499" s="72" t="s">
        <v>2145</v>
      </c>
      <c r="B499" s="106" t="s">
        <v>2146</v>
      </c>
      <c r="C499" s="139"/>
      <c r="G499" s="72"/>
    </row>
    <row r="500" spans="1:7" x14ac:dyDescent="0.2">
      <c r="A500" s="72" t="s">
        <v>2147</v>
      </c>
      <c r="B500" s="106" t="s">
        <v>165</v>
      </c>
      <c r="C500" s="139"/>
      <c r="G500" s="72"/>
    </row>
    <row r="501" spans="1:7" x14ac:dyDescent="0.2">
      <c r="A501" s="72" t="s">
        <v>2148</v>
      </c>
      <c r="B501" s="106" t="s">
        <v>165</v>
      </c>
      <c r="C501" s="139"/>
      <c r="G501" s="72"/>
    </row>
    <row r="502" spans="1:7" x14ac:dyDescent="0.2">
      <c r="A502" s="72" t="s">
        <v>2149</v>
      </c>
      <c r="B502" s="106" t="s">
        <v>165</v>
      </c>
      <c r="C502" s="139"/>
      <c r="G502" s="72"/>
    </row>
    <row r="503" spans="1:7" x14ac:dyDescent="0.2">
      <c r="A503" s="72" t="s">
        <v>2150</v>
      </c>
      <c r="B503" s="106" t="s">
        <v>165</v>
      </c>
      <c r="C503" s="139"/>
      <c r="G503" s="72"/>
    </row>
    <row r="504" spans="1:7" x14ac:dyDescent="0.2">
      <c r="A504" s="72" t="s">
        <v>2151</v>
      </c>
      <c r="B504" s="106" t="s">
        <v>165</v>
      </c>
      <c r="C504" s="139"/>
      <c r="G504" s="72"/>
    </row>
    <row r="505" spans="1:7" x14ac:dyDescent="0.2">
      <c r="A505" s="72" t="s">
        <v>2152</v>
      </c>
      <c r="B505" s="106" t="s">
        <v>165</v>
      </c>
      <c r="C505" s="139"/>
      <c r="G505" s="72"/>
    </row>
    <row r="506" spans="1:7" x14ac:dyDescent="0.2">
      <c r="A506" s="72" t="s">
        <v>2153</v>
      </c>
      <c r="B506" s="106" t="s">
        <v>165</v>
      </c>
      <c r="C506" s="139"/>
      <c r="G506" s="72"/>
    </row>
    <row r="507" spans="1:7" x14ac:dyDescent="0.2">
      <c r="A507" s="72" t="s">
        <v>2154</v>
      </c>
      <c r="B507" s="106" t="s">
        <v>165</v>
      </c>
      <c r="C507" s="139"/>
      <c r="G507" s="72"/>
    </row>
    <row r="508" spans="1:7" x14ac:dyDescent="0.2">
      <c r="A508" s="72" t="s">
        <v>2155</v>
      </c>
      <c r="B508" s="106" t="s">
        <v>165</v>
      </c>
      <c r="C508" s="139"/>
      <c r="G508" s="72"/>
    </row>
    <row r="509" spans="1:7" x14ac:dyDescent="0.2">
      <c r="A509" s="72" t="s">
        <v>2156</v>
      </c>
      <c r="B509" s="106" t="s">
        <v>165</v>
      </c>
      <c r="C509" s="139"/>
      <c r="G509" s="72"/>
    </row>
    <row r="510" spans="1:7" x14ac:dyDescent="0.2">
      <c r="A510" s="72" t="s">
        <v>2157</v>
      </c>
      <c r="B510" s="106" t="s">
        <v>165</v>
      </c>
      <c r="C510" s="139"/>
    </row>
    <row r="511" spans="1:7" x14ac:dyDescent="0.2">
      <c r="A511" s="72" t="s">
        <v>2158</v>
      </c>
      <c r="B511" s="106" t="s">
        <v>165</v>
      </c>
      <c r="C511" s="139"/>
    </row>
    <row r="512" spans="1:7" x14ac:dyDescent="0.2">
      <c r="A512" s="72" t="s">
        <v>2159</v>
      </c>
      <c r="B512" s="106" t="s">
        <v>165</v>
      </c>
      <c r="C512" s="139"/>
    </row>
    <row r="513" spans="1:7" x14ac:dyDescent="0.2">
      <c r="A513" s="118"/>
      <c r="B513" s="118" t="s">
        <v>2160</v>
      </c>
      <c r="C513" s="89" t="s">
        <v>50</v>
      </c>
      <c r="D513" s="89" t="s">
        <v>2161</v>
      </c>
      <c r="E513" s="89"/>
      <c r="F513" s="89" t="s">
        <v>438</v>
      </c>
      <c r="G513" s="89" t="s">
        <v>2162</v>
      </c>
    </row>
    <row r="514" spans="1:7" x14ac:dyDescent="0.2">
      <c r="A514" s="72" t="s">
        <v>2163</v>
      </c>
      <c r="B514" s="87" t="s">
        <v>555</v>
      </c>
      <c r="C514" s="95" t="s">
        <v>1886</v>
      </c>
      <c r="D514" s="149" t="s">
        <v>1886</v>
      </c>
      <c r="E514" s="75"/>
      <c r="F514" s="101" t="str">
        <f>IF($C$532=0,"",IF(C514="[for completion]","",IF(C514="","",C514/$C$532)))</f>
        <v/>
      </c>
      <c r="G514" s="101" t="str">
        <f>IF($D$532=0,"",IF(D514="[for completion]","",IF(D514="","",D514/$D$532)))</f>
        <v/>
      </c>
    </row>
    <row r="515" spans="1:7" x14ac:dyDescent="0.2">
      <c r="A515" s="72" t="s">
        <v>2164</v>
      </c>
      <c r="B515" s="87" t="s">
        <v>555</v>
      </c>
      <c r="C515" s="95" t="s">
        <v>1886</v>
      </c>
      <c r="D515" s="149" t="s">
        <v>1886</v>
      </c>
      <c r="E515" s="75"/>
      <c r="F515" s="101" t="str">
        <f t="shared" ref="F515:F531" si="32">IF($C$532=0,"",IF(C515="[for completion]","",IF(C515="","",C515/$C$532)))</f>
        <v/>
      </c>
      <c r="G515" s="101" t="str">
        <f t="shared" ref="G515:G531" si="33">IF($D$532=0,"",IF(D515="[for completion]","",IF(D515="","",D515/$D$532)))</f>
        <v/>
      </c>
    </row>
    <row r="516" spans="1:7" x14ac:dyDescent="0.2">
      <c r="A516" s="72" t="s">
        <v>2165</v>
      </c>
      <c r="B516" s="87" t="s">
        <v>555</v>
      </c>
      <c r="C516" s="95" t="s">
        <v>1886</v>
      </c>
      <c r="D516" s="149" t="s">
        <v>1886</v>
      </c>
      <c r="E516" s="75"/>
      <c r="F516" s="101" t="str">
        <f t="shared" si="32"/>
        <v/>
      </c>
      <c r="G516" s="101" t="str">
        <f t="shared" si="33"/>
        <v/>
      </c>
    </row>
    <row r="517" spans="1:7" x14ac:dyDescent="0.2">
      <c r="A517" s="72" t="s">
        <v>2166</v>
      </c>
      <c r="B517" s="87" t="s">
        <v>555</v>
      </c>
      <c r="C517" s="95" t="s">
        <v>1886</v>
      </c>
      <c r="D517" s="149" t="s">
        <v>1886</v>
      </c>
      <c r="E517" s="75"/>
      <c r="F517" s="101" t="str">
        <f t="shared" si="32"/>
        <v/>
      </c>
      <c r="G517" s="101" t="str">
        <f t="shared" si="33"/>
        <v/>
      </c>
    </row>
    <row r="518" spans="1:7" x14ac:dyDescent="0.2">
      <c r="A518" s="72" t="s">
        <v>2167</v>
      </c>
      <c r="B518" s="87" t="s">
        <v>555</v>
      </c>
      <c r="C518" s="95" t="s">
        <v>1886</v>
      </c>
      <c r="D518" s="149" t="s">
        <v>1886</v>
      </c>
      <c r="E518" s="75"/>
      <c r="F518" s="101" t="str">
        <f t="shared" si="32"/>
        <v/>
      </c>
      <c r="G518" s="101" t="str">
        <f t="shared" si="33"/>
        <v/>
      </c>
    </row>
    <row r="519" spans="1:7" x14ac:dyDescent="0.2">
      <c r="A519" s="72" t="s">
        <v>2168</v>
      </c>
      <c r="B519" s="87" t="s">
        <v>555</v>
      </c>
      <c r="C519" s="95" t="s">
        <v>1886</v>
      </c>
      <c r="D519" s="149" t="s">
        <v>1886</v>
      </c>
      <c r="E519" s="75"/>
      <c r="F519" s="101" t="str">
        <f t="shared" si="32"/>
        <v/>
      </c>
      <c r="G519" s="101" t="str">
        <f t="shared" si="33"/>
        <v/>
      </c>
    </row>
    <row r="520" spans="1:7" x14ac:dyDescent="0.2">
      <c r="A520" s="72" t="s">
        <v>2169</v>
      </c>
      <c r="B520" s="87" t="s">
        <v>555</v>
      </c>
      <c r="C520" s="95" t="s">
        <v>1886</v>
      </c>
      <c r="D520" s="149" t="s">
        <v>1886</v>
      </c>
      <c r="E520" s="75"/>
      <c r="F520" s="101" t="str">
        <f t="shared" si="32"/>
        <v/>
      </c>
      <c r="G520" s="101" t="str">
        <f t="shared" si="33"/>
        <v/>
      </c>
    </row>
    <row r="521" spans="1:7" x14ac:dyDescent="0.2">
      <c r="A521" s="72" t="s">
        <v>2170</v>
      </c>
      <c r="B521" s="87" t="s">
        <v>555</v>
      </c>
      <c r="C521" s="95" t="s">
        <v>1886</v>
      </c>
      <c r="D521" s="149" t="s">
        <v>1886</v>
      </c>
      <c r="E521" s="75"/>
      <c r="F521" s="101" t="str">
        <f t="shared" si="32"/>
        <v/>
      </c>
      <c r="G521" s="101" t="str">
        <f t="shared" si="33"/>
        <v/>
      </c>
    </row>
    <row r="522" spans="1:7" x14ac:dyDescent="0.2">
      <c r="A522" s="72" t="s">
        <v>2171</v>
      </c>
      <c r="B522" s="87" t="s">
        <v>555</v>
      </c>
      <c r="C522" s="95" t="s">
        <v>1886</v>
      </c>
      <c r="D522" s="149" t="s">
        <v>1886</v>
      </c>
      <c r="E522" s="75"/>
      <c r="F522" s="101" t="str">
        <f t="shared" si="32"/>
        <v/>
      </c>
      <c r="G522" s="101" t="str">
        <f t="shared" si="33"/>
        <v/>
      </c>
    </row>
    <row r="523" spans="1:7" x14ac:dyDescent="0.2">
      <c r="A523" s="72" t="s">
        <v>2172</v>
      </c>
      <c r="B523" s="87" t="s">
        <v>555</v>
      </c>
      <c r="C523" s="95" t="s">
        <v>1886</v>
      </c>
      <c r="D523" s="149" t="s">
        <v>1886</v>
      </c>
      <c r="E523" s="75"/>
      <c r="F523" s="101" t="str">
        <f t="shared" si="32"/>
        <v/>
      </c>
      <c r="G523" s="101" t="str">
        <f t="shared" si="33"/>
        <v/>
      </c>
    </row>
    <row r="524" spans="1:7" x14ac:dyDescent="0.2">
      <c r="A524" s="72" t="s">
        <v>2173</v>
      </c>
      <c r="B524" s="87" t="s">
        <v>555</v>
      </c>
      <c r="C524" s="95" t="s">
        <v>1886</v>
      </c>
      <c r="D524" s="149" t="s">
        <v>1886</v>
      </c>
      <c r="E524" s="75"/>
      <c r="F524" s="101" t="str">
        <f t="shared" si="32"/>
        <v/>
      </c>
      <c r="G524" s="101" t="str">
        <f t="shared" si="33"/>
        <v/>
      </c>
    </row>
    <row r="525" spans="1:7" x14ac:dyDescent="0.2">
      <c r="A525" s="72" t="s">
        <v>2174</v>
      </c>
      <c r="B525" s="87" t="s">
        <v>555</v>
      </c>
      <c r="C525" s="95" t="s">
        <v>1886</v>
      </c>
      <c r="D525" s="149" t="s">
        <v>1886</v>
      </c>
      <c r="E525" s="75"/>
      <c r="F525" s="101" t="str">
        <f t="shared" si="32"/>
        <v/>
      </c>
      <c r="G525" s="101" t="str">
        <f t="shared" si="33"/>
        <v/>
      </c>
    </row>
    <row r="526" spans="1:7" x14ac:dyDescent="0.2">
      <c r="A526" s="72" t="s">
        <v>2175</v>
      </c>
      <c r="B526" s="87" t="s">
        <v>555</v>
      </c>
      <c r="C526" s="95" t="s">
        <v>1886</v>
      </c>
      <c r="D526" s="149" t="s">
        <v>1886</v>
      </c>
      <c r="E526" s="75"/>
      <c r="F526" s="101" t="str">
        <f t="shared" si="32"/>
        <v/>
      </c>
      <c r="G526" s="101" t="str">
        <f t="shared" si="33"/>
        <v/>
      </c>
    </row>
    <row r="527" spans="1:7" x14ac:dyDescent="0.2">
      <c r="A527" s="72" t="s">
        <v>2176</v>
      </c>
      <c r="B527" s="87" t="s">
        <v>555</v>
      </c>
      <c r="C527" s="95" t="s">
        <v>1886</v>
      </c>
      <c r="D527" s="149" t="s">
        <v>1886</v>
      </c>
      <c r="E527" s="75"/>
      <c r="F527" s="101" t="str">
        <f t="shared" si="32"/>
        <v/>
      </c>
      <c r="G527" s="101" t="str">
        <f t="shared" si="33"/>
        <v/>
      </c>
    </row>
    <row r="528" spans="1:7" x14ac:dyDescent="0.2">
      <c r="A528" s="72" t="s">
        <v>2177</v>
      </c>
      <c r="B528" s="87" t="s">
        <v>555</v>
      </c>
      <c r="C528" s="95" t="s">
        <v>1886</v>
      </c>
      <c r="D528" s="149" t="s">
        <v>1886</v>
      </c>
      <c r="E528" s="75"/>
      <c r="F528" s="101" t="str">
        <f t="shared" si="32"/>
        <v/>
      </c>
      <c r="G528" s="101" t="str">
        <f t="shared" si="33"/>
        <v/>
      </c>
    </row>
    <row r="529" spans="1:7" x14ac:dyDescent="0.2">
      <c r="A529" s="72" t="s">
        <v>2178</v>
      </c>
      <c r="B529" s="87" t="s">
        <v>555</v>
      </c>
      <c r="C529" s="95" t="s">
        <v>1886</v>
      </c>
      <c r="D529" s="149" t="s">
        <v>1886</v>
      </c>
      <c r="E529" s="75"/>
      <c r="F529" s="101" t="str">
        <f t="shared" si="32"/>
        <v/>
      </c>
      <c r="G529" s="101" t="str">
        <f t="shared" si="33"/>
        <v/>
      </c>
    </row>
    <row r="530" spans="1:7" x14ac:dyDescent="0.2">
      <c r="A530" s="72" t="s">
        <v>2179</v>
      </c>
      <c r="B530" s="87" t="s">
        <v>555</v>
      </c>
      <c r="C530" s="95" t="s">
        <v>1886</v>
      </c>
      <c r="D530" s="149" t="s">
        <v>1886</v>
      </c>
      <c r="E530" s="75"/>
      <c r="F530" s="101" t="str">
        <f t="shared" si="32"/>
        <v/>
      </c>
      <c r="G530" s="101" t="str">
        <f t="shared" si="33"/>
        <v/>
      </c>
    </row>
    <row r="531" spans="1:7" x14ac:dyDescent="0.2">
      <c r="A531" s="72" t="s">
        <v>2180</v>
      </c>
      <c r="B531" s="87" t="s">
        <v>1935</v>
      </c>
      <c r="C531" s="95" t="s">
        <v>1886</v>
      </c>
      <c r="D531" s="149" t="s">
        <v>1886</v>
      </c>
      <c r="E531" s="75"/>
      <c r="F531" s="101" t="str">
        <f t="shared" si="32"/>
        <v/>
      </c>
      <c r="G531" s="101" t="str">
        <f t="shared" si="33"/>
        <v/>
      </c>
    </row>
    <row r="532" spans="1:7" x14ac:dyDescent="0.2">
      <c r="A532" s="72" t="s">
        <v>2181</v>
      </c>
      <c r="B532" s="87" t="s">
        <v>64</v>
      </c>
      <c r="C532" s="95">
        <f>SUM(C514:C531)</f>
        <v>0</v>
      </c>
      <c r="D532" s="149">
        <f>SUM(D514:D531)</f>
        <v>0</v>
      </c>
      <c r="E532" s="75"/>
      <c r="F532" s="139">
        <f>SUM(F514:F531)</f>
        <v>0</v>
      </c>
      <c r="G532" s="139">
        <f>SUM(G514:G531)</f>
        <v>0</v>
      </c>
    </row>
    <row r="533" spans="1:7" x14ac:dyDescent="0.2">
      <c r="A533" s="72" t="s">
        <v>2182</v>
      </c>
      <c r="B533" s="87"/>
      <c r="E533" s="75"/>
      <c r="F533" s="75"/>
      <c r="G533" s="75"/>
    </row>
    <row r="534" spans="1:7" x14ac:dyDescent="0.2">
      <c r="A534" s="72" t="s">
        <v>2183</v>
      </c>
      <c r="B534" s="87"/>
      <c r="E534" s="75"/>
      <c r="F534" s="75"/>
      <c r="G534" s="75"/>
    </row>
    <row r="535" spans="1:7" x14ac:dyDescent="0.2">
      <c r="A535" s="72" t="s">
        <v>2184</v>
      </c>
      <c r="B535" s="87"/>
      <c r="E535" s="75"/>
      <c r="F535" s="75"/>
      <c r="G535" s="75"/>
    </row>
    <row r="536" spans="1:7" x14ac:dyDescent="0.2">
      <c r="A536" s="118"/>
      <c r="B536" s="118" t="s">
        <v>2185</v>
      </c>
      <c r="C536" s="89" t="s">
        <v>50</v>
      </c>
      <c r="D536" s="89" t="s">
        <v>2161</v>
      </c>
      <c r="E536" s="89"/>
      <c r="F536" s="89" t="s">
        <v>438</v>
      </c>
      <c r="G536" s="89" t="s">
        <v>2162</v>
      </c>
    </row>
    <row r="537" spans="1:7" x14ac:dyDescent="0.2">
      <c r="A537" s="72" t="s">
        <v>2186</v>
      </c>
      <c r="B537" s="87" t="s">
        <v>555</v>
      </c>
      <c r="C537" s="95" t="s">
        <v>1886</v>
      </c>
      <c r="D537" s="149" t="s">
        <v>1886</v>
      </c>
      <c r="E537" s="75"/>
      <c r="F537" s="101" t="str">
        <f>IF($C$555=0,"",IF(C537="[for completion]","",IF(C537="","",C537/$C$555)))</f>
        <v/>
      </c>
      <c r="G537" s="101" t="str">
        <f>IF($D$555=0,"",IF(D537="[for completion]","",IF(D537="","",D537/$D$555)))</f>
        <v/>
      </c>
    </row>
    <row r="538" spans="1:7" x14ac:dyDescent="0.2">
      <c r="A538" s="72" t="s">
        <v>2187</v>
      </c>
      <c r="B538" s="87" t="s">
        <v>555</v>
      </c>
      <c r="C538" s="95" t="s">
        <v>1886</v>
      </c>
      <c r="D538" s="149" t="s">
        <v>1886</v>
      </c>
      <c r="E538" s="75"/>
      <c r="F538" s="101" t="str">
        <f t="shared" ref="F538:F554" si="34">IF($C$555=0,"",IF(C538="[for completion]","",IF(C538="","",C538/$C$555)))</f>
        <v/>
      </c>
      <c r="G538" s="101" t="str">
        <f t="shared" ref="G538:G554" si="35">IF($D$555=0,"",IF(D538="[for completion]","",IF(D538="","",D538/$D$555)))</f>
        <v/>
      </c>
    </row>
    <row r="539" spans="1:7" x14ac:dyDescent="0.2">
      <c r="A539" s="72" t="s">
        <v>2188</v>
      </c>
      <c r="B539" s="87" t="s">
        <v>555</v>
      </c>
      <c r="C539" s="95" t="s">
        <v>1886</v>
      </c>
      <c r="D539" s="149" t="s">
        <v>1886</v>
      </c>
      <c r="E539" s="75"/>
      <c r="F539" s="101" t="str">
        <f t="shared" si="34"/>
        <v/>
      </c>
      <c r="G539" s="101" t="str">
        <f t="shared" si="35"/>
        <v/>
      </c>
    </row>
    <row r="540" spans="1:7" x14ac:dyDescent="0.2">
      <c r="A540" s="72" t="s">
        <v>2189</v>
      </c>
      <c r="B540" s="87" t="s">
        <v>555</v>
      </c>
      <c r="C540" s="95" t="s">
        <v>1886</v>
      </c>
      <c r="D540" s="149" t="s">
        <v>1886</v>
      </c>
      <c r="E540" s="75"/>
      <c r="F540" s="101" t="str">
        <f t="shared" si="34"/>
        <v/>
      </c>
      <c r="G540" s="101" t="str">
        <f t="shared" si="35"/>
        <v/>
      </c>
    </row>
    <row r="541" spans="1:7" x14ac:dyDescent="0.2">
      <c r="A541" s="72" t="s">
        <v>2190</v>
      </c>
      <c r="B541" s="87" t="s">
        <v>555</v>
      </c>
      <c r="C541" s="95" t="s">
        <v>1886</v>
      </c>
      <c r="D541" s="149" t="s">
        <v>1886</v>
      </c>
      <c r="E541" s="75"/>
      <c r="F541" s="101" t="str">
        <f t="shared" si="34"/>
        <v/>
      </c>
      <c r="G541" s="101" t="str">
        <f t="shared" si="35"/>
        <v/>
      </c>
    </row>
    <row r="542" spans="1:7" x14ac:dyDescent="0.2">
      <c r="A542" s="72" t="s">
        <v>2191</v>
      </c>
      <c r="B542" s="87" t="s">
        <v>555</v>
      </c>
      <c r="C542" s="95" t="s">
        <v>1886</v>
      </c>
      <c r="D542" s="149" t="s">
        <v>1886</v>
      </c>
      <c r="E542" s="75"/>
      <c r="F542" s="101" t="str">
        <f t="shared" si="34"/>
        <v/>
      </c>
      <c r="G542" s="101" t="str">
        <f t="shared" si="35"/>
        <v/>
      </c>
    </row>
    <row r="543" spans="1:7" x14ac:dyDescent="0.2">
      <c r="A543" s="72" t="s">
        <v>2192</v>
      </c>
      <c r="B543" s="87" t="s">
        <v>555</v>
      </c>
      <c r="C543" s="95" t="s">
        <v>1886</v>
      </c>
      <c r="D543" s="149" t="s">
        <v>1886</v>
      </c>
      <c r="E543" s="75"/>
      <c r="F543" s="101" t="str">
        <f t="shared" si="34"/>
        <v/>
      </c>
      <c r="G543" s="101" t="str">
        <f t="shared" si="35"/>
        <v/>
      </c>
    </row>
    <row r="544" spans="1:7" x14ac:dyDescent="0.2">
      <c r="A544" s="72" t="s">
        <v>2193</v>
      </c>
      <c r="B544" s="87" t="s">
        <v>555</v>
      </c>
      <c r="C544" s="95" t="s">
        <v>1886</v>
      </c>
      <c r="D544" s="149" t="s">
        <v>1886</v>
      </c>
      <c r="E544" s="75"/>
      <c r="F544" s="101" t="str">
        <f t="shared" si="34"/>
        <v/>
      </c>
      <c r="G544" s="101" t="str">
        <f t="shared" si="35"/>
        <v/>
      </c>
    </row>
    <row r="545" spans="1:7" x14ac:dyDescent="0.2">
      <c r="A545" s="72" t="s">
        <v>2194</v>
      </c>
      <c r="B545" s="87" t="s">
        <v>555</v>
      </c>
      <c r="C545" s="95" t="s">
        <v>1886</v>
      </c>
      <c r="D545" s="149" t="s">
        <v>1886</v>
      </c>
      <c r="E545" s="75"/>
      <c r="F545" s="101" t="str">
        <f t="shared" si="34"/>
        <v/>
      </c>
      <c r="G545" s="101" t="str">
        <f t="shared" si="35"/>
        <v/>
      </c>
    </row>
    <row r="546" spans="1:7" x14ac:dyDescent="0.2">
      <c r="A546" s="72" t="s">
        <v>2195</v>
      </c>
      <c r="B546" s="87" t="s">
        <v>555</v>
      </c>
      <c r="C546" s="95" t="s">
        <v>1886</v>
      </c>
      <c r="D546" s="149" t="s">
        <v>1886</v>
      </c>
      <c r="E546" s="75"/>
      <c r="F546" s="101" t="str">
        <f t="shared" si="34"/>
        <v/>
      </c>
      <c r="G546" s="101" t="str">
        <f t="shared" si="35"/>
        <v/>
      </c>
    </row>
    <row r="547" spans="1:7" x14ac:dyDescent="0.2">
      <c r="A547" s="72" t="s">
        <v>2196</v>
      </c>
      <c r="B547" s="87" t="s">
        <v>555</v>
      </c>
      <c r="C547" s="95" t="s">
        <v>1886</v>
      </c>
      <c r="D547" s="149" t="s">
        <v>1886</v>
      </c>
      <c r="E547" s="75"/>
      <c r="F547" s="101" t="str">
        <f t="shared" si="34"/>
        <v/>
      </c>
      <c r="G547" s="101" t="str">
        <f t="shared" si="35"/>
        <v/>
      </c>
    </row>
    <row r="548" spans="1:7" x14ac:dyDescent="0.2">
      <c r="A548" s="72" t="s">
        <v>2197</v>
      </c>
      <c r="B548" s="87" t="s">
        <v>555</v>
      </c>
      <c r="C548" s="95" t="s">
        <v>1886</v>
      </c>
      <c r="D548" s="149" t="s">
        <v>1886</v>
      </c>
      <c r="E548" s="75"/>
      <c r="F548" s="101" t="str">
        <f t="shared" si="34"/>
        <v/>
      </c>
      <c r="G548" s="101" t="str">
        <f t="shared" si="35"/>
        <v/>
      </c>
    </row>
    <row r="549" spans="1:7" x14ac:dyDescent="0.2">
      <c r="A549" s="72" t="s">
        <v>2198</v>
      </c>
      <c r="B549" s="87" t="s">
        <v>555</v>
      </c>
      <c r="C549" s="95" t="s">
        <v>1886</v>
      </c>
      <c r="D549" s="149" t="s">
        <v>1886</v>
      </c>
      <c r="E549" s="75"/>
      <c r="F549" s="101" t="str">
        <f t="shared" si="34"/>
        <v/>
      </c>
      <c r="G549" s="101" t="str">
        <f t="shared" si="35"/>
        <v/>
      </c>
    </row>
    <row r="550" spans="1:7" x14ac:dyDescent="0.2">
      <c r="A550" s="72" t="s">
        <v>2199</v>
      </c>
      <c r="B550" s="87" t="s">
        <v>555</v>
      </c>
      <c r="C550" s="95" t="s">
        <v>1886</v>
      </c>
      <c r="D550" s="149" t="s">
        <v>1886</v>
      </c>
      <c r="E550" s="75"/>
      <c r="F550" s="101" t="str">
        <f t="shared" si="34"/>
        <v/>
      </c>
      <c r="G550" s="101" t="str">
        <f t="shared" si="35"/>
        <v/>
      </c>
    </row>
    <row r="551" spans="1:7" x14ac:dyDescent="0.2">
      <c r="A551" s="72" t="s">
        <v>2200</v>
      </c>
      <c r="B551" s="87" t="s">
        <v>555</v>
      </c>
      <c r="C551" s="95" t="s">
        <v>1886</v>
      </c>
      <c r="D551" s="149" t="s">
        <v>1886</v>
      </c>
      <c r="E551" s="75"/>
      <c r="F551" s="101" t="str">
        <f t="shared" si="34"/>
        <v/>
      </c>
      <c r="G551" s="101" t="str">
        <f t="shared" si="35"/>
        <v/>
      </c>
    </row>
    <row r="552" spans="1:7" x14ac:dyDescent="0.2">
      <c r="A552" s="72" t="s">
        <v>2201</v>
      </c>
      <c r="B552" s="87" t="s">
        <v>555</v>
      </c>
      <c r="C552" s="95" t="s">
        <v>1886</v>
      </c>
      <c r="D552" s="149" t="s">
        <v>1886</v>
      </c>
      <c r="E552" s="75"/>
      <c r="F552" s="101" t="str">
        <f t="shared" si="34"/>
        <v/>
      </c>
      <c r="G552" s="101" t="str">
        <f t="shared" si="35"/>
        <v/>
      </c>
    </row>
    <row r="553" spans="1:7" x14ac:dyDescent="0.2">
      <c r="A553" s="72" t="s">
        <v>2202</v>
      </c>
      <c r="B553" s="87" t="s">
        <v>555</v>
      </c>
      <c r="C553" s="95" t="s">
        <v>1886</v>
      </c>
      <c r="D553" s="149" t="s">
        <v>1886</v>
      </c>
      <c r="E553" s="75"/>
      <c r="F553" s="101" t="str">
        <f t="shared" si="34"/>
        <v/>
      </c>
      <c r="G553" s="101" t="str">
        <f t="shared" si="35"/>
        <v/>
      </c>
    </row>
    <row r="554" spans="1:7" x14ac:dyDescent="0.2">
      <c r="A554" s="72" t="s">
        <v>2203</v>
      </c>
      <c r="B554" s="87" t="s">
        <v>1935</v>
      </c>
      <c r="C554" s="95" t="s">
        <v>1886</v>
      </c>
      <c r="D554" s="149" t="s">
        <v>1886</v>
      </c>
      <c r="E554" s="75"/>
      <c r="F554" s="101" t="str">
        <f t="shared" si="34"/>
        <v/>
      </c>
      <c r="G554" s="101" t="str">
        <f t="shared" si="35"/>
        <v/>
      </c>
    </row>
    <row r="555" spans="1:7" x14ac:dyDescent="0.2">
      <c r="A555" s="72" t="s">
        <v>2204</v>
      </c>
      <c r="B555" s="87" t="s">
        <v>64</v>
      </c>
      <c r="C555" s="95">
        <f>SUM(C537:C554)</f>
        <v>0</v>
      </c>
      <c r="D555" s="149">
        <f>SUM(D537:D554)</f>
        <v>0</v>
      </c>
      <c r="E555" s="75"/>
      <c r="F555" s="139">
        <f>SUM(F537:F554)</f>
        <v>0</v>
      </c>
      <c r="G555" s="139">
        <f>SUM(G537:G554)</f>
        <v>0</v>
      </c>
    </row>
    <row r="556" spans="1:7" x14ac:dyDescent="0.2">
      <c r="A556" s="72" t="s">
        <v>2205</v>
      </c>
      <c r="B556" s="87"/>
      <c r="E556" s="75"/>
      <c r="F556" s="75"/>
      <c r="G556" s="75"/>
    </row>
    <row r="557" spans="1:7" x14ac:dyDescent="0.2">
      <c r="A557" s="72" t="s">
        <v>2206</v>
      </c>
      <c r="B557" s="87"/>
      <c r="E557" s="75"/>
      <c r="F557" s="75"/>
      <c r="G557" s="75"/>
    </row>
    <row r="558" spans="1:7" x14ac:dyDescent="0.2">
      <c r="A558" s="72" t="s">
        <v>2207</v>
      </c>
      <c r="B558" s="87"/>
      <c r="E558" s="75"/>
      <c r="F558" s="75"/>
      <c r="G558" s="75"/>
    </row>
    <row r="559" spans="1:7" x14ac:dyDescent="0.2">
      <c r="A559" s="118"/>
      <c r="B559" s="118" t="s">
        <v>2208</v>
      </c>
      <c r="C559" s="89" t="s">
        <v>50</v>
      </c>
      <c r="D559" s="89" t="s">
        <v>2161</v>
      </c>
      <c r="E559" s="89"/>
      <c r="F559" s="89" t="s">
        <v>438</v>
      </c>
      <c r="G559" s="89" t="s">
        <v>2162</v>
      </c>
    </row>
    <row r="560" spans="1:7" x14ac:dyDescent="0.2">
      <c r="A560" s="72" t="s">
        <v>2209</v>
      </c>
      <c r="B560" s="87" t="s">
        <v>1965</v>
      </c>
      <c r="C560" s="95" t="s">
        <v>1886</v>
      </c>
      <c r="D560" s="149" t="s">
        <v>1886</v>
      </c>
      <c r="E560" s="75"/>
      <c r="F560" s="101" t="str">
        <f>IF($C$570=0,"",IF(C560="[for completion]","",IF(C560="","",C560/$C$570)))</f>
        <v/>
      </c>
      <c r="G560" s="101" t="str">
        <f>IF($D$570=0,"",IF(D560="[for completion]","",IF(D560="","",D560/$D$570)))</f>
        <v/>
      </c>
    </row>
    <row r="561" spans="1:7" x14ac:dyDescent="0.2">
      <c r="A561" s="72" t="s">
        <v>2210</v>
      </c>
      <c r="B561" s="87" t="s">
        <v>1967</v>
      </c>
      <c r="C561" s="95" t="s">
        <v>1886</v>
      </c>
      <c r="D561" s="149" t="s">
        <v>1886</v>
      </c>
      <c r="E561" s="75"/>
      <c r="F561" s="101" t="str">
        <f t="shared" ref="F561:F569" si="36">IF($C$570=0,"",IF(C561="[for completion]","",IF(C561="","",C561/$C$570)))</f>
        <v/>
      </c>
      <c r="G561" s="101" t="str">
        <f t="shared" ref="G561:G569" si="37">IF($D$570=0,"",IF(D561="[for completion]","",IF(D561="","",D561/$D$570)))</f>
        <v/>
      </c>
    </row>
    <row r="562" spans="1:7" x14ac:dyDescent="0.2">
      <c r="A562" s="72" t="s">
        <v>2211</v>
      </c>
      <c r="B562" s="87" t="s">
        <v>1969</v>
      </c>
      <c r="C562" s="95" t="s">
        <v>1886</v>
      </c>
      <c r="D562" s="149" t="s">
        <v>1886</v>
      </c>
      <c r="E562" s="75"/>
      <c r="F562" s="101" t="str">
        <f t="shared" si="36"/>
        <v/>
      </c>
      <c r="G562" s="101" t="str">
        <f t="shared" si="37"/>
        <v/>
      </c>
    </row>
    <row r="563" spans="1:7" x14ac:dyDescent="0.2">
      <c r="A563" s="72" t="s">
        <v>2212</v>
      </c>
      <c r="B563" s="87" t="s">
        <v>1971</v>
      </c>
      <c r="C563" s="95" t="s">
        <v>1886</v>
      </c>
      <c r="D563" s="149" t="s">
        <v>1886</v>
      </c>
      <c r="E563" s="75"/>
      <c r="F563" s="101" t="str">
        <f t="shared" si="36"/>
        <v/>
      </c>
      <c r="G563" s="101" t="str">
        <f t="shared" si="37"/>
        <v/>
      </c>
    </row>
    <row r="564" spans="1:7" x14ac:dyDescent="0.2">
      <c r="A564" s="72" t="s">
        <v>2213</v>
      </c>
      <c r="B564" s="87" t="s">
        <v>1973</v>
      </c>
      <c r="C564" s="95" t="s">
        <v>1886</v>
      </c>
      <c r="D564" s="149" t="s">
        <v>1886</v>
      </c>
      <c r="E564" s="75"/>
      <c r="F564" s="101" t="str">
        <f t="shared" si="36"/>
        <v/>
      </c>
      <c r="G564" s="101" t="str">
        <f t="shared" si="37"/>
        <v/>
      </c>
    </row>
    <row r="565" spans="1:7" x14ac:dyDescent="0.2">
      <c r="A565" s="72" t="s">
        <v>2214</v>
      </c>
      <c r="B565" s="87" t="s">
        <v>1975</v>
      </c>
      <c r="C565" s="95" t="s">
        <v>1886</v>
      </c>
      <c r="D565" s="149" t="s">
        <v>1886</v>
      </c>
      <c r="E565" s="75"/>
      <c r="F565" s="101" t="str">
        <f t="shared" si="36"/>
        <v/>
      </c>
      <c r="G565" s="101" t="str">
        <f t="shared" si="37"/>
        <v/>
      </c>
    </row>
    <row r="566" spans="1:7" x14ac:dyDescent="0.2">
      <c r="A566" s="72" t="s">
        <v>2215</v>
      </c>
      <c r="B566" s="87" t="s">
        <v>1977</v>
      </c>
      <c r="C566" s="95" t="s">
        <v>1886</v>
      </c>
      <c r="D566" s="149" t="s">
        <v>1886</v>
      </c>
      <c r="E566" s="75"/>
      <c r="F566" s="101" t="str">
        <f t="shared" si="36"/>
        <v/>
      </c>
      <c r="G566" s="101" t="str">
        <f t="shared" si="37"/>
        <v/>
      </c>
    </row>
    <row r="567" spans="1:7" x14ac:dyDescent="0.2">
      <c r="A567" s="72" t="s">
        <v>2216</v>
      </c>
      <c r="B567" s="87" t="s">
        <v>1979</v>
      </c>
      <c r="C567" s="95" t="s">
        <v>1886</v>
      </c>
      <c r="D567" s="149" t="s">
        <v>1886</v>
      </c>
      <c r="E567" s="75"/>
      <c r="F567" s="101" t="str">
        <f t="shared" si="36"/>
        <v/>
      </c>
      <c r="G567" s="101" t="str">
        <f t="shared" si="37"/>
        <v/>
      </c>
    </row>
    <row r="568" spans="1:7" x14ac:dyDescent="0.2">
      <c r="A568" s="72" t="s">
        <v>2217</v>
      </c>
      <c r="B568" s="87" t="s">
        <v>1981</v>
      </c>
      <c r="C568" s="95" t="s">
        <v>1886</v>
      </c>
      <c r="D568" s="149" t="s">
        <v>1886</v>
      </c>
      <c r="E568" s="75"/>
      <c r="F568" s="101" t="str">
        <f t="shared" si="36"/>
        <v/>
      </c>
      <c r="G568" s="101" t="str">
        <f t="shared" si="37"/>
        <v/>
      </c>
    </row>
    <row r="569" spans="1:7" x14ac:dyDescent="0.2">
      <c r="A569" s="72" t="s">
        <v>2218</v>
      </c>
      <c r="B569" s="72" t="s">
        <v>1935</v>
      </c>
      <c r="C569" s="95" t="s">
        <v>1886</v>
      </c>
      <c r="D569" s="149" t="s">
        <v>1886</v>
      </c>
      <c r="E569" s="75"/>
      <c r="F569" s="101" t="str">
        <f t="shared" si="36"/>
        <v/>
      </c>
      <c r="G569" s="101" t="str">
        <f t="shared" si="37"/>
        <v/>
      </c>
    </row>
    <row r="570" spans="1:7" x14ac:dyDescent="0.2">
      <c r="A570" s="72" t="s">
        <v>2219</v>
      </c>
      <c r="B570" s="87" t="s">
        <v>64</v>
      </c>
      <c r="C570" s="95">
        <f>SUM(C560:C568)</f>
        <v>0</v>
      </c>
      <c r="D570" s="149">
        <f>SUM(D560:D568)</f>
        <v>0</v>
      </c>
      <c r="E570" s="75"/>
      <c r="F570" s="139">
        <f>SUM(F560:F569)</f>
        <v>0</v>
      </c>
      <c r="G570" s="139">
        <f>SUM(G560:G569)</f>
        <v>0</v>
      </c>
    </row>
    <row r="571" spans="1:7" x14ac:dyDescent="0.2">
      <c r="A571" s="72" t="s">
        <v>2220</v>
      </c>
    </row>
    <row r="572" spans="1:7" x14ac:dyDescent="0.2">
      <c r="A572" s="118"/>
      <c r="B572" s="118" t="s">
        <v>2221</v>
      </c>
      <c r="C572" s="89" t="s">
        <v>50</v>
      </c>
      <c r="D572" s="89" t="s">
        <v>1915</v>
      </c>
      <c r="E572" s="89"/>
      <c r="F572" s="89" t="s">
        <v>437</v>
      </c>
      <c r="G572" s="89" t="s">
        <v>2162</v>
      </c>
    </row>
    <row r="573" spans="1:7" x14ac:dyDescent="0.2">
      <c r="A573" s="72" t="s">
        <v>2222</v>
      </c>
      <c r="B573" s="87" t="s">
        <v>2004</v>
      </c>
      <c r="C573" s="95" t="s">
        <v>1886</v>
      </c>
      <c r="D573" s="149" t="s">
        <v>1886</v>
      </c>
      <c r="E573" s="75"/>
      <c r="F573" s="101" t="str">
        <f>IF($C$577=0,"",IF(C573="[for completion]","",IF(C573="","",C573/$C$577)))</f>
        <v/>
      </c>
      <c r="G573" s="101" t="str">
        <f>IF($D$577=0,"",IF(D573="[for completion]","",IF(D573="","",D573/$D$577)))</f>
        <v/>
      </c>
    </row>
    <row r="574" spans="1:7" x14ac:dyDescent="0.2">
      <c r="A574" s="72" t="s">
        <v>2223</v>
      </c>
      <c r="B574" s="153" t="s">
        <v>2224</v>
      </c>
      <c r="C574" s="95" t="s">
        <v>1886</v>
      </c>
      <c r="D574" s="149" t="s">
        <v>1886</v>
      </c>
      <c r="E574" s="75"/>
      <c r="F574" s="101" t="str">
        <f t="shared" ref="F574:F576" si="38">IF($C$577=0,"",IF(C574="[for completion]","",IF(C574="","",C574/$C$577)))</f>
        <v/>
      </c>
      <c r="G574" s="101" t="str">
        <f t="shared" ref="G574:G576" si="39">IF($D$577=0,"",IF(D574="[for completion]","",IF(D574="","",D574/$D$577)))</f>
        <v/>
      </c>
    </row>
    <row r="575" spans="1:7" x14ac:dyDescent="0.2">
      <c r="A575" s="72" t="s">
        <v>2225</v>
      </c>
      <c r="B575" s="87" t="s">
        <v>1999</v>
      </c>
      <c r="C575" s="95" t="s">
        <v>1886</v>
      </c>
      <c r="D575" s="149" t="s">
        <v>1886</v>
      </c>
      <c r="E575" s="75"/>
      <c r="F575" s="101" t="str">
        <f t="shared" si="38"/>
        <v/>
      </c>
      <c r="G575" s="101" t="str">
        <f t="shared" si="39"/>
        <v/>
      </c>
    </row>
    <row r="576" spans="1:7" x14ac:dyDescent="0.2">
      <c r="A576" s="72" t="s">
        <v>2226</v>
      </c>
      <c r="B576" s="72" t="s">
        <v>1935</v>
      </c>
      <c r="C576" s="95" t="s">
        <v>1886</v>
      </c>
      <c r="D576" s="149" t="s">
        <v>1886</v>
      </c>
      <c r="E576" s="75"/>
      <c r="F576" s="101" t="str">
        <f t="shared" si="38"/>
        <v/>
      </c>
      <c r="G576" s="101" t="str">
        <f t="shared" si="39"/>
        <v/>
      </c>
    </row>
    <row r="577" spans="1:7" x14ac:dyDescent="0.2">
      <c r="A577" s="72" t="s">
        <v>2227</v>
      </c>
      <c r="B577" s="87" t="s">
        <v>64</v>
      </c>
      <c r="C577" s="95">
        <f>SUM(C573:C576)</f>
        <v>0</v>
      </c>
      <c r="D577" s="149">
        <f>SUM(D573:D576)</f>
        <v>0</v>
      </c>
      <c r="E577" s="75"/>
      <c r="F577" s="139">
        <f>SUM(F573:F576)</f>
        <v>0</v>
      </c>
      <c r="G577" s="139">
        <f>SUM(G573:G576)</f>
        <v>0</v>
      </c>
    </row>
    <row r="579" spans="1:7" x14ac:dyDescent="0.2">
      <c r="A579" s="118"/>
      <c r="B579" s="118" t="s">
        <v>2228</v>
      </c>
      <c r="C579" s="89" t="s">
        <v>50</v>
      </c>
      <c r="D579" s="89" t="s">
        <v>2161</v>
      </c>
      <c r="E579" s="89"/>
      <c r="F579" s="89" t="s">
        <v>437</v>
      </c>
      <c r="G579" s="89" t="s">
        <v>2162</v>
      </c>
    </row>
    <row r="580" spans="1:7" x14ac:dyDescent="0.2">
      <c r="A580" s="72" t="s">
        <v>2229</v>
      </c>
      <c r="B580" s="87" t="s">
        <v>555</v>
      </c>
      <c r="C580" s="95" t="s">
        <v>1886</v>
      </c>
      <c r="D580" s="149" t="s">
        <v>1886</v>
      </c>
      <c r="E580" s="65"/>
      <c r="F580" s="101" t="str">
        <f>IF($C$598=0,"",IF(C580="[for completion]","",IF(C580="","",C580/$C$598)))</f>
        <v/>
      </c>
      <c r="G580" s="101" t="str">
        <f>IF($D$598=0,"",IF(D580="[for completion]","",IF(D580="","",D580/$D$598)))</f>
        <v/>
      </c>
    </row>
    <row r="581" spans="1:7" x14ac:dyDescent="0.2">
      <c r="A581" s="72" t="s">
        <v>2230</v>
      </c>
      <c r="B581" s="87" t="s">
        <v>555</v>
      </c>
      <c r="C581" s="95" t="s">
        <v>1886</v>
      </c>
      <c r="D581" s="149" t="s">
        <v>1886</v>
      </c>
      <c r="E581" s="65"/>
      <c r="F581" s="101" t="str">
        <f t="shared" ref="F581:F598" si="40">IF($C$598=0,"",IF(C581="[for completion]","",IF(C581="","",C581/$C$598)))</f>
        <v/>
      </c>
      <c r="G581" s="101" t="str">
        <f t="shared" ref="G581:G598" si="41">IF($D$598=0,"",IF(D581="[for completion]","",IF(D581="","",D581/$D$598)))</f>
        <v/>
      </c>
    </row>
    <row r="582" spans="1:7" x14ac:dyDescent="0.2">
      <c r="A582" s="72" t="s">
        <v>2231</v>
      </c>
      <c r="B582" s="87" t="s">
        <v>555</v>
      </c>
      <c r="C582" s="95" t="s">
        <v>1886</v>
      </c>
      <c r="D582" s="149" t="s">
        <v>1886</v>
      </c>
      <c r="E582" s="65"/>
      <c r="F582" s="101" t="str">
        <f t="shared" si="40"/>
        <v/>
      </c>
      <c r="G582" s="101" t="str">
        <f t="shared" si="41"/>
        <v/>
      </c>
    </row>
    <row r="583" spans="1:7" x14ac:dyDescent="0.2">
      <c r="A583" s="72" t="s">
        <v>2232</v>
      </c>
      <c r="B583" s="87" t="s">
        <v>555</v>
      </c>
      <c r="C583" s="95" t="s">
        <v>1886</v>
      </c>
      <c r="D583" s="149" t="s">
        <v>1886</v>
      </c>
      <c r="E583" s="65"/>
      <c r="F583" s="101" t="str">
        <f t="shared" si="40"/>
        <v/>
      </c>
      <c r="G583" s="101" t="str">
        <f t="shared" si="41"/>
        <v/>
      </c>
    </row>
    <row r="584" spans="1:7" x14ac:dyDescent="0.2">
      <c r="A584" s="72" t="s">
        <v>2233</v>
      </c>
      <c r="B584" s="87" t="s">
        <v>555</v>
      </c>
      <c r="C584" s="95" t="s">
        <v>1886</v>
      </c>
      <c r="D584" s="149" t="s">
        <v>1886</v>
      </c>
      <c r="E584" s="65"/>
      <c r="F584" s="101" t="str">
        <f t="shared" si="40"/>
        <v/>
      </c>
      <c r="G584" s="101" t="str">
        <f t="shared" si="41"/>
        <v/>
      </c>
    </row>
    <row r="585" spans="1:7" x14ac:dyDescent="0.2">
      <c r="A585" s="72" t="s">
        <v>2234</v>
      </c>
      <c r="B585" s="87" t="s">
        <v>555</v>
      </c>
      <c r="C585" s="95" t="s">
        <v>1886</v>
      </c>
      <c r="D585" s="149" t="s">
        <v>1886</v>
      </c>
      <c r="E585" s="65"/>
      <c r="F585" s="101" t="str">
        <f t="shared" si="40"/>
        <v/>
      </c>
      <c r="G585" s="101" t="str">
        <f t="shared" si="41"/>
        <v/>
      </c>
    </row>
    <row r="586" spans="1:7" x14ac:dyDescent="0.2">
      <c r="A586" s="72" t="s">
        <v>2235</v>
      </c>
      <c r="B586" s="87" t="s">
        <v>555</v>
      </c>
      <c r="C586" s="95" t="s">
        <v>1886</v>
      </c>
      <c r="D586" s="149" t="s">
        <v>1886</v>
      </c>
      <c r="E586" s="65"/>
      <c r="F586" s="101" t="str">
        <f t="shared" si="40"/>
        <v/>
      </c>
      <c r="G586" s="101" t="str">
        <f t="shared" si="41"/>
        <v/>
      </c>
    </row>
    <row r="587" spans="1:7" x14ac:dyDescent="0.2">
      <c r="A587" s="72" t="s">
        <v>2236</v>
      </c>
      <c r="B587" s="87" t="s">
        <v>555</v>
      </c>
      <c r="C587" s="95" t="s">
        <v>1886</v>
      </c>
      <c r="D587" s="149" t="s">
        <v>1886</v>
      </c>
      <c r="E587" s="65"/>
      <c r="F587" s="101" t="str">
        <f t="shared" si="40"/>
        <v/>
      </c>
      <c r="G587" s="101" t="str">
        <f t="shared" si="41"/>
        <v/>
      </c>
    </row>
    <row r="588" spans="1:7" x14ac:dyDescent="0.2">
      <c r="A588" s="72" t="s">
        <v>2237</v>
      </c>
      <c r="B588" s="87" t="s">
        <v>555</v>
      </c>
      <c r="C588" s="95" t="s">
        <v>1886</v>
      </c>
      <c r="D588" s="149" t="s">
        <v>1886</v>
      </c>
      <c r="E588" s="65"/>
      <c r="F588" s="101" t="str">
        <f t="shared" si="40"/>
        <v/>
      </c>
      <c r="G588" s="101" t="str">
        <f t="shared" si="41"/>
        <v/>
      </c>
    </row>
    <row r="589" spans="1:7" x14ac:dyDescent="0.2">
      <c r="A589" s="72" t="s">
        <v>2238</v>
      </c>
      <c r="B589" s="87" t="s">
        <v>555</v>
      </c>
      <c r="C589" s="95" t="s">
        <v>1886</v>
      </c>
      <c r="D589" s="149" t="s">
        <v>1886</v>
      </c>
      <c r="E589" s="65"/>
      <c r="F589" s="101" t="str">
        <f t="shared" si="40"/>
        <v/>
      </c>
      <c r="G589" s="101" t="str">
        <f t="shared" si="41"/>
        <v/>
      </c>
    </row>
    <row r="590" spans="1:7" x14ac:dyDescent="0.2">
      <c r="A590" s="72" t="s">
        <v>2239</v>
      </c>
      <c r="B590" s="87" t="s">
        <v>555</v>
      </c>
      <c r="C590" s="95" t="s">
        <v>1886</v>
      </c>
      <c r="D590" s="149" t="s">
        <v>1886</v>
      </c>
      <c r="E590" s="65"/>
      <c r="F590" s="101" t="str">
        <f t="shared" si="40"/>
        <v/>
      </c>
      <c r="G590" s="101" t="str">
        <f t="shared" si="41"/>
        <v/>
      </c>
    </row>
    <row r="591" spans="1:7" x14ac:dyDescent="0.2">
      <c r="A591" s="72" t="s">
        <v>2240</v>
      </c>
      <c r="B591" s="87" t="s">
        <v>555</v>
      </c>
      <c r="C591" s="95" t="s">
        <v>1886</v>
      </c>
      <c r="D591" s="149" t="s">
        <v>1886</v>
      </c>
      <c r="E591" s="65"/>
      <c r="F591" s="101" t="str">
        <f t="shared" si="40"/>
        <v/>
      </c>
      <c r="G591" s="101" t="str">
        <f t="shared" si="41"/>
        <v/>
      </c>
    </row>
    <row r="592" spans="1:7" x14ac:dyDescent="0.2">
      <c r="A592" s="72" t="s">
        <v>2241</v>
      </c>
      <c r="B592" s="87" t="s">
        <v>555</v>
      </c>
      <c r="C592" s="95" t="s">
        <v>1886</v>
      </c>
      <c r="D592" s="149" t="s">
        <v>1886</v>
      </c>
      <c r="E592" s="65"/>
      <c r="F592" s="101" t="str">
        <f t="shared" si="40"/>
        <v/>
      </c>
      <c r="G592" s="101" t="str">
        <f t="shared" si="41"/>
        <v/>
      </c>
    </row>
    <row r="593" spans="1:7" x14ac:dyDescent="0.2">
      <c r="A593" s="72" t="s">
        <v>2242</v>
      </c>
      <c r="B593" s="87" t="s">
        <v>555</v>
      </c>
      <c r="C593" s="95" t="s">
        <v>1886</v>
      </c>
      <c r="D593" s="149" t="s">
        <v>1886</v>
      </c>
      <c r="E593" s="65"/>
      <c r="F593" s="101" t="str">
        <f t="shared" si="40"/>
        <v/>
      </c>
      <c r="G593" s="101" t="str">
        <f t="shared" si="41"/>
        <v/>
      </c>
    </row>
    <row r="594" spans="1:7" x14ac:dyDescent="0.2">
      <c r="A594" s="72" t="s">
        <v>2243</v>
      </c>
      <c r="B594" s="87" t="s">
        <v>555</v>
      </c>
      <c r="C594" s="95" t="s">
        <v>1886</v>
      </c>
      <c r="D594" s="149" t="s">
        <v>1886</v>
      </c>
      <c r="E594" s="65"/>
      <c r="F594" s="101" t="str">
        <f t="shared" si="40"/>
        <v/>
      </c>
      <c r="G594" s="101" t="str">
        <f t="shared" si="41"/>
        <v/>
      </c>
    </row>
    <row r="595" spans="1:7" x14ac:dyDescent="0.2">
      <c r="A595" s="72" t="s">
        <v>2244</v>
      </c>
      <c r="B595" s="87" t="s">
        <v>555</v>
      </c>
      <c r="C595" s="95" t="s">
        <v>1886</v>
      </c>
      <c r="D595" s="149" t="s">
        <v>1886</v>
      </c>
      <c r="E595" s="65"/>
      <c r="F595" s="101" t="str">
        <f t="shared" si="40"/>
        <v/>
      </c>
      <c r="G595" s="101" t="str">
        <f t="shared" si="41"/>
        <v/>
      </c>
    </row>
    <row r="596" spans="1:7" x14ac:dyDescent="0.2">
      <c r="A596" s="72" t="s">
        <v>2245</v>
      </c>
      <c r="B596" s="87" t="s">
        <v>555</v>
      </c>
      <c r="C596" s="95" t="s">
        <v>1886</v>
      </c>
      <c r="D596" s="149" t="s">
        <v>1886</v>
      </c>
      <c r="E596" s="65"/>
      <c r="F596" s="101" t="str">
        <f t="shared" si="40"/>
        <v/>
      </c>
      <c r="G596" s="101" t="str">
        <f t="shared" si="41"/>
        <v/>
      </c>
    </row>
    <row r="597" spans="1:7" x14ac:dyDescent="0.2">
      <c r="A597" s="72" t="s">
        <v>2246</v>
      </c>
      <c r="B597" s="87" t="s">
        <v>1935</v>
      </c>
      <c r="C597" s="95" t="s">
        <v>1886</v>
      </c>
      <c r="D597" s="149" t="s">
        <v>1886</v>
      </c>
      <c r="E597" s="65"/>
      <c r="F597" s="101" t="str">
        <f t="shared" si="40"/>
        <v/>
      </c>
      <c r="G597" s="101" t="str">
        <f t="shared" si="41"/>
        <v/>
      </c>
    </row>
    <row r="598" spans="1:7" x14ac:dyDescent="0.2">
      <c r="A598" s="72" t="s">
        <v>2247</v>
      </c>
      <c r="B598" s="87" t="s">
        <v>64</v>
      </c>
      <c r="C598" s="95">
        <f>SUM(C580:C597)</f>
        <v>0</v>
      </c>
      <c r="D598" s="149">
        <f>SUM(D580:D597)</f>
        <v>0</v>
      </c>
      <c r="E598" s="65"/>
      <c r="F598" s="101" t="str">
        <f t="shared" si="40"/>
        <v/>
      </c>
      <c r="G598" s="101" t="str">
        <f t="shared" si="41"/>
        <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5:D213 C190:D194"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B190:B194" name="Mortgage Assets II_1"/>
  </protectedRanges>
  <hyperlinks>
    <hyperlink ref="B6" location="'B1. HTT Mortgage Assets'!B10" display="7. Mortgage Assets" xr:uid="{647183E9-25DD-42BB-85A2-2C167261ABB3}"/>
    <hyperlink ref="B7" location="'B1. HTT Mortgage Assets'!B166" display="7.A Residential Cover Pool" xr:uid="{150EF664-AAC7-447B-BC35-ED7739C6A212}"/>
    <hyperlink ref="B8" location="'B1. HTT Mortgage Assets'!B267" display="7.B Commercial Cover Pool" xr:uid="{2F89924A-034D-49A6-8B0A-BED6470B9342}"/>
    <hyperlink ref="B149" location="'2. Harmonised Glossary'!A9" display="Breakdown by Interest Rate" xr:uid="{BF47FF6C-E437-4D75-9C36-92508887E601}"/>
    <hyperlink ref="B179" location="'2. Harmonised Glossary'!A14" display="Non-Performing Loans (NPLs)" xr:uid="{4229BF2B-7AE0-41C2-98CE-80B9CE3E0E93}"/>
    <hyperlink ref="B11" location="'2. Harmonised Glossary'!A12" display="Property Type Information" xr:uid="{E0677FE3-FF02-4040-9123-512B18F334DC}"/>
    <hyperlink ref="B215" location="'2. Harmonised Glossary'!A288" display="Loan to Value (LTV) Information - Un-indexed" xr:uid="{8CC22AE0-A8EF-411E-9168-E42EF501B8C6}"/>
    <hyperlink ref="B237" location="'2. Harmonised Glossary'!A11" display="Loan to Value (LTV) Information - Indexed" xr:uid="{A84203CA-7346-401C-B721-E26068E80A3A}"/>
  </hyperlinks>
  <pageMargins left="0.7" right="0.7" top="0.75" bottom="0.75" header="0.3" footer="0.3"/>
  <pageSetup scale="33" orientation="portrait" r:id="rId1"/>
  <headerFooter>
    <oddFooter>&amp;R&amp;1#&amp;"Calibri"&amp;10&amp;K0000FFClassification : Internal</oddFooter>
  </headerFooter>
  <rowBreaks count="5" manualBreakCount="5">
    <brk id="97" max="16383" man="1"/>
    <brk id="236" max="16383" man="1"/>
    <brk id="285" max="16383" man="1"/>
    <brk id="361" max="16383" man="1"/>
    <brk id="4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0979-47ED-41D7-974C-6260A739575D}">
  <sheetPr>
    <tabColor theme="5" tint="-0.249977111117893"/>
  </sheetPr>
  <dimension ref="A1:C403"/>
  <sheetViews>
    <sheetView zoomScale="85" zoomScaleNormal="85" workbookViewId="0"/>
  </sheetViews>
  <sheetFormatPr defaultRowHeight="15" x14ac:dyDescent="0.2"/>
  <cols>
    <col min="1" max="1" width="16.28515625" style="67" customWidth="1"/>
    <col min="2" max="2" width="89.85546875" style="72" bestFit="1" customWidth="1"/>
    <col min="3" max="3" width="134.7109375" style="67" customWidth="1"/>
    <col min="4" max="16384" width="9.140625" style="67"/>
  </cols>
  <sheetData>
    <row r="1" spans="1:3" ht="31.5" x14ac:dyDescent="0.2">
      <c r="A1" s="64" t="s">
        <v>2248</v>
      </c>
      <c r="B1" s="64"/>
      <c r="C1" s="155" t="s">
        <v>1766</v>
      </c>
    </row>
    <row r="2" spans="1:3" ht="12.75" x14ac:dyDescent="0.2">
      <c r="B2" s="65"/>
      <c r="C2" s="65"/>
    </row>
    <row r="3" spans="1:3" ht="12.75" x14ac:dyDescent="0.2">
      <c r="A3" s="156" t="s">
        <v>2249</v>
      </c>
      <c r="B3" s="157"/>
      <c r="C3" s="65"/>
    </row>
    <row r="4" spans="1:3" x14ac:dyDescent="0.2">
      <c r="C4" s="65"/>
    </row>
    <row r="5" spans="1:3" ht="37.5" x14ac:dyDescent="0.2">
      <c r="A5" s="80" t="s">
        <v>5</v>
      </c>
      <c r="B5" s="80" t="s">
        <v>2250</v>
      </c>
      <c r="C5" s="158" t="s">
        <v>2251</v>
      </c>
    </row>
    <row r="6" spans="1:3" x14ac:dyDescent="0.2">
      <c r="A6" s="126" t="s">
        <v>2252</v>
      </c>
      <c r="B6" s="83" t="s">
        <v>2253</v>
      </c>
      <c r="C6" s="72" t="s">
        <v>2254</v>
      </c>
    </row>
    <row r="7" spans="1:3" ht="30" x14ac:dyDescent="0.2">
      <c r="A7" s="126" t="s">
        <v>2255</v>
      </c>
      <c r="B7" s="83" t="s">
        <v>2256</v>
      </c>
      <c r="C7" s="72" t="s">
        <v>2257</v>
      </c>
    </row>
    <row r="8" spans="1:3" x14ac:dyDescent="0.2">
      <c r="A8" s="126" t="s">
        <v>2258</v>
      </c>
      <c r="B8" s="83" t="s">
        <v>2259</v>
      </c>
      <c r="C8" s="72" t="s">
        <v>2260</v>
      </c>
    </row>
    <row r="9" spans="1:3" x14ac:dyDescent="0.2">
      <c r="A9" s="126" t="s">
        <v>2261</v>
      </c>
      <c r="B9" s="83" t="s">
        <v>2262</v>
      </c>
      <c r="C9" s="72" t="s">
        <v>2263</v>
      </c>
    </row>
    <row r="10" spans="1:3" ht="45" x14ac:dyDescent="0.2">
      <c r="A10" s="126" t="s">
        <v>2264</v>
      </c>
      <c r="B10" s="83" t="s">
        <v>2265</v>
      </c>
      <c r="C10" s="72" t="s">
        <v>2266</v>
      </c>
    </row>
    <row r="11" spans="1:3" ht="45" x14ac:dyDescent="0.2">
      <c r="A11" s="126" t="s">
        <v>2267</v>
      </c>
      <c r="B11" s="83" t="s">
        <v>2268</v>
      </c>
      <c r="C11" s="72" t="s">
        <v>2269</v>
      </c>
    </row>
    <row r="12" spans="1:3" ht="30" x14ac:dyDescent="0.2">
      <c r="A12" s="126" t="s">
        <v>2270</v>
      </c>
      <c r="B12" s="83" t="s">
        <v>2271</v>
      </c>
      <c r="C12" s="72" t="s">
        <v>2272</v>
      </c>
    </row>
    <row r="13" spans="1:3" x14ac:dyDescent="0.2">
      <c r="A13" s="126" t="s">
        <v>2273</v>
      </c>
      <c r="B13" s="83" t="s">
        <v>2274</v>
      </c>
      <c r="C13" s="72" t="s">
        <v>2275</v>
      </c>
    </row>
    <row r="14" spans="1:3" ht="30" x14ac:dyDescent="0.2">
      <c r="A14" s="126" t="s">
        <v>2276</v>
      </c>
      <c r="B14" s="83" t="s">
        <v>2277</v>
      </c>
      <c r="C14" s="72" t="s">
        <v>2278</v>
      </c>
    </row>
    <row r="15" spans="1:3" x14ac:dyDescent="0.2">
      <c r="A15" s="126" t="s">
        <v>2279</v>
      </c>
      <c r="B15" s="83" t="s">
        <v>2280</v>
      </c>
      <c r="C15" s="72" t="s">
        <v>2281</v>
      </c>
    </row>
    <row r="16" spans="1:3" ht="30" x14ac:dyDescent="0.2">
      <c r="A16" s="126" t="s">
        <v>2282</v>
      </c>
      <c r="B16" s="88" t="s">
        <v>2283</v>
      </c>
      <c r="C16" s="72" t="s">
        <v>2284</v>
      </c>
    </row>
    <row r="17" spans="1:3" ht="45" x14ac:dyDescent="0.2">
      <c r="A17" s="126" t="s">
        <v>2285</v>
      </c>
      <c r="B17" s="88" t="s">
        <v>2286</v>
      </c>
      <c r="C17" s="72" t="s">
        <v>2287</v>
      </c>
    </row>
    <row r="18" spans="1:3" x14ac:dyDescent="0.2">
      <c r="A18" s="126" t="s">
        <v>2288</v>
      </c>
      <c r="B18" s="88" t="s">
        <v>2289</v>
      </c>
      <c r="C18" s="72" t="s">
        <v>2290</v>
      </c>
    </row>
    <row r="19" spans="1:3" x14ac:dyDescent="0.2">
      <c r="A19" s="126" t="s">
        <v>2291</v>
      </c>
      <c r="B19" s="85" t="s">
        <v>2292</v>
      </c>
      <c r="C19" s="72"/>
    </row>
    <row r="20" spans="1:3" x14ac:dyDescent="0.2">
      <c r="A20" s="126" t="s">
        <v>2293</v>
      </c>
      <c r="B20" s="83"/>
    </row>
    <row r="21" spans="1:3" x14ac:dyDescent="0.2">
      <c r="A21" s="126" t="s">
        <v>2294</v>
      </c>
      <c r="B21" s="83"/>
      <c r="C21" s="72"/>
    </row>
    <row r="22" spans="1:3" ht="12.75" x14ac:dyDescent="0.2">
      <c r="A22" s="126" t="s">
        <v>2295</v>
      </c>
      <c r="B22" s="67"/>
    </row>
    <row r="23" spans="1:3" x14ac:dyDescent="0.2">
      <c r="A23" s="126" t="s">
        <v>2296</v>
      </c>
      <c r="C23" s="72"/>
    </row>
    <row r="24" spans="1:3" x14ac:dyDescent="0.2">
      <c r="A24" s="126" t="s">
        <v>2297</v>
      </c>
      <c r="B24" s="148"/>
      <c r="C24" s="72"/>
    </row>
    <row r="25" spans="1:3" x14ac:dyDescent="0.2">
      <c r="A25" s="126" t="s">
        <v>2298</v>
      </c>
      <c r="B25" s="148"/>
      <c r="C25" s="72"/>
    </row>
    <row r="26" spans="1:3" x14ac:dyDescent="0.2">
      <c r="A26" s="126" t="s">
        <v>2299</v>
      </c>
      <c r="B26" s="148"/>
      <c r="C26" s="72"/>
    </row>
    <row r="27" spans="1:3" x14ac:dyDescent="0.2">
      <c r="A27" s="126" t="s">
        <v>2300</v>
      </c>
      <c r="B27" s="148"/>
      <c r="C27" s="72"/>
    </row>
    <row r="28" spans="1:3" ht="18.75" x14ac:dyDescent="0.2">
      <c r="A28" s="80"/>
      <c r="B28" s="80" t="s">
        <v>2301</v>
      </c>
      <c r="C28" s="158" t="s">
        <v>2251</v>
      </c>
    </row>
    <row r="29" spans="1:3" x14ac:dyDescent="0.2">
      <c r="A29" s="126" t="s">
        <v>2302</v>
      </c>
      <c r="B29" s="83" t="s">
        <v>2303</v>
      </c>
      <c r="C29" s="72" t="s">
        <v>1886</v>
      </c>
    </row>
    <row r="30" spans="1:3" x14ac:dyDescent="0.2">
      <c r="A30" s="126" t="s">
        <v>2304</v>
      </c>
      <c r="B30" s="83" t="s">
        <v>2305</v>
      </c>
      <c r="C30" s="72" t="s">
        <v>1886</v>
      </c>
    </row>
    <row r="31" spans="1:3" x14ac:dyDescent="0.2">
      <c r="A31" s="126" t="s">
        <v>2306</v>
      </c>
      <c r="B31" s="83" t="s">
        <v>2307</v>
      </c>
      <c r="C31" s="72" t="s">
        <v>1886</v>
      </c>
    </row>
    <row r="32" spans="1:3" x14ac:dyDescent="0.2">
      <c r="A32" s="126" t="s">
        <v>2308</v>
      </c>
      <c r="B32" s="148"/>
      <c r="C32" s="72"/>
    </row>
    <row r="33" spans="1:3" x14ac:dyDescent="0.2">
      <c r="A33" s="126" t="s">
        <v>2309</v>
      </c>
      <c r="B33" s="148"/>
      <c r="C33" s="72"/>
    </row>
    <row r="34" spans="1:3" x14ac:dyDescent="0.2">
      <c r="A34" s="126" t="s">
        <v>2310</v>
      </c>
      <c r="B34" s="148"/>
      <c r="C34" s="72"/>
    </row>
    <row r="35" spans="1:3" x14ac:dyDescent="0.2">
      <c r="A35" s="126" t="s">
        <v>2311</v>
      </c>
      <c r="B35" s="148"/>
      <c r="C35" s="72"/>
    </row>
    <row r="36" spans="1:3" x14ac:dyDescent="0.2">
      <c r="A36" s="126" t="s">
        <v>2312</v>
      </c>
      <c r="B36" s="148"/>
      <c r="C36" s="72"/>
    </row>
    <row r="37" spans="1:3" x14ac:dyDescent="0.2">
      <c r="A37" s="126" t="s">
        <v>2313</v>
      </c>
      <c r="B37" s="148"/>
      <c r="C37" s="72"/>
    </row>
    <row r="38" spans="1:3" x14ac:dyDescent="0.2">
      <c r="A38" s="126" t="s">
        <v>2314</v>
      </c>
      <c r="B38" s="148"/>
      <c r="C38" s="72"/>
    </row>
    <row r="39" spans="1:3" x14ac:dyDescent="0.2">
      <c r="A39" s="126" t="s">
        <v>2315</v>
      </c>
      <c r="B39" s="148"/>
      <c r="C39" s="72"/>
    </row>
    <row r="40" spans="1:3" x14ac:dyDescent="0.2">
      <c r="A40" s="126" t="s">
        <v>2316</v>
      </c>
      <c r="B40" s="148"/>
      <c r="C40" s="72"/>
    </row>
    <row r="41" spans="1:3" x14ac:dyDescent="0.2">
      <c r="A41" s="126" t="s">
        <v>2317</v>
      </c>
      <c r="B41" s="148"/>
      <c r="C41" s="72"/>
    </row>
    <row r="42" spans="1:3" x14ac:dyDescent="0.2">
      <c r="A42" s="126" t="s">
        <v>2318</v>
      </c>
      <c r="B42" s="148"/>
      <c r="C42" s="72"/>
    </row>
    <row r="43" spans="1:3" x14ac:dyDescent="0.2">
      <c r="A43" s="126" t="s">
        <v>2319</v>
      </c>
      <c r="B43" s="148"/>
      <c r="C43" s="72"/>
    </row>
    <row r="44" spans="1:3" ht="18.75" x14ac:dyDescent="0.2">
      <c r="A44" s="80"/>
      <c r="B44" s="80" t="s">
        <v>2320</v>
      </c>
      <c r="C44" s="158" t="s">
        <v>2321</v>
      </c>
    </row>
    <row r="45" spans="1:3" x14ac:dyDescent="0.2">
      <c r="A45" s="126" t="s">
        <v>2322</v>
      </c>
      <c r="B45" s="88" t="s">
        <v>2323</v>
      </c>
      <c r="C45" s="72" t="s">
        <v>45</v>
      </c>
    </row>
    <row r="46" spans="1:3" x14ac:dyDescent="0.2">
      <c r="A46" s="126" t="s">
        <v>2324</v>
      </c>
      <c r="B46" s="88" t="s">
        <v>2325</v>
      </c>
      <c r="C46" s="72" t="s">
        <v>2326</v>
      </c>
    </row>
    <row r="47" spans="1:3" x14ac:dyDescent="0.2">
      <c r="A47" s="126" t="s">
        <v>2327</v>
      </c>
      <c r="B47" s="88" t="s">
        <v>2328</v>
      </c>
      <c r="C47" s="72" t="s">
        <v>2329</v>
      </c>
    </row>
    <row r="48" spans="1:3" x14ac:dyDescent="0.2">
      <c r="A48" s="126" t="s">
        <v>2330</v>
      </c>
      <c r="B48" s="87"/>
      <c r="C48" s="72"/>
    </row>
    <row r="49" spans="1:3" x14ac:dyDescent="0.2">
      <c r="A49" s="126" t="s">
        <v>2331</v>
      </c>
      <c r="B49" s="87"/>
      <c r="C49" s="72"/>
    </row>
    <row r="50" spans="1:3" x14ac:dyDescent="0.2">
      <c r="A50" s="126" t="s">
        <v>2332</v>
      </c>
      <c r="B50" s="88"/>
      <c r="C50" s="72"/>
    </row>
    <row r="51" spans="1:3" ht="18.75" x14ac:dyDescent="0.2">
      <c r="A51" s="80"/>
      <c r="B51" s="80" t="s">
        <v>2333</v>
      </c>
      <c r="C51" s="158" t="s">
        <v>2251</v>
      </c>
    </row>
    <row r="52" spans="1:3" x14ac:dyDescent="0.2">
      <c r="A52" s="126" t="s">
        <v>2334</v>
      </c>
      <c r="B52" s="83" t="s">
        <v>2335</v>
      </c>
      <c r="C52" s="72" t="s">
        <v>1886</v>
      </c>
    </row>
    <row r="53" spans="1:3" x14ac:dyDescent="0.2">
      <c r="A53" s="126" t="s">
        <v>2336</v>
      </c>
      <c r="B53" s="87"/>
    </row>
    <row r="54" spans="1:3" x14ac:dyDescent="0.2">
      <c r="A54" s="126" t="s">
        <v>2337</v>
      </c>
      <c r="B54" s="87"/>
    </row>
    <row r="55" spans="1:3" x14ac:dyDescent="0.2">
      <c r="A55" s="126" t="s">
        <v>2338</v>
      </c>
      <c r="B55" s="87"/>
    </row>
    <row r="56" spans="1:3" x14ac:dyDescent="0.2">
      <c r="A56" s="126" t="s">
        <v>2339</v>
      </c>
      <c r="B56" s="87"/>
    </row>
    <row r="57" spans="1:3" x14ac:dyDescent="0.2">
      <c r="A57" s="126" t="s">
        <v>2340</v>
      </c>
      <c r="B57" s="87"/>
    </row>
    <row r="58" spans="1:3" x14ac:dyDescent="0.2">
      <c r="B58" s="87"/>
    </row>
    <row r="59" spans="1:3" x14ac:dyDescent="0.2">
      <c r="B59" s="87"/>
    </row>
    <row r="60" spans="1:3" x14ac:dyDescent="0.2">
      <c r="B60" s="87"/>
    </row>
    <row r="61" spans="1:3" x14ac:dyDescent="0.2">
      <c r="B61" s="87"/>
    </row>
    <row r="62" spans="1:3" x14ac:dyDescent="0.2">
      <c r="B62" s="87"/>
    </row>
    <row r="63" spans="1:3" x14ac:dyDescent="0.2">
      <c r="B63" s="87"/>
    </row>
    <row r="64" spans="1:3" x14ac:dyDescent="0.2">
      <c r="B64" s="87"/>
    </row>
    <row r="65" spans="2:2" x14ac:dyDescent="0.2">
      <c r="B65" s="87"/>
    </row>
    <row r="66" spans="2:2" x14ac:dyDescent="0.2">
      <c r="B66" s="87"/>
    </row>
    <row r="67" spans="2:2" x14ac:dyDescent="0.2">
      <c r="B67" s="87"/>
    </row>
    <row r="68" spans="2:2" x14ac:dyDescent="0.2">
      <c r="B68" s="87"/>
    </row>
    <row r="69" spans="2:2" x14ac:dyDescent="0.2">
      <c r="B69" s="87"/>
    </row>
    <row r="70" spans="2:2" x14ac:dyDescent="0.2">
      <c r="B70" s="87"/>
    </row>
    <row r="71" spans="2:2" x14ac:dyDescent="0.2">
      <c r="B71" s="87"/>
    </row>
    <row r="72" spans="2:2" x14ac:dyDescent="0.2">
      <c r="B72" s="87"/>
    </row>
    <row r="73" spans="2:2" x14ac:dyDescent="0.2">
      <c r="B73" s="87"/>
    </row>
    <row r="74" spans="2:2" x14ac:dyDescent="0.2">
      <c r="B74" s="87"/>
    </row>
    <row r="75" spans="2:2" x14ac:dyDescent="0.2">
      <c r="B75" s="87"/>
    </row>
    <row r="76" spans="2:2" x14ac:dyDescent="0.2">
      <c r="B76" s="87"/>
    </row>
    <row r="77" spans="2:2" x14ac:dyDescent="0.2">
      <c r="B77" s="87"/>
    </row>
    <row r="78" spans="2:2" x14ac:dyDescent="0.2">
      <c r="B78" s="87"/>
    </row>
    <row r="79" spans="2:2" x14ac:dyDescent="0.2">
      <c r="B79" s="87"/>
    </row>
    <row r="80" spans="2:2" x14ac:dyDescent="0.2">
      <c r="B80" s="87"/>
    </row>
    <row r="81" spans="2:2" x14ac:dyDescent="0.2">
      <c r="B81" s="87"/>
    </row>
    <row r="82" spans="2:2" x14ac:dyDescent="0.2">
      <c r="B82" s="87"/>
    </row>
    <row r="83" spans="2:2" x14ac:dyDescent="0.2">
      <c r="B83" s="87"/>
    </row>
    <row r="84" spans="2:2" x14ac:dyDescent="0.2">
      <c r="B84" s="87"/>
    </row>
    <row r="85" spans="2:2" x14ac:dyDescent="0.2">
      <c r="B85" s="87"/>
    </row>
    <row r="86" spans="2:2" x14ac:dyDescent="0.2">
      <c r="B86" s="87"/>
    </row>
    <row r="87" spans="2:2" x14ac:dyDescent="0.2">
      <c r="B87" s="87"/>
    </row>
    <row r="88" spans="2:2" x14ac:dyDescent="0.2">
      <c r="B88" s="87"/>
    </row>
    <row r="89" spans="2:2" x14ac:dyDescent="0.2">
      <c r="B89" s="87"/>
    </row>
    <row r="90" spans="2:2" x14ac:dyDescent="0.2">
      <c r="B90" s="87"/>
    </row>
    <row r="91" spans="2:2" x14ac:dyDescent="0.2">
      <c r="B91" s="87"/>
    </row>
    <row r="92" spans="2:2" x14ac:dyDescent="0.2">
      <c r="B92" s="87"/>
    </row>
    <row r="93" spans="2:2" x14ac:dyDescent="0.2">
      <c r="B93" s="87"/>
    </row>
    <row r="94" spans="2:2" x14ac:dyDescent="0.2">
      <c r="B94" s="87"/>
    </row>
    <row r="95" spans="2:2" x14ac:dyDescent="0.2">
      <c r="B95" s="87"/>
    </row>
    <row r="96" spans="2:2" x14ac:dyDescent="0.2">
      <c r="B96" s="87"/>
    </row>
    <row r="97" spans="2:2" x14ac:dyDescent="0.2">
      <c r="B97" s="87"/>
    </row>
    <row r="98" spans="2:2" x14ac:dyDescent="0.2">
      <c r="B98" s="87"/>
    </row>
    <row r="99" spans="2:2" x14ac:dyDescent="0.2">
      <c r="B99" s="87"/>
    </row>
    <row r="100" spans="2:2" x14ac:dyDescent="0.2">
      <c r="B100" s="87"/>
    </row>
    <row r="101" spans="2:2" x14ac:dyDescent="0.2">
      <c r="B101" s="87"/>
    </row>
    <row r="102" spans="2:2" x14ac:dyDescent="0.2">
      <c r="B102" s="87"/>
    </row>
    <row r="103" spans="2:2" ht="12.75" x14ac:dyDescent="0.2">
      <c r="B103" s="65"/>
    </row>
    <row r="104" spans="2:2" ht="12.75" x14ac:dyDescent="0.2">
      <c r="B104" s="65"/>
    </row>
    <row r="105" spans="2:2" ht="12.75" x14ac:dyDescent="0.2">
      <c r="B105" s="65"/>
    </row>
    <row r="106" spans="2:2" ht="12.75" x14ac:dyDescent="0.2">
      <c r="B106" s="65"/>
    </row>
    <row r="107" spans="2:2" ht="12.75" x14ac:dyDescent="0.2">
      <c r="B107" s="65"/>
    </row>
    <row r="108" spans="2:2" ht="12.75" x14ac:dyDescent="0.2">
      <c r="B108" s="65"/>
    </row>
    <row r="109" spans="2:2" ht="12.75" x14ac:dyDescent="0.2">
      <c r="B109" s="65"/>
    </row>
    <row r="110" spans="2:2" ht="12.75" x14ac:dyDescent="0.2">
      <c r="B110" s="65"/>
    </row>
    <row r="111" spans="2:2" ht="12.75" x14ac:dyDescent="0.2">
      <c r="B111" s="65"/>
    </row>
    <row r="112" spans="2:2" ht="12.75" x14ac:dyDescent="0.2">
      <c r="B112" s="65"/>
    </row>
    <row r="113" spans="2:2" x14ac:dyDescent="0.2">
      <c r="B113" s="87"/>
    </row>
    <row r="114" spans="2:2" x14ac:dyDescent="0.2">
      <c r="B114" s="87"/>
    </row>
    <row r="115" spans="2:2" x14ac:dyDescent="0.2">
      <c r="B115" s="87"/>
    </row>
    <row r="116" spans="2:2" x14ac:dyDescent="0.2">
      <c r="B116" s="87"/>
    </row>
    <row r="117" spans="2:2" x14ac:dyDescent="0.2">
      <c r="B117" s="87"/>
    </row>
    <row r="118" spans="2:2" x14ac:dyDescent="0.2">
      <c r="B118" s="87"/>
    </row>
    <row r="119" spans="2:2" x14ac:dyDescent="0.2">
      <c r="B119" s="87"/>
    </row>
    <row r="120" spans="2:2" x14ac:dyDescent="0.2">
      <c r="B120" s="87"/>
    </row>
    <row r="121" spans="2:2" ht="12.75" x14ac:dyDescent="0.2">
      <c r="B121" s="112"/>
    </row>
    <row r="122" spans="2:2" x14ac:dyDescent="0.2">
      <c r="B122" s="87"/>
    </row>
    <row r="123" spans="2:2" x14ac:dyDescent="0.2">
      <c r="B123" s="87"/>
    </row>
    <row r="124" spans="2:2" x14ac:dyDescent="0.2">
      <c r="B124" s="87"/>
    </row>
    <row r="125" spans="2:2" x14ac:dyDescent="0.2">
      <c r="B125" s="87"/>
    </row>
    <row r="126" spans="2:2" x14ac:dyDescent="0.2">
      <c r="B126" s="87"/>
    </row>
    <row r="127" spans="2:2" x14ac:dyDescent="0.2">
      <c r="B127" s="87"/>
    </row>
    <row r="128" spans="2:2" x14ac:dyDescent="0.2">
      <c r="B128" s="87"/>
    </row>
    <row r="129" spans="2:2" x14ac:dyDescent="0.2">
      <c r="B129" s="87"/>
    </row>
    <row r="130" spans="2:2" x14ac:dyDescent="0.2">
      <c r="B130" s="87"/>
    </row>
    <row r="131" spans="2:2" x14ac:dyDescent="0.2">
      <c r="B131" s="87"/>
    </row>
    <row r="132" spans="2:2" x14ac:dyDescent="0.2">
      <c r="B132" s="87"/>
    </row>
    <row r="133" spans="2:2" x14ac:dyDescent="0.2">
      <c r="B133" s="87"/>
    </row>
    <row r="134" spans="2:2" x14ac:dyDescent="0.2">
      <c r="B134" s="87"/>
    </row>
    <row r="135" spans="2:2" x14ac:dyDescent="0.2">
      <c r="B135" s="87"/>
    </row>
    <row r="136" spans="2:2" x14ac:dyDescent="0.2">
      <c r="B136" s="87"/>
    </row>
    <row r="137" spans="2:2" x14ac:dyDescent="0.2">
      <c r="B137" s="87"/>
    </row>
    <row r="138" spans="2:2" x14ac:dyDescent="0.2">
      <c r="B138" s="87"/>
    </row>
    <row r="140" spans="2:2" x14ac:dyDescent="0.2">
      <c r="B140" s="87"/>
    </row>
    <row r="141" spans="2:2" x14ac:dyDescent="0.2">
      <c r="B141" s="87"/>
    </row>
    <row r="142" spans="2:2" x14ac:dyDescent="0.2">
      <c r="B142" s="87"/>
    </row>
    <row r="147" spans="2:2" x14ac:dyDescent="0.2">
      <c r="B147" s="75"/>
    </row>
    <row r="148" spans="2:2" x14ac:dyDescent="0.2">
      <c r="B148" s="159"/>
    </row>
    <row r="154" spans="2:2" x14ac:dyDescent="0.2">
      <c r="B154" s="88"/>
    </row>
    <row r="155" spans="2:2" x14ac:dyDescent="0.2">
      <c r="B155" s="87"/>
    </row>
    <row r="157" spans="2:2" x14ac:dyDescent="0.2">
      <c r="B157" s="87"/>
    </row>
    <row r="158" spans="2:2" x14ac:dyDescent="0.2">
      <c r="B158" s="87"/>
    </row>
    <row r="159" spans="2:2" x14ac:dyDescent="0.2">
      <c r="B159" s="87"/>
    </row>
    <row r="160" spans="2:2" x14ac:dyDescent="0.2">
      <c r="B160" s="87"/>
    </row>
    <row r="161" spans="2:2" x14ac:dyDescent="0.2">
      <c r="B161" s="87"/>
    </row>
    <row r="162" spans="2:2" x14ac:dyDescent="0.2">
      <c r="B162" s="87"/>
    </row>
    <row r="163" spans="2:2" x14ac:dyDescent="0.2">
      <c r="B163" s="87"/>
    </row>
    <row r="164" spans="2:2" x14ac:dyDescent="0.2">
      <c r="B164" s="87"/>
    </row>
    <row r="165" spans="2:2" x14ac:dyDescent="0.2">
      <c r="B165" s="87"/>
    </row>
    <row r="166" spans="2:2" x14ac:dyDescent="0.2">
      <c r="B166" s="87"/>
    </row>
    <row r="167" spans="2:2" x14ac:dyDescent="0.2">
      <c r="B167" s="87"/>
    </row>
    <row r="168" spans="2:2" x14ac:dyDescent="0.2">
      <c r="B168" s="87"/>
    </row>
    <row r="265" spans="2:2" x14ac:dyDescent="0.2">
      <c r="B265" s="83"/>
    </row>
    <row r="266" spans="2:2" x14ac:dyDescent="0.2">
      <c r="B266" s="87"/>
    </row>
    <row r="267" spans="2:2" x14ac:dyDescent="0.2">
      <c r="B267" s="87"/>
    </row>
    <row r="270" spans="2:2" x14ac:dyDescent="0.2">
      <c r="B270" s="87"/>
    </row>
    <row r="286" spans="2:2" x14ac:dyDescent="0.2">
      <c r="B286" s="83"/>
    </row>
    <row r="316" spans="2:2" x14ac:dyDescent="0.2">
      <c r="B316" s="75"/>
    </row>
    <row r="317" spans="2:2" x14ac:dyDescent="0.2">
      <c r="B317" s="87"/>
    </row>
    <row r="319" spans="2:2" x14ac:dyDescent="0.2">
      <c r="B319" s="87"/>
    </row>
    <row r="320" spans="2:2" x14ac:dyDescent="0.2">
      <c r="B320" s="87"/>
    </row>
    <row r="321" spans="2:2" x14ac:dyDescent="0.2">
      <c r="B321" s="87"/>
    </row>
    <row r="322" spans="2:2" x14ac:dyDescent="0.2">
      <c r="B322" s="87"/>
    </row>
    <row r="323" spans="2:2" x14ac:dyDescent="0.2">
      <c r="B323" s="87"/>
    </row>
    <row r="324" spans="2:2" x14ac:dyDescent="0.2">
      <c r="B324" s="87"/>
    </row>
    <row r="325" spans="2:2" x14ac:dyDescent="0.2">
      <c r="B325" s="87"/>
    </row>
    <row r="326" spans="2:2" x14ac:dyDescent="0.2">
      <c r="B326" s="87"/>
    </row>
    <row r="327" spans="2:2" x14ac:dyDescent="0.2">
      <c r="B327" s="87"/>
    </row>
    <row r="328" spans="2:2" x14ac:dyDescent="0.2">
      <c r="B328" s="87"/>
    </row>
    <row r="329" spans="2:2" x14ac:dyDescent="0.2">
      <c r="B329" s="87"/>
    </row>
    <row r="330" spans="2:2" x14ac:dyDescent="0.2">
      <c r="B330" s="87"/>
    </row>
    <row r="342" spans="2:2" x14ac:dyDescent="0.2">
      <c r="B342" s="87"/>
    </row>
    <row r="343" spans="2:2" x14ac:dyDescent="0.2">
      <c r="B343" s="87"/>
    </row>
    <row r="344" spans="2:2" x14ac:dyDescent="0.2">
      <c r="B344" s="87"/>
    </row>
    <row r="345" spans="2:2" x14ac:dyDescent="0.2">
      <c r="B345" s="87"/>
    </row>
    <row r="346" spans="2:2" x14ac:dyDescent="0.2">
      <c r="B346" s="87"/>
    </row>
    <row r="347" spans="2:2" x14ac:dyDescent="0.2">
      <c r="B347" s="87"/>
    </row>
    <row r="348" spans="2:2" x14ac:dyDescent="0.2">
      <c r="B348" s="87"/>
    </row>
    <row r="349" spans="2:2" x14ac:dyDescent="0.2">
      <c r="B349" s="87"/>
    </row>
    <row r="350" spans="2:2" x14ac:dyDescent="0.2">
      <c r="B350" s="87"/>
    </row>
    <row r="352" spans="2:2" x14ac:dyDescent="0.2">
      <c r="B352" s="87"/>
    </row>
    <row r="353" spans="2:2" x14ac:dyDescent="0.2">
      <c r="B353" s="87"/>
    </row>
    <row r="354" spans="2:2" x14ac:dyDescent="0.2">
      <c r="B354" s="87"/>
    </row>
    <row r="355" spans="2:2" x14ac:dyDescent="0.2">
      <c r="B355" s="87"/>
    </row>
    <row r="356" spans="2:2" x14ac:dyDescent="0.2">
      <c r="B356" s="87"/>
    </row>
    <row r="358" spans="2:2" x14ac:dyDescent="0.2">
      <c r="B358" s="87"/>
    </row>
    <row r="361" spans="2:2" x14ac:dyDescent="0.2">
      <c r="B361" s="87"/>
    </row>
    <row r="364" spans="2:2" x14ac:dyDescent="0.2">
      <c r="B364" s="87"/>
    </row>
    <row r="365" spans="2:2" x14ac:dyDescent="0.2">
      <c r="B365" s="87"/>
    </row>
    <row r="366" spans="2:2" x14ac:dyDescent="0.2">
      <c r="B366" s="87"/>
    </row>
    <row r="367" spans="2:2" x14ac:dyDescent="0.2">
      <c r="B367" s="87"/>
    </row>
    <row r="368" spans="2:2" x14ac:dyDescent="0.2">
      <c r="B368" s="87"/>
    </row>
    <row r="369" spans="2:2" x14ac:dyDescent="0.2">
      <c r="B369" s="87"/>
    </row>
    <row r="370" spans="2:2" x14ac:dyDescent="0.2">
      <c r="B370" s="87"/>
    </row>
    <row r="371" spans="2:2" x14ac:dyDescent="0.2">
      <c r="B371" s="87"/>
    </row>
    <row r="372" spans="2:2" x14ac:dyDescent="0.2">
      <c r="B372" s="87"/>
    </row>
    <row r="373" spans="2:2" x14ac:dyDescent="0.2">
      <c r="B373" s="87"/>
    </row>
    <row r="374" spans="2:2" x14ac:dyDescent="0.2">
      <c r="B374" s="87"/>
    </row>
    <row r="375" spans="2:2" x14ac:dyDescent="0.2">
      <c r="B375" s="87"/>
    </row>
    <row r="376" spans="2:2" x14ac:dyDescent="0.2">
      <c r="B376" s="87"/>
    </row>
    <row r="377" spans="2:2" x14ac:dyDescent="0.2">
      <c r="B377" s="87"/>
    </row>
    <row r="378" spans="2:2" x14ac:dyDescent="0.2">
      <c r="B378" s="87"/>
    </row>
    <row r="379" spans="2:2" x14ac:dyDescent="0.2">
      <c r="B379" s="87"/>
    </row>
    <row r="380" spans="2:2" x14ac:dyDescent="0.2">
      <c r="B380" s="87"/>
    </row>
    <row r="381" spans="2:2" x14ac:dyDescent="0.2">
      <c r="B381" s="87"/>
    </row>
    <row r="382" spans="2:2" x14ac:dyDescent="0.2">
      <c r="B382" s="87"/>
    </row>
    <row r="386" spans="2:2" x14ac:dyDescent="0.2">
      <c r="B386" s="75"/>
    </row>
    <row r="403" spans="2:2" x14ac:dyDescent="0.2">
      <c r="B403" s="160"/>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8"/>
  <sheetViews>
    <sheetView showGridLines="0" topLeftCell="B1" zoomScaleNormal="100" workbookViewId="0"/>
  </sheetViews>
  <sheetFormatPr defaultRowHeight="12.75" x14ac:dyDescent="0.2"/>
  <cols>
    <col min="1" max="1" width="0" hidden="1" customWidth="1"/>
    <col min="2" max="2" width="19" customWidth="1"/>
    <col min="3" max="3" width="5" customWidth="1"/>
    <col min="4" max="4" width="12" customWidth="1"/>
    <col min="5" max="5" width="1" customWidth="1"/>
    <col min="6" max="6" width="5" customWidth="1"/>
    <col min="7" max="7" width="16" customWidth="1"/>
    <col min="8" max="10" width="2" customWidth="1"/>
    <col min="11" max="11" width="13" customWidth="1"/>
    <col min="12" max="12" width="6" customWidth="1"/>
    <col min="13" max="13" width="8" customWidth="1"/>
    <col min="14" max="14" width="5" customWidth="1"/>
    <col min="15" max="15" width="2" customWidth="1"/>
  </cols>
  <sheetData>
    <row r="1" spans="2:15" ht="5.25" customHeight="1" x14ac:dyDescent="0.2">
      <c r="B1" s="1"/>
      <c r="C1" s="1"/>
      <c r="D1" s="1"/>
      <c r="E1" s="1"/>
      <c r="F1" s="1"/>
      <c r="G1" s="1"/>
      <c r="H1" s="1"/>
      <c r="I1" s="1"/>
      <c r="J1" s="1"/>
      <c r="K1" s="1"/>
      <c r="L1" s="1"/>
      <c r="M1" s="1"/>
      <c r="N1" s="1"/>
      <c r="O1" s="1"/>
    </row>
    <row r="2" spans="2:15" ht="26.25" customHeight="1" x14ac:dyDescent="0.2">
      <c r="B2" s="1"/>
      <c r="C2" s="1"/>
      <c r="D2" s="1"/>
      <c r="E2" s="1"/>
      <c r="F2" s="1"/>
      <c r="G2" s="175" t="s">
        <v>857</v>
      </c>
      <c r="H2" s="176"/>
      <c r="I2" s="176"/>
      <c r="J2" s="176"/>
      <c r="K2" s="176"/>
      <c r="L2" s="1"/>
      <c r="M2" s="1"/>
      <c r="N2" s="1"/>
      <c r="O2" s="1"/>
    </row>
    <row r="3" spans="2:15" ht="11.65" customHeight="1" x14ac:dyDescent="0.2">
      <c r="B3" s="1"/>
      <c r="C3" s="1"/>
      <c r="D3" s="1"/>
      <c r="E3" s="1"/>
      <c r="F3" s="1"/>
      <c r="G3" s="1"/>
      <c r="H3" s="1"/>
      <c r="I3" s="1"/>
      <c r="J3" s="1"/>
      <c r="K3" s="1"/>
      <c r="L3" s="1"/>
      <c r="M3" s="1"/>
      <c r="N3" s="1"/>
      <c r="O3" s="1"/>
    </row>
    <row r="4" spans="2:15" ht="35.65" customHeight="1" x14ac:dyDescent="0.2">
      <c r="B4" s="177" t="s">
        <v>876</v>
      </c>
      <c r="C4" s="178"/>
      <c r="D4" s="178"/>
      <c r="E4" s="178"/>
      <c r="F4" s="178"/>
      <c r="G4" s="178"/>
      <c r="H4" s="178"/>
      <c r="I4" s="178"/>
      <c r="J4" s="178"/>
      <c r="K4" s="178"/>
      <c r="L4" s="178"/>
      <c r="M4" s="178"/>
      <c r="N4" s="178"/>
      <c r="O4" s="178"/>
    </row>
    <row r="5" spans="2:15" ht="10.5" customHeight="1" x14ac:dyDescent="0.2">
      <c r="B5" s="1"/>
      <c r="C5" s="1"/>
      <c r="D5" s="1"/>
      <c r="E5" s="1"/>
      <c r="F5" s="1"/>
      <c r="G5" s="1"/>
      <c r="H5" s="1"/>
      <c r="I5" s="1"/>
      <c r="J5" s="1"/>
      <c r="K5" s="1"/>
      <c r="L5" s="1"/>
      <c r="M5" s="1"/>
      <c r="N5" s="1"/>
      <c r="O5" s="1"/>
    </row>
    <row r="6" spans="2:15" ht="18.75" customHeight="1" x14ac:dyDescent="0.2">
      <c r="B6" s="179" t="s">
        <v>877</v>
      </c>
      <c r="C6" s="180"/>
      <c r="D6" s="180"/>
      <c r="E6" s="180"/>
      <c r="F6" s="180"/>
      <c r="G6" s="180"/>
      <c r="H6" s="180"/>
      <c r="I6" s="180"/>
      <c r="J6" s="180"/>
      <c r="K6" s="180"/>
      <c r="L6" s="180"/>
      <c r="M6" s="180"/>
      <c r="N6" s="180"/>
      <c r="O6" s="181"/>
    </row>
    <row r="7" spans="2:15" ht="6.75" customHeight="1" x14ac:dyDescent="0.2">
      <c r="B7" s="1"/>
      <c r="C7" s="1"/>
      <c r="D7" s="1"/>
      <c r="E7" s="1"/>
      <c r="F7" s="1"/>
      <c r="G7" s="1"/>
      <c r="H7" s="1"/>
      <c r="I7" s="1"/>
      <c r="J7" s="1"/>
      <c r="K7" s="1"/>
      <c r="L7" s="1"/>
      <c r="M7" s="1"/>
      <c r="N7" s="1"/>
      <c r="O7" s="1"/>
    </row>
    <row r="8" spans="2:15" ht="21" customHeight="1" x14ac:dyDescent="0.2">
      <c r="B8" s="182" t="s">
        <v>877</v>
      </c>
      <c r="C8" s="1"/>
      <c r="D8" s="184">
        <v>44469</v>
      </c>
      <c r="E8" s="185"/>
      <c r="F8" s="185"/>
      <c r="G8" s="1"/>
      <c r="H8" s="1"/>
      <c r="I8" s="1"/>
      <c r="J8" s="1"/>
      <c r="K8" s="1"/>
      <c r="L8" s="1"/>
      <c r="M8" s="1"/>
      <c r="N8" s="1"/>
      <c r="O8" s="1"/>
    </row>
    <row r="9" spans="2:15" ht="4.5" customHeight="1" x14ac:dyDescent="0.2">
      <c r="B9" s="183"/>
      <c r="C9" s="1"/>
      <c r="D9" s="1"/>
      <c r="E9" s="1"/>
      <c r="F9" s="1"/>
      <c r="G9" s="1"/>
      <c r="H9" s="1"/>
      <c r="I9" s="1"/>
      <c r="J9" s="1"/>
      <c r="K9" s="1"/>
      <c r="L9" s="1"/>
      <c r="M9" s="1"/>
      <c r="N9" s="1"/>
      <c r="O9" s="1"/>
    </row>
    <row r="10" spans="2:15" ht="6.75" customHeight="1" x14ac:dyDescent="0.2">
      <c r="B10" s="1"/>
      <c r="C10" s="1"/>
      <c r="D10" s="1"/>
      <c r="E10" s="1"/>
      <c r="F10" s="1"/>
      <c r="G10" s="1"/>
      <c r="H10" s="1"/>
      <c r="I10" s="1"/>
      <c r="J10" s="1"/>
      <c r="K10" s="1"/>
      <c r="L10" s="1"/>
      <c r="M10" s="1"/>
      <c r="N10" s="1"/>
      <c r="O10" s="1"/>
    </row>
    <row r="11" spans="2:15" ht="18.75" customHeight="1" x14ac:dyDescent="0.2">
      <c r="B11" s="179" t="s">
        <v>878</v>
      </c>
      <c r="C11" s="180"/>
      <c r="D11" s="180"/>
      <c r="E11" s="180"/>
      <c r="F11" s="180"/>
      <c r="G11" s="180"/>
      <c r="H11" s="180"/>
      <c r="I11" s="180"/>
      <c r="J11" s="180"/>
      <c r="K11" s="180"/>
      <c r="L11" s="180"/>
      <c r="M11" s="180"/>
      <c r="N11" s="180"/>
      <c r="O11" s="181"/>
    </row>
    <row r="12" spans="2:15" ht="12.75" customHeight="1" x14ac:dyDescent="0.2">
      <c r="B12" s="1"/>
      <c r="C12" s="1"/>
      <c r="D12" s="1"/>
      <c r="E12" s="1"/>
      <c r="F12" s="1"/>
      <c r="G12" s="1"/>
      <c r="H12" s="1"/>
      <c r="I12" s="1"/>
      <c r="J12" s="1"/>
      <c r="K12" s="1"/>
      <c r="L12" s="1"/>
      <c r="M12" s="1"/>
      <c r="N12" s="1"/>
      <c r="O12" s="1"/>
    </row>
    <row r="13" spans="2:15" ht="17.25" customHeight="1" x14ac:dyDescent="0.2">
      <c r="B13" s="186" t="s">
        <v>879</v>
      </c>
      <c r="C13" s="187"/>
      <c r="D13" s="187"/>
      <c r="E13" s="187"/>
      <c r="F13" s="188"/>
      <c r="G13" s="187"/>
      <c r="H13" s="187"/>
      <c r="I13" s="188"/>
      <c r="J13" s="187"/>
      <c r="K13" s="187"/>
      <c r="L13" s="187"/>
      <c r="M13" s="187"/>
      <c r="N13" s="187"/>
      <c r="O13" s="187"/>
    </row>
    <row r="14" spans="2:15" ht="15.2" customHeight="1" x14ac:dyDescent="0.2">
      <c r="B14" s="189" t="s">
        <v>880</v>
      </c>
      <c r="C14" s="185"/>
      <c r="D14" s="185"/>
      <c r="E14" s="185"/>
      <c r="F14" s="189" t="s">
        <v>881</v>
      </c>
      <c r="G14" s="185"/>
      <c r="H14" s="185"/>
      <c r="I14" s="190" t="s">
        <v>882</v>
      </c>
      <c r="J14" s="185"/>
      <c r="K14" s="185"/>
      <c r="L14" s="185"/>
      <c r="M14" s="185"/>
      <c r="N14" s="185"/>
      <c r="O14" s="185"/>
    </row>
    <row r="15" spans="2:15" ht="14.1" customHeight="1" x14ac:dyDescent="0.2">
      <c r="B15" s="1"/>
      <c r="C15" s="1"/>
      <c r="D15" s="1"/>
      <c r="E15" s="1"/>
      <c r="F15" s="1"/>
      <c r="G15" s="1"/>
      <c r="H15" s="1"/>
      <c r="I15" s="1"/>
      <c r="J15" s="1"/>
      <c r="K15" s="1"/>
      <c r="L15" s="1"/>
      <c r="M15" s="1"/>
      <c r="N15" s="1"/>
      <c r="O15" s="1"/>
    </row>
    <row r="16" spans="2:15" ht="16.5" customHeight="1" x14ac:dyDescent="0.2">
      <c r="B16" s="188" t="s">
        <v>883</v>
      </c>
      <c r="C16" s="187"/>
      <c r="D16" s="187"/>
      <c r="E16" s="187"/>
      <c r="F16" s="187"/>
      <c r="G16" s="187"/>
      <c r="H16" s="188"/>
      <c r="I16" s="187"/>
      <c r="J16" s="187"/>
      <c r="K16" s="187"/>
      <c r="L16" s="187"/>
      <c r="M16" s="191"/>
      <c r="N16" s="187"/>
      <c r="O16" s="187"/>
    </row>
    <row r="17" spans="2:15" ht="15" customHeight="1" x14ac:dyDescent="0.2">
      <c r="B17" s="192" t="s">
        <v>884</v>
      </c>
      <c r="C17" s="185"/>
      <c r="D17" s="185"/>
      <c r="E17" s="185"/>
      <c r="F17" s="192" t="s">
        <v>885</v>
      </c>
      <c r="G17" s="185"/>
      <c r="H17" s="185"/>
      <c r="I17" s="193" t="s">
        <v>886</v>
      </c>
      <c r="J17" s="185"/>
      <c r="K17" s="185"/>
      <c r="L17" s="185"/>
      <c r="M17" s="185"/>
      <c r="N17" s="185"/>
      <c r="O17" s="185"/>
    </row>
    <row r="18" spans="2:15" ht="14.1" customHeight="1" x14ac:dyDescent="0.2">
      <c r="B18" s="1"/>
      <c r="C18" s="1"/>
      <c r="D18" s="1"/>
      <c r="E18" s="1"/>
      <c r="F18" s="1"/>
      <c r="G18" s="1"/>
      <c r="H18" s="1"/>
      <c r="I18" s="1"/>
      <c r="J18" s="1"/>
      <c r="K18" s="1"/>
      <c r="L18" s="1"/>
      <c r="M18" s="1"/>
      <c r="N18" s="1"/>
      <c r="O18" s="1"/>
    </row>
    <row r="19" spans="2:15" ht="16.5" customHeight="1" x14ac:dyDescent="0.2">
      <c r="B19" s="188" t="s">
        <v>887</v>
      </c>
      <c r="C19" s="187"/>
      <c r="D19" s="187"/>
      <c r="E19" s="187"/>
      <c r="F19" s="187"/>
      <c r="G19" s="187"/>
      <c r="H19" s="187"/>
      <c r="I19" s="187"/>
      <c r="J19" s="187"/>
      <c r="K19" s="188"/>
      <c r="L19" s="187"/>
      <c r="M19" s="187"/>
      <c r="N19" s="191"/>
      <c r="O19" s="187"/>
    </row>
    <row r="20" spans="2:15" ht="15" customHeight="1" x14ac:dyDescent="0.2">
      <c r="B20" s="192" t="s">
        <v>888</v>
      </c>
      <c r="C20" s="185"/>
      <c r="D20" s="185"/>
      <c r="E20" s="185"/>
      <c r="F20" s="192" t="s">
        <v>889</v>
      </c>
      <c r="G20" s="185"/>
      <c r="H20" s="185"/>
      <c r="I20" s="193" t="s">
        <v>890</v>
      </c>
      <c r="J20" s="185"/>
      <c r="K20" s="185"/>
      <c r="L20" s="185"/>
      <c r="M20" s="185"/>
      <c r="N20" s="185"/>
      <c r="O20" s="1"/>
    </row>
    <row r="21" spans="2:15" ht="13.5" customHeight="1" x14ac:dyDescent="0.2">
      <c r="B21" s="1"/>
      <c r="C21" s="1"/>
      <c r="D21" s="1"/>
      <c r="E21" s="1"/>
      <c r="F21" s="1"/>
      <c r="G21" s="1"/>
      <c r="H21" s="1"/>
      <c r="I21" s="1"/>
      <c r="J21" s="1"/>
      <c r="K21" s="1"/>
      <c r="L21" s="1"/>
      <c r="M21" s="1"/>
      <c r="N21" s="1"/>
      <c r="O21" s="1"/>
    </row>
    <row r="22" spans="2:15" ht="15" customHeight="1" x14ac:dyDescent="0.2">
      <c r="B22" s="188" t="s">
        <v>891</v>
      </c>
      <c r="C22" s="187"/>
      <c r="D22" s="187"/>
      <c r="E22" s="187"/>
      <c r="F22" s="191"/>
      <c r="G22" s="187"/>
      <c r="H22" s="187"/>
      <c r="I22" s="187"/>
      <c r="J22" s="191"/>
      <c r="K22" s="187"/>
      <c r="L22" s="187"/>
      <c r="M22" s="187"/>
      <c r="N22" s="187"/>
      <c r="O22" s="187"/>
    </row>
    <row r="23" spans="2:15" ht="15" customHeight="1" x14ac:dyDescent="0.2">
      <c r="B23" s="192" t="s">
        <v>892</v>
      </c>
      <c r="C23" s="185"/>
      <c r="D23" s="185"/>
      <c r="E23" s="185"/>
      <c r="F23" s="192"/>
      <c r="G23" s="185"/>
      <c r="H23" s="185"/>
      <c r="I23" s="185"/>
      <c r="J23" s="192"/>
      <c r="K23" s="185"/>
      <c r="L23" s="185"/>
      <c r="M23" s="185"/>
      <c r="N23" s="185"/>
      <c r="O23" s="185"/>
    </row>
    <row r="24" spans="2:15" ht="11.25" customHeight="1" x14ac:dyDescent="0.2">
      <c r="B24" s="1"/>
      <c r="C24" s="1"/>
      <c r="D24" s="1"/>
      <c r="E24" s="1"/>
      <c r="F24" s="1"/>
      <c r="G24" s="1"/>
      <c r="H24" s="1"/>
      <c r="I24" s="1"/>
      <c r="J24" s="1"/>
      <c r="K24" s="1"/>
      <c r="L24" s="1"/>
      <c r="M24" s="1"/>
      <c r="N24" s="1"/>
      <c r="O24" s="1"/>
    </row>
    <row r="25" spans="2:15" ht="15" customHeight="1" x14ac:dyDescent="0.2">
      <c r="B25" s="188" t="s">
        <v>893</v>
      </c>
      <c r="C25" s="187"/>
      <c r="D25" s="187"/>
      <c r="E25" s="187"/>
      <c r="F25" s="187"/>
      <c r="G25" s="187"/>
      <c r="H25" s="187"/>
      <c r="I25" s="187"/>
      <c r="J25" s="187"/>
      <c r="K25" s="187"/>
      <c r="L25" s="187"/>
      <c r="M25" s="187"/>
      <c r="N25" s="187"/>
      <c r="O25" s="187"/>
    </row>
    <row r="26" spans="2:15" ht="15" customHeight="1" x14ac:dyDescent="0.2">
      <c r="B26" s="192" t="s">
        <v>894</v>
      </c>
      <c r="C26" s="185"/>
      <c r="D26" s="185"/>
      <c r="E26" s="185"/>
      <c r="F26" s="185"/>
      <c r="G26" s="185"/>
      <c r="H26" s="185"/>
      <c r="I26" s="185"/>
      <c r="J26" s="185"/>
      <c r="K26" s="185"/>
      <c r="L26" s="185"/>
      <c r="M26" s="185"/>
      <c r="N26" s="185"/>
      <c r="O26" s="185"/>
    </row>
    <row r="27" spans="2:15" ht="15" customHeight="1" x14ac:dyDescent="0.2">
      <c r="B27" s="192" t="s">
        <v>895</v>
      </c>
      <c r="C27" s="185"/>
      <c r="D27" s="185"/>
      <c r="E27" s="185"/>
      <c r="F27" s="185"/>
      <c r="G27" s="185"/>
      <c r="H27" s="185"/>
      <c r="I27" s="185"/>
      <c r="J27" s="185"/>
      <c r="K27" s="185"/>
      <c r="L27" s="185"/>
      <c r="M27" s="185"/>
      <c r="N27" s="185"/>
      <c r="O27" s="185"/>
    </row>
    <row r="28" spans="2:15" ht="15" customHeight="1" x14ac:dyDescent="0.2">
      <c r="B28" s="192" t="s">
        <v>896</v>
      </c>
      <c r="C28" s="185"/>
      <c r="D28" s="185"/>
      <c r="E28" s="185"/>
      <c r="F28" s="185"/>
      <c r="G28" s="185"/>
      <c r="H28" s="185"/>
      <c r="I28" s="185"/>
      <c r="J28" s="185"/>
      <c r="K28" s="185"/>
      <c r="L28" s="185"/>
      <c r="M28" s="185"/>
      <c r="N28" s="185"/>
      <c r="O28" s="185"/>
    </row>
  </sheetData>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xr:uid="{00000000-0004-0000-0400-000000000000}"/>
    <hyperlink ref="I17" r:id="rId2" display="mailto:nancy.verret@bnpparibasfortis.com" xr:uid="{00000000-0004-0000-0400-000001000000}"/>
    <hyperlink ref="I20" r:id="rId3" display="mailto:oscar.meester@bnpparibasfortis.com" xr:uid="{00000000-0004-0000-0400-000002000000}"/>
  </hyperlinks>
  <pageMargins left="0.44392156862745108" right="0.33215686274509809" top="0.44392156862745108" bottom="0.44392156862745108" header="0.50980392156862753" footer="0.50980392156862753"/>
  <pageSetup paperSize="9" scale="99" orientation="portrait" r:id="rId4"/>
  <headerFooter alignWithMargins="0">
    <oddFooter>&amp;R&amp;1#&amp;"Calibri"&amp;10&amp;K0000FFClassification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20"/>
  <sheetViews>
    <sheetView showGridLines="0" topLeftCell="B1" zoomScaleNormal="100" workbookViewId="0"/>
  </sheetViews>
  <sheetFormatPr defaultRowHeight="12.75" x14ac:dyDescent="0.2"/>
  <cols>
    <col min="1" max="1" width="0" hidden="1" customWidth="1"/>
    <col min="2" max="2" width="1" customWidth="1"/>
    <col min="3" max="3" width="10" customWidth="1"/>
    <col min="4" max="4" width="13" customWidth="1"/>
    <col min="5" max="5" width="12" customWidth="1"/>
    <col min="6" max="6" width="1" customWidth="1"/>
    <col min="7" max="7" width="5" customWidth="1"/>
    <col min="8" max="8" width="3" customWidth="1"/>
    <col min="9" max="9" width="7" customWidth="1"/>
    <col min="10" max="10" width="2" customWidth="1"/>
    <col min="11" max="11" width="4" customWidth="1"/>
    <col min="12" max="12" width="3" customWidth="1"/>
    <col min="13" max="13" width="9" customWidth="1"/>
    <col min="14" max="14" width="6" customWidth="1"/>
    <col min="15" max="15" width="2" customWidth="1"/>
    <col min="16" max="16" width="10" customWidth="1"/>
    <col min="17" max="17" width="8" customWidth="1"/>
    <col min="18" max="18" width="3" customWidth="1"/>
    <col min="19" max="21" width="13"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
      <c r="H2" s="175" t="s">
        <v>857</v>
      </c>
      <c r="I2" s="176"/>
      <c r="J2" s="176"/>
      <c r="K2" s="176"/>
      <c r="L2" s="176"/>
      <c r="M2" s="176"/>
      <c r="N2" s="176"/>
      <c r="O2" s="1"/>
      <c r="P2" s="1"/>
      <c r="Q2" s="1"/>
      <c r="R2" s="1"/>
      <c r="S2" s="1"/>
      <c r="T2" s="1"/>
      <c r="U2" s="1"/>
    </row>
    <row r="3" spans="2:21" ht="15.4" customHeight="1" x14ac:dyDescent="0.2">
      <c r="B3" s="1"/>
      <c r="C3" s="1"/>
      <c r="D3" s="1"/>
      <c r="E3" s="1"/>
      <c r="F3" s="1"/>
      <c r="G3" s="1"/>
      <c r="H3" s="1"/>
      <c r="I3" s="1"/>
      <c r="J3" s="1"/>
      <c r="K3" s="1"/>
      <c r="L3" s="1"/>
      <c r="M3" s="1"/>
      <c r="N3" s="1"/>
      <c r="O3" s="1"/>
      <c r="P3" s="1"/>
      <c r="Q3" s="1"/>
      <c r="R3" s="1"/>
      <c r="S3" s="1"/>
      <c r="T3" s="1"/>
      <c r="U3" s="1"/>
    </row>
    <row r="4" spans="2:21" ht="34.9" customHeight="1" x14ac:dyDescent="0.2">
      <c r="B4" s="1"/>
      <c r="C4" s="177" t="s">
        <v>897</v>
      </c>
      <c r="D4" s="178"/>
      <c r="E4" s="178"/>
      <c r="F4" s="178"/>
      <c r="G4" s="178"/>
      <c r="H4" s="178"/>
      <c r="I4" s="178"/>
      <c r="J4" s="178"/>
      <c r="K4" s="178"/>
      <c r="L4" s="178"/>
      <c r="M4" s="178"/>
      <c r="N4" s="178"/>
      <c r="O4" s="178"/>
      <c r="P4" s="178"/>
      <c r="Q4" s="178"/>
      <c r="R4" s="1"/>
      <c r="S4" s="1"/>
      <c r="T4" s="1"/>
      <c r="U4" s="1"/>
    </row>
    <row r="5" spans="2:21" ht="5.25" customHeight="1" x14ac:dyDescent="0.2">
      <c r="B5" s="1"/>
      <c r="C5" s="1"/>
      <c r="D5" s="1"/>
      <c r="E5" s="1"/>
      <c r="F5" s="1"/>
      <c r="G5" s="1"/>
      <c r="H5" s="1"/>
      <c r="I5" s="1"/>
      <c r="J5" s="1"/>
      <c r="K5" s="1"/>
      <c r="L5" s="1"/>
      <c r="M5" s="1"/>
      <c r="N5" s="1"/>
      <c r="O5" s="1"/>
      <c r="P5" s="1"/>
      <c r="Q5" s="1"/>
      <c r="R5" s="1"/>
      <c r="S5" s="1"/>
      <c r="T5" s="1"/>
      <c r="U5" s="1"/>
    </row>
    <row r="6" spans="2:21" ht="18.75" customHeight="1" x14ac:dyDescent="0.2">
      <c r="B6" s="1"/>
      <c r="C6" s="179" t="s">
        <v>898</v>
      </c>
      <c r="D6" s="180"/>
      <c r="E6" s="180"/>
      <c r="F6" s="180"/>
      <c r="G6" s="180"/>
      <c r="H6" s="180"/>
      <c r="I6" s="180"/>
      <c r="J6" s="180"/>
      <c r="K6" s="180"/>
      <c r="L6" s="180"/>
      <c r="M6" s="180"/>
      <c r="N6" s="180"/>
      <c r="O6" s="180"/>
      <c r="P6" s="180"/>
      <c r="Q6" s="181"/>
      <c r="R6" s="1"/>
      <c r="S6" s="1"/>
      <c r="T6" s="1"/>
      <c r="U6" s="1"/>
    </row>
    <row r="7" spans="2:21" ht="4.9000000000000004" customHeight="1" x14ac:dyDescent="0.2">
      <c r="B7" s="1"/>
      <c r="C7" s="1"/>
      <c r="D7" s="1"/>
      <c r="E7" s="1"/>
      <c r="F7" s="1"/>
      <c r="G7" s="1"/>
      <c r="H7" s="1"/>
      <c r="I7" s="1"/>
      <c r="J7" s="1"/>
      <c r="K7" s="1"/>
      <c r="L7" s="1"/>
      <c r="M7" s="1"/>
      <c r="N7" s="1"/>
      <c r="O7" s="1"/>
      <c r="P7" s="1"/>
      <c r="Q7" s="1"/>
      <c r="R7" s="1"/>
      <c r="S7" s="1"/>
      <c r="T7" s="1"/>
      <c r="U7" s="1"/>
    </row>
    <row r="8" spans="2:21" ht="30.75" customHeight="1" x14ac:dyDescent="0.2">
      <c r="B8" s="1"/>
      <c r="C8" s="12" t="s">
        <v>904</v>
      </c>
      <c r="D8" s="12" t="s">
        <v>858</v>
      </c>
      <c r="E8" s="203" t="s">
        <v>905</v>
      </c>
      <c r="F8" s="198"/>
      <c r="G8" s="198"/>
      <c r="H8" s="203" t="s">
        <v>906</v>
      </c>
      <c r="I8" s="198"/>
      <c r="J8" s="197" t="s">
        <v>907</v>
      </c>
      <c r="K8" s="198"/>
      <c r="L8" s="198"/>
      <c r="M8" s="12" t="s">
        <v>908</v>
      </c>
      <c r="N8" s="197" t="s">
        <v>909</v>
      </c>
      <c r="O8" s="198"/>
      <c r="P8" s="12" t="s">
        <v>910</v>
      </c>
      <c r="Q8" s="197" t="s">
        <v>911</v>
      </c>
      <c r="R8" s="198"/>
      <c r="S8" s="3" t="s">
        <v>912</v>
      </c>
      <c r="T8" s="3" t="s">
        <v>913</v>
      </c>
      <c r="U8" s="3" t="s">
        <v>915</v>
      </c>
    </row>
    <row r="9" spans="2:21" ht="11.25" customHeight="1" x14ac:dyDescent="0.2">
      <c r="B9" s="1"/>
      <c r="C9" s="4" t="s">
        <v>859</v>
      </c>
      <c r="D9" s="5" t="s">
        <v>860</v>
      </c>
      <c r="E9" s="204">
        <v>2500000000</v>
      </c>
      <c r="F9" s="200"/>
      <c r="G9" s="200"/>
      <c r="H9" s="205">
        <v>43521</v>
      </c>
      <c r="I9" s="200"/>
      <c r="J9" s="205">
        <v>46078</v>
      </c>
      <c r="K9" s="200"/>
      <c r="L9" s="200"/>
      <c r="M9" s="5" t="s">
        <v>1</v>
      </c>
      <c r="N9" s="199" t="s">
        <v>862</v>
      </c>
      <c r="O9" s="200"/>
      <c r="P9" s="9">
        <v>5.0000000000000001E-3</v>
      </c>
      <c r="Q9" s="199" t="s">
        <v>914</v>
      </c>
      <c r="R9" s="200"/>
      <c r="S9" s="8">
        <v>44617</v>
      </c>
      <c r="T9" s="16">
        <v>4.4082191780821915</v>
      </c>
      <c r="U9" s="5" t="s">
        <v>861</v>
      </c>
    </row>
    <row r="10" spans="2:21" ht="11.25" customHeight="1" x14ac:dyDescent="0.2">
      <c r="B10" s="1"/>
      <c r="C10" s="4" t="s">
        <v>863</v>
      </c>
      <c r="D10" s="5" t="s">
        <v>864</v>
      </c>
      <c r="E10" s="204">
        <v>2500000000</v>
      </c>
      <c r="F10" s="200"/>
      <c r="G10" s="200"/>
      <c r="H10" s="205">
        <v>43521</v>
      </c>
      <c r="I10" s="200"/>
      <c r="J10" s="205">
        <v>47174</v>
      </c>
      <c r="K10" s="200"/>
      <c r="L10" s="200"/>
      <c r="M10" s="5" t="s">
        <v>1</v>
      </c>
      <c r="N10" s="199" t="s">
        <v>862</v>
      </c>
      <c r="O10" s="200"/>
      <c r="P10" s="9">
        <v>8.5000000000000006E-3</v>
      </c>
      <c r="Q10" s="199" t="s">
        <v>914</v>
      </c>
      <c r="R10" s="200"/>
      <c r="S10" s="8">
        <v>44617</v>
      </c>
      <c r="T10" s="16">
        <v>7.4109589041095889</v>
      </c>
      <c r="U10" s="5" t="s">
        <v>865</v>
      </c>
    </row>
    <row r="11" spans="2:21" ht="11.25" customHeight="1" x14ac:dyDescent="0.2">
      <c r="B11" s="1"/>
      <c r="C11" s="4" t="s">
        <v>866</v>
      </c>
      <c r="D11" s="5" t="s">
        <v>867</v>
      </c>
      <c r="E11" s="204">
        <v>2500000000</v>
      </c>
      <c r="F11" s="200"/>
      <c r="G11" s="200"/>
      <c r="H11" s="205">
        <v>43971</v>
      </c>
      <c r="I11" s="200"/>
      <c r="J11" s="205">
        <v>46527</v>
      </c>
      <c r="K11" s="200"/>
      <c r="L11" s="200"/>
      <c r="M11" s="5" t="s">
        <v>1</v>
      </c>
      <c r="N11" s="199" t="s">
        <v>862</v>
      </c>
      <c r="O11" s="200"/>
      <c r="P11" s="9">
        <v>1E-4</v>
      </c>
      <c r="Q11" s="199" t="s">
        <v>914</v>
      </c>
      <c r="R11" s="200"/>
      <c r="S11" s="8">
        <v>44701</v>
      </c>
      <c r="T11" s="16">
        <v>5.6383561643835618</v>
      </c>
      <c r="U11" s="5" t="s">
        <v>868</v>
      </c>
    </row>
    <row r="12" spans="2:21" ht="11.25" customHeight="1" x14ac:dyDescent="0.2">
      <c r="B12" s="1"/>
      <c r="C12" s="4" t="s">
        <v>869</v>
      </c>
      <c r="D12" s="5" t="s">
        <v>870</v>
      </c>
      <c r="E12" s="204">
        <v>2500000000</v>
      </c>
      <c r="F12" s="200"/>
      <c r="G12" s="200"/>
      <c r="H12" s="205">
        <v>43971</v>
      </c>
      <c r="I12" s="200"/>
      <c r="J12" s="205">
        <v>47623</v>
      </c>
      <c r="K12" s="200"/>
      <c r="L12" s="200"/>
      <c r="M12" s="5" t="s">
        <v>1</v>
      </c>
      <c r="N12" s="199" t="s">
        <v>862</v>
      </c>
      <c r="O12" s="200"/>
      <c r="P12" s="9">
        <v>7.000000000000001E-4</v>
      </c>
      <c r="Q12" s="199" t="s">
        <v>914</v>
      </c>
      <c r="R12" s="200"/>
      <c r="S12" s="8">
        <v>44701</v>
      </c>
      <c r="T12" s="16">
        <v>8.6410958904109592</v>
      </c>
      <c r="U12" s="5" t="s">
        <v>871</v>
      </c>
    </row>
    <row r="13" spans="2:21" ht="11.25" customHeight="1" x14ac:dyDescent="0.2">
      <c r="B13" s="1"/>
      <c r="C13" s="4" t="s">
        <v>872</v>
      </c>
      <c r="D13" s="5" t="s">
        <v>873</v>
      </c>
      <c r="E13" s="204">
        <v>1500000000</v>
      </c>
      <c r="F13" s="200"/>
      <c r="G13" s="200"/>
      <c r="H13" s="205">
        <v>44175</v>
      </c>
      <c r="I13" s="200"/>
      <c r="J13" s="205">
        <v>46731</v>
      </c>
      <c r="K13" s="200"/>
      <c r="L13" s="200"/>
      <c r="M13" s="5" t="s">
        <v>1</v>
      </c>
      <c r="N13" s="199" t="s">
        <v>862</v>
      </c>
      <c r="O13" s="200"/>
      <c r="P13" s="9">
        <v>1E-4</v>
      </c>
      <c r="Q13" s="199" t="s">
        <v>914</v>
      </c>
      <c r="R13" s="200"/>
      <c r="S13" s="8">
        <v>44540</v>
      </c>
      <c r="T13" s="16">
        <v>6.1972602739726028</v>
      </c>
      <c r="U13" s="5" t="s">
        <v>874</v>
      </c>
    </row>
    <row r="14" spans="2:21" ht="15" customHeight="1" x14ac:dyDescent="0.2">
      <c r="B14" s="1"/>
      <c r="C14" s="17"/>
      <c r="D14" s="18"/>
      <c r="E14" s="208">
        <v>11500000000</v>
      </c>
      <c r="F14" s="209"/>
      <c r="G14" s="209"/>
      <c r="H14" s="210"/>
      <c r="I14" s="211"/>
      <c r="J14" s="210"/>
      <c r="K14" s="211"/>
      <c r="L14" s="211"/>
      <c r="M14" s="17"/>
      <c r="N14" s="210"/>
      <c r="O14" s="211"/>
      <c r="P14" s="17"/>
      <c r="Q14" s="210"/>
      <c r="R14" s="211"/>
      <c r="S14" s="17"/>
      <c r="T14" s="17"/>
      <c r="U14" s="17"/>
    </row>
    <row r="15" spans="2:21" ht="5.65" customHeight="1" x14ac:dyDescent="0.2">
      <c r="B15" s="1"/>
      <c r="C15" s="1"/>
      <c r="D15" s="1"/>
      <c r="E15" s="1"/>
      <c r="F15" s="1"/>
      <c r="G15" s="1"/>
      <c r="H15" s="1"/>
      <c r="I15" s="1"/>
      <c r="J15" s="1"/>
      <c r="K15" s="1"/>
      <c r="L15" s="1"/>
      <c r="M15" s="1"/>
      <c r="N15" s="1"/>
      <c r="O15" s="1"/>
      <c r="P15" s="1"/>
      <c r="Q15" s="1"/>
      <c r="R15" s="1"/>
      <c r="S15" s="1"/>
      <c r="T15" s="1"/>
      <c r="U15" s="1"/>
    </row>
    <row r="16" spans="2:21" ht="19.899999999999999" customHeight="1" x14ac:dyDescent="0.2">
      <c r="B16" s="1"/>
      <c r="C16" s="179" t="s">
        <v>899</v>
      </c>
      <c r="D16" s="180"/>
      <c r="E16" s="180"/>
      <c r="F16" s="180"/>
      <c r="G16" s="180"/>
      <c r="H16" s="180"/>
      <c r="I16" s="180"/>
      <c r="J16" s="180"/>
      <c r="K16" s="180"/>
      <c r="L16" s="180"/>
      <c r="M16" s="180"/>
      <c r="N16" s="180"/>
      <c r="O16" s="180"/>
      <c r="P16" s="180"/>
      <c r="Q16" s="181"/>
      <c r="R16" s="1"/>
      <c r="S16" s="1"/>
      <c r="T16" s="1"/>
      <c r="U16" s="1"/>
    </row>
    <row r="17" spans="2:21" ht="18.399999999999999" customHeight="1" x14ac:dyDescent="0.2">
      <c r="B17" s="1"/>
      <c r="C17" s="194" t="s">
        <v>900</v>
      </c>
      <c r="D17" s="195"/>
      <c r="E17" s="195"/>
      <c r="F17" s="195"/>
      <c r="G17" s="1"/>
      <c r="H17" s="1"/>
      <c r="I17" s="1"/>
      <c r="J17" s="1"/>
      <c r="K17" s="196">
        <v>11500000000</v>
      </c>
      <c r="L17" s="195"/>
      <c r="M17" s="195"/>
      <c r="N17" s="1"/>
      <c r="O17" s="1"/>
      <c r="P17" s="1"/>
      <c r="Q17" s="1"/>
      <c r="R17" s="1"/>
      <c r="S17" s="1"/>
      <c r="T17" s="1"/>
      <c r="U17" s="1"/>
    </row>
    <row r="18" spans="2:21" ht="15.6" customHeight="1" x14ac:dyDescent="0.2">
      <c r="B18" s="1"/>
      <c r="C18" s="194" t="s">
        <v>901</v>
      </c>
      <c r="D18" s="195"/>
      <c r="E18" s="195"/>
      <c r="F18" s="195"/>
      <c r="G18" s="195"/>
      <c r="H18" s="195"/>
      <c r="I18" s="1"/>
      <c r="J18" s="1"/>
      <c r="K18" s="1"/>
      <c r="L18" s="19"/>
      <c r="M18" s="20">
        <v>3.1217391304347824E-3</v>
      </c>
      <c r="N18" s="1"/>
      <c r="O18" s="1"/>
      <c r="P18" s="1"/>
      <c r="Q18" s="1"/>
      <c r="R18" s="1"/>
      <c r="S18" s="1"/>
      <c r="T18" s="1"/>
      <c r="U18" s="1"/>
    </row>
    <row r="19" spans="2:21" ht="15.6" customHeight="1" x14ac:dyDescent="0.2">
      <c r="B19" s="1"/>
      <c r="C19" s="194" t="s">
        <v>902</v>
      </c>
      <c r="D19" s="195"/>
      <c r="E19" s="195"/>
      <c r="F19" s="195"/>
      <c r="G19" s="195"/>
      <c r="H19" s="195"/>
      <c r="I19" s="1"/>
      <c r="J19" s="1"/>
      <c r="K19" s="206">
        <v>6.4819535437760569</v>
      </c>
      <c r="L19" s="207"/>
      <c r="M19" s="207"/>
      <c r="N19" s="1"/>
      <c r="O19" s="1"/>
      <c r="P19" s="1"/>
      <c r="Q19" s="1"/>
      <c r="R19" s="1"/>
      <c r="S19" s="1"/>
      <c r="T19" s="1"/>
      <c r="U19" s="1"/>
    </row>
    <row r="20" spans="2:21" ht="15.6" customHeight="1" x14ac:dyDescent="0.2">
      <c r="C20" s="201" t="s">
        <v>903</v>
      </c>
      <c r="D20" s="202"/>
      <c r="E20" s="202"/>
      <c r="F20" s="202"/>
    </row>
  </sheetData>
  <mergeCells count="45">
    <mergeCell ref="Q13:R13"/>
    <mergeCell ref="K19:M19"/>
    <mergeCell ref="E12:G12"/>
    <mergeCell ref="H12:I12"/>
    <mergeCell ref="J12:L12"/>
    <mergeCell ref="N12:O12"/>
    <mergeCell ref="C18:H18"/>
    <mergeCell ref="C19:H19"/>
    <mergeCell ref="E14:G14"/>
    <mergeCell ref="H14:I14"/>
    <mergeCell ref="J14:L14"/>
    <mergeCell ref="N14:O14"/>
    <mergeCell ref="Q14:R14"/>
    <mergeCell ref="C20:F20"/>
    <mergeCell ref="E8:G8"/>
    <mergeCell ref="H8:I8"/>
    <mergeCell ref="J8:L8"/>
    <mergeCell ref="E9:G9"/>
    <mergeCell ref="H9:I9"/>
    <mergeCell ref="J9:L9"/>
    <mergeCell ref="E10:G10"/>
    <mergeCell ref="H10:I10"/>
    <mergeCell ref="J10:L10"/>
    <mergeCell ref="E11:G11"/>
    <mergeCell ref="H11:I11"/>
    <mergeCell ref="J11:L11"/>
    <mergeCell ref="E13:G13"/>
    <mergeCell ref="H13:I13"/>
    <mergeCell ref="J13:L13"/>
    <mergeCell ref="H2:N2"/>
    <mergeCell ref="C4:Q4"/>
    <mergeCell ref="C6:Q6"/>
    <mergeCell ref="C16:Q16"/>
    <mergeCell ref="C17:F17"/>
    <mergeCell ref="K17:M17"/>
    <mergeCell ref="N8:O8"/>
    <mergeCell ref="Q8:R8"/>
    <mergeCell ref="N9:O9"/>
    <mergeCell ref="Q9:R9"/>
    <mergeCell ref="N10:O10"/>
    <mergeCell ref="Q10:R10"/>
    <mergeCell ref="N11:O11"/>
    <mergeCell ref="Q11:R11"/>
    <mergeCell ref="Q12:R12"/>
    <mergeCell ref="N13:O13"/>
  </mergeCells>
  <hyperlinks>
    <hyperlink ref="C9" r:id="rId1" display="mailto:BD@155374" xr:uid="{00000000-0004-0000-0500-000000000000}"/>
    <hyperlink ref="C10" r:id="rId2" display="mailto:BD@155375" xr:uid="{00000000-0004-0000-0500-000001000000}"/>
    <hyperlink ref="C11" r:id="rId3" display="mailto:BD@167469" xr:uid="{00000000-0004-0000-0500-000002000000}"/>
    <hyperlink ref="C12" r:id="rId4" display="mailto:BD@167470" xr:uid="{00000000-0004-0000-0500-000003000000}"/>
    <hyperlink ref="C13" r:id="rId5" display="mailto:BD@178945" xr:uid="{00000000-0004-0000-0500-000004000000}"/>
  </hyperlinks>
  <pageMargins left="0.44431372549019615" right="0.44431372549019615" top="0.44431372549019615" bottom="0.44431372549019615" header="0.50980392156862753" footer="0.50980392156862753"/>
  <pageSetup scale="95" orientation="landscape" r:id="rId6"/>
  <headerFooter alignWithMargins="0">
    <oddFooter>&amp;R&amp;1#&amp;"Calibri"&amp;10&amp;K0000FFClassification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19"/>
  <sheetViews>
    <sheetView showGridLines="0" topLeftCell="B1" zoomScaleNormal="100" workbookViewId="0"/>
  </sheetViews>
  <sheetFormatPr defaultRowHeight="12.75" x14ac:dyDescent="0.2"/>
  <cols>
    <col min="1" max="1" width="0" hidden="1" customWidth="1"/>
    <col min="2" max="2" width="27" customWidth="1"/>
    <col min="3" max="3" width="9" customWidth="1"/>
    <col min="4" max="4" width="6" customWidth="1"/>
    <col min="5" max="5" width="12" customWidth="1"/>
    <col min="6" max="6" width="17" customWidth="1"/>
    <col min="7" max="7" width="7" customWidth="1"/>
    <col min="8" max="8" width="15" customWidth="1"/>
    <col min="9" max="9" width="6" customWidth="1"/>
  </cols>
  <sheetData>
    <row r="1" spans="2:9" ht="1.5" customHeight="1" x14ac:dyDescent="0.2"/>
    <row r="2" spans="2:9" ht="7.5" customHeight="1" x14ac:dyDescent="0.2">
      <c r="B2" s="1"/>
      <c r="C2" s="1"/>
      <c r="D2" s="1"/>
      <c r="E2" s="1"/>
      <c r="F2" s="1"/>
      <c r="G2" s="1"/>
      <c r="H2" s="1"/>
      <c r="I2" s="1"/>
    </row>
    <row r="3" spans="2:9" ht="22.5" customHeight="1" x14ac:dyDescent="0.2">
      <c r="B3" s="1"/>
      <c r="C3" s="1"/>
      <c r="D3" s="1"/>
      <c r="E3" s="175" t="s">
        <v>857</v>
      </c>
      <c r="F3" s="176"/>
      <c r="G3" s="176"/>
      <c r="H3" s="1"/>
      <c r="I3" s="1"/>
    </row>
    <row r="4" spans="2:9" ht="7.9" customHeight="1" x14ac:dyDescent="0.2">
      <c r="B4" s="1"/>
      <c r="C4" s="1"/>
      <c r="D4" s="1"/>
      <c r="E4" s="1"/>
      <c r="F4" s="1"/>
      <c r="G4" s="1"/>
      <c r="H4" s="1"/>
      <c r="I4" s="1"/>
    </row>
    <row r="5" spans="2:9" ht="36.4" customHeight="1" x14ac:dyDescent="0.2">
      <c r="B5" s="177" t="s">
        <v>916</v>
      </c>
      <c r="C5" s="178"/>
      <c r="D5" s="178"/>
      <c r="E5" s="178"/>
      <c r="F5" s="178"/>
      <c r="G5" s="178"/>
      <c r="H5" s="178"/>
      <c r="I5" s="178"/>
    </row>
    <row r="6" spans="2:9" ht="9.75" customHeight="1" x14ac:dyDescent="0.2">
      <c r="B6" s="1"/>
      <c r="C6" s="1"/>
      <c r="D6" s="1"/>
      <c r="E6" s="1"/>
      <c r="F6" s="1"/>
      <c r="G6" s="1"/>
      <c r="H6" s="1"/>
      <c r="I6" s="1"/>
    </row>
    <row r="7" spans="2:9" ht="18.75" customHeight="1" x14ac:dyDescent="0.2">
      <c r="B7" s="213" t="s">
        <v>917</v>
      </c>
      <c r="C7" s="214"/>
      <c r="D7" s="214"/>
      <c r="E7" s="214"/>
      <c r="F7" s="214"/>
      <c r="G7" s="214"/>
      <c r="H7" s="214"/>
      <c r="I7" s="215"/>
    </row>
    <row r="8" spans="2:9" ht="12.75" customHeight="1" x14ac:dyDescent="0.2">
      <c r="B8" s="1"/>
      <c r="C8" s="1"/>
      <c r="D8" s="1"/>
      <c r="E8" s="1"/>
      <c r="F8" s="1"/>
      <c r="G8" s="1"/>
      <c r="H8" s="1"/>
      <c r="I8" s="1"/>
    </row>
    <row r="9" spans="2:9" ht="15.75" customHeight="1" x14ac:dyDescent="0.2">
      <c r="B9" s="13" t="s">
        <v>919</v>
      </c>
      <c r="C9" s="191" t="s">
        <v>920</v>
      </c>
      <c r="D9" s="187"/>
      <c r="E9" s="187"/>
      <c r="F9" s="14" t="s">
        <v>921</v>
      </c>
      <c r="G9" s="191" t="s">
        <v>922</v>
      </c>
      <c r="H9" s="187"/>
      <c r="I9" s="1"/>
    </row>
    <row r="10" spans="2:9" ht="15" customHeight="1" x14ac:dyDescent="0.2">
      <c r="B10" s="15" t="s">
        <v>923</v>
      </c>
      <c r="C10" s="212" t="s">
        <v>924</v>
      </c>
      <c r="D10" s="185"/>
      <c r="E10" s="185"/>
      <c r="F10" s="2" t="s">
        <v>925</v>
      </c>
      <c r="G10" s="212" t="s">
        <v>926</v>
      </c>
      <c r="H10" s="185"/>
      <c r="I10" s="1"/>
    </row>
    <row r="11" spans="2:9" ht="15" customHeight="1" x14ac:dyDescent="0.2">
      <c r="B11" s="15" t="s">
        <v>927</v>
      </c>
      <c r="C11" s="212" t="s">
        <v>928</v>
      </c>
      <c r="D11" s="185"/>
      <c r="E11" s="185"/>
      <c r="F11" s="2" t="s">
        <v>925</v>
      </c>
      <c r="G11" s="212" t="s">
        <v>929</v>
      </c>
      <c r="H11" s="185"/>
      <c r="I11" s="1"/>
    </row>
    <row r="12" spans="2:9" ht="15" customHeight="1" x14ac:dyDescent="0.2">
      <c r="B12" s="15" t="s">
        <v>930</v>
      </c>
      <c r="C12" s="212" t="s">
        <v>924</v>
      </c>
      <c r="D12" s="185"/>
      <c r="E12" s="185"/>
      <c r="F12" s="2" t="s">
        <v>925</v>
      </c>
      <c r="G12" s="212" t="s">
        <v>931</v>
      </c>
      <c r="H12" s="185"/>
      <c r="I12" s="1"/>
    </row>
    <row r="13" spans="2:9" ht="28.5" customHeight="1" x14ac:dyDescent="0.2">
      <c r="B13" s="1"/>
      <c r="C13" s="1"/>
      <c r="D13" s="1"/>
      <c r="E13" s="1"/>
      <c r="F13" s="1"/>
      <c r="G13" s="1"/>
      <c r="H13" s="1"/>
      <c r="I13" s="1"/>
    </row>
    <row r="14" spans="2:9" ht="18.75" customHeight="1" x14ac:dyDescent="0.2">
      <c r="B14" s="213" t="s">
        <v>918</v>
      </c>
      <c r="C14" s="214"/>
      <c r="D14" s="214"/>
      <c r="E14" s="214"/>
      <c r="F14" s="214"/>
      <c r="G14" s="214"/>
      <c r="H14" s="214"/>
      <c r="I14" s="215"/>
    </row>
    <row r="15" spans="2:9" ht="15.75" customHeight="1" x14ac:dyDescent="0.2">
      <c r="B15" s="1"/>
      <c r="C15" s="1"/>
      <c r="D15" s="1"/>
      <c r="E15" s="1"/>
      <c r="F15" s="1"/>
      <c r="G15" s="1"/>
      <c r="H15" s="1"/>
      <c r="I15" s="1"/>
    </row>
    <row r="16" spans="2:9" ht="15.75" customHeight="1" x14ac:dyDescent="0.2">
      <c r="B16" s="13" t="s">
        <v>919</v>
      </c>
      <c r="C16" s="191" t="s">
        <v>920</v>
      </c>
      <c r="D16" s="187"/>
      <c r="E16" s="187"/>
      <c r="F16" s="14" t="s">
        <v>921</v>
      </c>
      <c r="G16" s="1"/>
      <c r="H16" s="1"/>
      <c r="I16" s="1"/>
    </row>
    <row r="17" spans="2:9" ht="15" customHeight="1" x14ac:dyDescent="0.2">
      <c r="B17" s="15" t="s">
        <v>923</v>
      </c>
      <c r="C17" s="212" t="s">
        <v>932</v>
      </c>
      <c r="D17" s="185"/>
      <c r="E17" s="185"/>
      <c r="F17" s="2"/>
      <c r="G17" s="1"/>
      <c r="H17" s="1"/>
      <c r="I17" s="1"/>
    </row>
    <row r="18" spans="2:9" ht="15" customHeight="1" x14ac:dyDescent="0.2">
      <c r="B18" s="15" t="s">
        <v>927</v>
      </c>
      <c r="C18" s="212" t="s">
        <v>933</v>
      </c>
      <c r="D18" s="185"/>
      <c r="E18" s="185"/>
      <c r="F18" s="2" t="s">
        <v>925</v>
      </c>
      <c r="G18" s="1"/>
      <c r="H18" s="1"/>
      <c r="I18" s="1"/>
    </row>
    <row r="19" spans="2:9" ht="15" customHeight="1" x14ac:dyDescent="0.2">
      <c r="B19" s="15" t="s">
        <v>930</v>
      </c>
      <c r="C19" s="212" t="s">
        <v>932</v>
      </c>
      <c r="D19" s="185"/>
      <c r="E19" s="185"/>
      <c r="F19" s="2"/>
    </row>
  </sheetData>
  <mergeCells count="16">
    <mergeCell ref="C19:E19"/>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s>
  <pageMargins left="0.44431372549019615" right="0.44431372549019615" top="0.44431372549019615" bottom="0.44431372549019615" header="0.50980392156862753" footer="0.50980392156862753"/>
  <pageSetup paperSize="9" scale="96" orientation="portrait" r:id="rId1"/>
  <headerFooter alignWithMargins="0">
    <oddFooter>&amp;R&amp;1#&amp;"Calibri"&amp;10&amp;K0000FFClassification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88"/>
  <sheetViews>
    <sheetView showGridLines="0" topLeftCell="B15" zoomScale="84" zoomScaleNormal="84" workbookViewId="0">
      <selection activeCell="I57" sqref="I57"/>
    </sheetView>
  </sheetViews>
  <sheetFormatPr defaultRowHeight="12.75" x14ac:dyDescent="0.2"/>
  <cols>
    <col min="1" max="1" width="0" hidden="1" customWidth="1"/>
    <col min="2" max="2" width="3" customWidth="1"/>
    <col min="3" max="3" width="1" customWidth="1"/>
    <col min="4" max="4" width="32" customWidth="1"/>
    <col min="5" max="5" width="4" customWidth="1"/>
    <col min="6" max="6" width="1" customWidth="1"/>
    <col min="7" max="7" width="15" customWidth="1"/>
    <col min="8" max="8" width="14" customWidth="1"/>
    <col min="9" max="12" width="1" customWidth="1"/>
    <col min="13" max="13" width="2" customWidth="1"/>
    <col min="14" max="16" width="1" customWidth="1"/>
    <col min="17" max="17" width="13" customWidth="1"/>
    <col min="18" max="19" width="3" customWidth="1"/>
    <col min="20" max="20" width="1" customWidth="1"/>
    <col min="21" max="21" width="2" customWidth="1"/>
  </cols>
  <sheetData>
    <row r="1" spans="2:21" ht="9" customHeight="1" x14ac:dyDescent="0.2">
      <c r="B1" s="1"/>
      <c r="C1" s="1"/>
      <c r="D1" s="1"/>
      <c r="E1" s="1"/>
      <c r="F1" s="1"/>
      <c r="G1" s="1"/>
      <c r="H1" s="1"/>
      <c r="I1" s="1"/>
      <c r="J1" s="1"/>
      <c r="K1" s="1"/>
      <c r="L1" s="1"/>
      <c r="M1" s="1"/>
      <c r="N1" s="1"/>
      <c r="O1" s="1"/>
      <c r="P1" s="1"/>
      <c r="Q1" s="1"/>
      <c r="R1" s="1"/>
      <c r="S1" s="1"/>
      <c r="T1" s="1"/>
      <c r="U1" s="1"/>
    </row>
    <row r="2" spans="2:21" ht="22.5" customHeight="1" x14ac:dyDescent="0.2">
      <c r="B2" s="1"/>
      <c r="C2" s="1"/>
      <c r="D2" s="1"/>
      <c r="E2" s="1"/>
      <c r="F2" s="1"/>
      <c r="G2" s="175" t="s">
        <v>857</v>
      </c>
      <c r="H2" s="176"/>
      <c r="I2" s="176"/>
      <c r="J2" s="176"/>
      <c r="K2" s="176"/>
      <c r="L2" s="176"/>
      <c r="M2" s="176"/>
      <c r="N2" s="1"/>
      <c r="O2" s="1"/>
      <c r="P2" s="1"/>
      <c r="Q2" s="1"/>
      <c r="R2" s="1"/>
      <c r="S2" s="1"/>
      <c r="T2" s="1"/>
      <c r="U2" s="1"/>
    </row>
    <row r="3" spans="2:21" ht="6.4" customHeight="1" x14ac:dyDescent="0.2">
      <c r="B3" s="1"/>
      <c r="C3" s="1"/>
      <c r="D3" s="1"/>
      <c r="E3" s="1"/>
      <c r="F3" s="216"/>
      <c r="G3" s="217"/>
      <c r="H3" s="217"/>
      <c r="I3" s="217"/>
      <c r="J3" s="217"/>
      <c r="K3" s="217"/>
      <c r="L3" s="217"/>
      <c r="M3" s="217"/>
      <c r="N3" s="217"/>
      <c r="O3" s="217"/>
      <c r="P3" s="217"/>
      <c r="Q3" s="217"/>
      <c r="R3" s="1"/>
      <c r="S3" s="1"/>
      <c r="T3" s="1"/>
      <c r="U3" s="1"/>
    </row>
    <row r="4" spans="2:21" ht="10.9" customHeight="1" x14ac:dyDescent="0.2">
      <c r="B4" s="1"/>
      <c r="C4" s="1"/>
      <c r="D4" s="1"/>
      <c r="E4" s="1"/>
      <c r="F4" s="217"/>
      <c r="G4" s="217"/>
      <c r="H4" s="217"/>
      <c r="I4" s="217"/>
      <c r="J4" s="217"/>
      <c r="K4" s="217"/>
      <c r="L4" s="217"/>
      <c r="M4" s="217"/>
      <c r="N4" s="217"/>
      <c r="O4" s="217"/>
      <c r="P4" s="217"/>
      <c r="Q4" s="217"/>
      <c r="R4" s="1"/>
      <c r="S4" s="1"/>
      <c r="T4" s="1"/>
      <c r="U4" s="1"/>
    </row>
    <row r="5" spans="2:21" ht="32.25" customHeight="1" x14ac:dyDescent="0.2">
      <c r="B5" s="177" t="s">
        <v>934</v>
      </c>
      <c r="C5" s="178"/>
      <c r="D5" s="178"/>
      <c r="E5" s="178"/>
      <c r="F5" s="178"/>
      <c r="G5" s="178"/>
      <c r="H5" s="178"/>
      <c r="I5" s="178"/>
      <c r="J5" s="178"/>
      <c r="K5" s="178"/>
      <c r="L5" s="178"/>
      <c r="M5" s="178"/>
      <c r="N5" s="178"/>
      <c r="O5" s="178"/>
      <c r="P5" s="178"/>
      <c r="Q5" s="178"/>
      <c r="R5" s="178"/>
      <c r="S5" s="1"/>
      <c r="T5" s="1"/>
      <c r="U5" s="1"/>
    </row>
    <row r="6" spans="2:21" ht="14.45" customHeight="1" x14ac:dyDescent="0.2">
      <c r="B6" s="194" t="s">
        <v>935</v>
      </c>
      <c r="C6" s="195"/>
      <c r="D6" s="195"/>
      <c r="E6" s="195"/>
      <c r="F6" s="195"/>
      <c r="G6" s="195"/>
      <c r="H6" s="1"/>
      <c r="I6" s="1"/>
      <c r="J6" s="1"/>
      <c r="K6" s="1"/>
      <c r="L6" s="1"/>
      <c r="M6" s="1"/>
      <c r="N6" s="1"/>
      <c r="O6" s="1"/>
      <c r="P6" s="1"/>
      <c r="Q6" s="1"/>
      <c r="R6" s="1"/>
      <c r="S6" s="1"/>
      <c r="T6" s="1"/>
      <c r="U6" s="1"/>
    </row>
    <row r="7" spans="2:21" ht="5.85" customHeight="1" x14ac:dyDescent="0.2">
      <c r="B7" s="1"/>
      <c r="C7" s="1"/>
      <c r="D7" s="1"/>
      <c r="E7" s="1"/>
      <c r="F7" s="1"/>
      <c r="G7" s="1"/>
      <c r="H7" s="1"/>
      <c r="I7" s="1"/>
      <c r="J7" s="1"/>
      <c r="K7" s="1"/>
      <c r="L7" s="1"/>
      <c r="M7" s="1"/>
      <c r="N7" s="1"/>
      <c r="O7" s="1"/>
      <c r="P7" s="1"/>
      <c r="Q7" s="1"/>
      <c r="R7" s="1"/>
      <c r="S7" s="1"/>
      <c r="T7" s="1"/>
      <c r="U7" s="1"/>
    </row>
    <row r="8" spans="2:21" ht="18.75" customHeight="1" x14ac:dyDescent="0.2">
      <c r="B8" s="179" t="s">
        <v>936</v>
      </c>
      <c r="C8" s="180"/>
      <c r="D8" s="180"/>
      <c r="E8" s="180"/>
      <c r="F8" s="180"/>
      <c r="G8" s="180"/>
      <c r="H8" s="180"/>
      <c r="I8" s="180"/>
      <c r="J8" s="180"/>
      <c r="K8" s="180"/>
      <c r="L8" s="180"/>
      <c r="M8" s="180"/>
      <c r="N8" s="180"/>
      <c r="O8" s="180"/>
      <c r="P8" s="180"/>
      <c r="Q8" s="180"/>
      <c r="R8" s="181"/>
      <c r="S8" s="1"/>
      <c r="T8" s="1"/>
      <c r="U8" s="1"/>
    </row>
    <row r="9" spans="2:21" ht="4.5" customHeight="1" x14ac:dyDescent="0.2">
      <c r="B9" s="1"/>
      <c r="C9" s="1"/>
      <c r="D9" s="1"/>
      <c r="E9" s="1"/>
      <c r="F9" s="1"/>
      <c r="G9" s="1"/>
      <c r="H9" s="1"/>
      <c r="I9" s="1"/>
      <c r="J9" s="1"/>
      <c r="K9" s="1"/>
      <c r="L9" s="1"/>
      <c r="M9" s="1"/>
      <c r="N9" s="1"/>
      <c r="O9" s="1"/>
      <c r="P9" s="1"/>
      <c r="Q9" s="1"/>
      <c r="R9" s="1"/>
      <c r="S9" s="1"/>
      <c r="T9" s="1"/>
      <c r="U9" s="1"/>
    </row>
    <row r="10" spans="2:21" ht="15.75" customHeight="1" x14ac:dyDescent="0.2">
      <c r="B10" s="218" t="s">
        <v>937</v>
      </c>
      <c r="C10" s="219"/>
      <c r="D10" s="219"/>
      <c r="E10" s="219"/>
      <c r="F10" s="219"/>
      <c r="G10" s="219"/>
      <c r="H10" s="219"/>
      <c r="I10" s="219"/>
      <c r="J10" s="1"/>
      <c r="K10" s="220">
        <v>11500000000</v>
      </c>
      <c r="L10" s="219"/>
      <c r="M10" s="219"/>
      <c r="N10" s="219"/>
      <c r="O10" s="219"/>
      <c r="P10" s="219"/>
      <c r="Q10" s="219"/>
      <c r="R10" s="219"/>
      <c r="S10" s="21" t="s">
        <v>938</v>
      </c>
      <c r="T10" s="1"/>
      <c r="U10" s="1"/>
    </row>
    <row r="11" spans="2:21" ht="6.4" customHeight="1" x14ac:dyDescent="0.2">
      <c r="B11" s="1"/>
      <c r="C11" s="1"/>
      <c r="D11" s="1"/>
      <c r="E11" s="1"/>
      <c r="F11" s="1"/>
      <c r="G11" s="1"/>
      <c r="H11" s="1"/>
      <c r="I11" s="1"/>
      <c r="J11" s="1"/>
      <c r="K11" s="1"/>
      <c r="L11" s="1"/>
      <c r="M11" s="1"/>
      <c r="N11" s="1"/>
      <c r="O11" s="1"/>
      <c r="P11" s="1"/>
      <c r="Q11" s="1"/>
      <c r="R11" s="1"/>
      <c r="S11" s="1"/>
      <c r="T11" s="1"/>
      <c r="U11" s="1"/>
    </row>
    <row r="12" spans="2:21" ht="15.75" customHeight="1" x14ac:dyDescent="0.2">
      <c r="B12" s="218" t="s">
        <v>940</v>
      </c>
      <c r="C12" s="219"/>
      <c r="D12" s="219"/>
      <c r="E12" s="219"/>
      <c r="F12" s="219"/>
      <c r="G12" s="219"/>
      <c r="H12" s="219"/>
      <c r="I12" s="219"/>
      <c r="J12" s="1"/>
      <c r="K12" s="196">
        <v>15258445204.290129</v>
      </c>
      <c r="L12" s="195"/>
      <c r="M12" s="195"/>
      <c r="N12" s="195"/>
      <c r="O12" s="195"/>
      <c r="P12" s="195"/>
      <c r="Q12" s="195"/>
      <c r="R12" s="195"/>
      <c r="S12" s="221" t="s">
        <v>939</v>
      </c>
      <c r="T12" s="222"/>
      <c r="U12" s="1"/>
    </row>
    <row r="13" spans="2:21" ht="6.95" customHeight="1" x14ac:dyDescent="0.2">
      <c r="B13" s="1"/>
      <c r="C13" s="1"/>
      <c r="D13" s="1"/>
      <c r="E13" s="1"/>
      <c r="F13" s="1"/>
      <c r="G13" s="1"/>
      <c r="H13" s="1"/>
      <c r="I13" s="1"/>
      <c r="J13" s="1"/>
      <c r="K13" s="1"/>
      <c r="L13" s="1"/>
      <c r="M13" s="1"/>
      <c r="N13" s="1"/>
      <c r="O13" s="1"/>
      <c r="P13" s="1"/>
      <c r="Q13" s="1"/>
      <c r="R13" s="1"/>
      <c r="S13" s="1"/>
      <c r="T13" s="1"/>
      <c r="U13" s="1"/>
    </row>
    <row r="14" spans="2:21" ht="15" customHeight="1" x14ac:dyDescent="0.2">
      <c r="B14" s="194" t="s">
        <v>941</v>
      </c>
      <c r="C14" s="195"/>
      <c r="D14" s="195"/>
      <c r="E14" s="195"/>
      <c r="F14" s="195"/>
      <c r="G14" s="195"/>
      <c r="H14" s="195"/>
      <c r="I14" s="195"/>
      <c r="J14" s="1"/>
      <c r="K14" s="1"/>
      <c r="L14" s="1"/>
      <c r="M14" s="196">
        <v>91500000</v>
      </c>
      <c r="N14" s="195"/>
      <c r="O14" s="195"/>
      <c r="P14" s="195"/>
      <c r="Q14" s="195"/>
      <c r="R14" s="195"/>
      <c r="S14" s="221" t="s">
        <v>942</v>
      </c>
      <c r="T14" s="222"/>
      <c r="U14" s="1"/>
    </row>
    <row r="15" spans="2:21" ht="7.7" customHeight="1" x14ac:dyDescent="0.2">
      <c r="B15" s="1"/>
      <c r="C15" s="1"/>
      <c r="D15" s="1"/>
      <c r="E15" s="1"/>
      <c r="F15" s="1"/>
      <c r="G15" s="1"/>
      <c r="H15" s="1"/>
      <c r="I15" s="1"/>
      <c r="J15" s="1"/>
      <c r="K15" s="1"/>
      <c r="L15" s="1"/>
      <c r="M15" s="1"/>
      <c r="N15" s="1"/>
      <c r="O15" s="1"/>
      <c r="P15" s="1"/>
      <c r="Q15" s="1"/>
      <c r="R15" s="1"/>
      <c r="S15" s="1"/>
      <c r="T15" s="1"/>
      <c r="U15" s="1"/>
    </row>
    <row r="16" spans="2:21" ht="15" customHeight="1" x14ac:dyDescent="0.2">
      <c r="B16" s="194" t="s">
        <v>943</v>
      </c>
      <c r="C16" s="195"/>
      <c r="D16" s="195"/>
      <c r="E16" s="195"/>
      <c r="F16" s="195"/>
      <c r="G16" s="195"/>
      <c r="H16" s="195"/>
      <c r="I16" s="195"/>
      <c r="J16" s="1"/>
      <c r="K16" s="1"/>
      <c r="L16" s="1"/>
      <c r="M16" s="196">
        <v>678017689.23000002</v>
      </c>
      <c r="N16" s="195"/>
      <c r="O16" s="195"/>
      <c r="P16" s="195"/>
      <c r="Q16" s="195"/>
      <c r="R16" s="195"/>
      <c r="S16" s="221" t="s">
        <v>944</v>
      </c>
      <c r="T16" s="222"/>
      <c r="U16" s="1"/>
    </row>
    <row r="17" spans="2:21" ht="7.7" customHeight="1" x14ac:dyDescent="0.2">
      <c r="B17" s="1"/>
      <c r="C17" s="1"/>
      <c r="D17" s="1"/>
      <c r="E17" s="1"/>
      <c r="F17" s="1"/>
      <c r="G17" s="1"/>
      <c r="H17" s="1"/>
      <c r="I17" s="1"/>
      <c r="J17" s="1"/>
      <c r="K17" s="1"/>
      <c r="L17" s="1"/>
      <c r="M17" s="1"/>
      <c r="N17" s="1"/>
      <c r="O17" s="1"/>
      <c r="P17" s="1"/>
      <c r="Q17" s="1"/>
      <c r="R17" s="1"/>
      <c r="S17" s="1"/>
      <c r="T17" s="1"/>
      <c r="U17" s="1"/>
    </row>
    <row r="18" spans="2:21" ht="15.75" customHeight="1" x14ac:dyDescent="0.2">
      <c r="B18" s="194" t="s">
        <v>945</v>
      </c>
      <c r="C18" s="195"/>
      <c r="D18" s="195"/>
      <c r="E18" s="195"/>
      <c r="F18" s="195"/>
      <c r="G18" s="195"/>
      <c r="H18" s="195"/>
      <c r="I18" s="195"/>
      <c r="J18" s="1"/>
      <c r="K18" s="223">
        <v>0.39373590378435908</v>
      </c>
      <c r="L18" s="219"/>
      <c r="M18" s="219"/>
      <c r="N18" s="219"/>
      <c r="O18" s="219"/>
      <c r="P18" s="219"/>
      <c r="Q18" s="219"/>
      <c r="R18" s="219"/>
      <c r="S18" s="1"/>
      <c r="T18" s="1"/>
      <c r="U18" s="1"/>
    </row>
    <row r="19" spans="2:21" ht="15.75" customHeight="1" x14ac:dyDescent="0.2">
      <c r="B19" s="1"/>
      <c r="C19" s="1"/>
      <c r="D19" s="1"/>
      <c r="E19" s="1"/>
      <c r="F19" s="1"/>
      <c r="G19" s="1"/>
      <c r="H19" s="1"/>
      <c r="I19" s="1"/>
      <c r="J19" s="1"/>
      <c r="K19" s="1"/>
      <c r="L19" s="1"/>
      <c r="M19" s="1"/>
      <c r="N19" s="1"/>
      <c r="O19" s="1"/>
      <c r="P19" s="1"/>
      <c r="Q19" s="1"/>
      <c r="R19" s="1"/>
      <c r="S19" s="1"/>
      <c r="T19" s="1"/>
      <c r="U19" s="1"/>
    </row>
    <row r="20" spans="2:21" ht="18.75" customHeight="1" x14ac:dyDescent="0.2">
      <c r="B20" s="179" t="s">
        <v>946</v>
      </c>
      <c r="C20" s="180"/>
      <c r="D20" s="180"/>
      <c r="E20" s="180"/>
      <c r="F20" s="180"/>
      <c r="G20" s="180"/>
      <c r="H20" s="180"/>
      <c r="I20" s="180"/>
      <c r="J20" s="180"/>
      <c r="K20" s="180"/>
      <c r="L20" s="180"/>
      <c r="M20" s="180"/>
      <c r="N20" s="180"/>
      <c r="O20" s="180"/>
      <c r="P20" s="180"/>
      <c r="Q20" s="180"/>
      <c r="R20" s="181"/>
      <c r="S20" s="1"/>
      <c r="T20" s="1"/>
      <c r="U20" s="1"/>
    </row>
    <row r="21" spans="2:21" ht="6" customHeight="1" x14ac:dyDescent="0.2">
      <c r="B21" s="1"/>
      <c r="C21" s="1"/>
      <c r="D21" s="1"/>
      <c r="E21" s="1"/>
      <c r="F21" s="1"/>
      <c r="G21" s="1"/>
      <c r="H21" s="1"/>
      <c r="I21" s="1"/>
      <c r="J21" s="1"/>
      <c r="K21" s="1"/>
      <c r="L21" s="1"/>
      <c r="M21" s="1"/>
      <c r="N21" s="1"/>
      <c r="O21" s="1"/>
      <c r="P21" s="1"/>
      <c r="Q21" s="1"/>
      <c r="R21" s="1"/>
      <c r="S21" s="1"/>
      <c r="T21" s="1"/>
      <c r="U21" s="1"/>
    </row>
    <row r="22" spans="2:21" ht="15" customHeight="1" x14ac:dyDescent="0.2">
      <c r="B22" s="192" t="s">
        <v>989</v>
      </c>
      <c r="C22" s="185"/>
      <c r="D22" s="185"/>
      <c r="E22" s="185"/>
      <c r="F22" s="185"/>
      <c r="G22" s="185"/>
      <c r="H22" s="185"/>
      <c r="I22" s="233"/>
      <c r="J22" s="234"/>
      <c r="K22" s="235">
        <v>12143770383.157749</v>
      </c>
      <c r="L22" s="185"/>
      <c r="M22" s="185"/>
      <c r="N22" s="185"/>
      <c r="O22" s="185"/>
      <c r="P22" s="185"/>
      <c r="Q22" s="185"/>
      <c r="R22" s="185"/>
      <c r="S22" s="221" t="s">
        <v>947</v>
      </c>
      <c r="T22" s="222"/>
      <c r="U22" s="1"/>
    </row>
    <row r="23" spans="2:21" ht="9.75" customHeight="1" x14ac:dyDescent="0.2">
      <c r="B23" s="212"/>
      <c r="C23" s="185"/>
      <c r="D23" s="185"/>
      <c r="E23" s="185"/>
      <c r="F23" s="185"/>
      <c r="G23" s="185"/>
      <c r="H23" s="185"/>
      <c r="I23" s="233"/>
      <c r="J23" s="234"/>
      <c r="K23" s="257"/>
      <c r="L23" s="185"/>
      <c r="M23" s="185"/>
      <c r="N23" s="185"/>
      <c r="O23" s="185"/>
      <c r="P23" s="185"/>
      <c r="Q23" s="185"/>
      <c r="R23" s="185"/>
      <c r="S23" s="1"/>
      <c r="T23" s="1"/>
      <c r="U23" s="1"/>
    </row>
    <row r="24" spans="2:21" ht="14.25" customHeight="1" x14ac:dyDescent="0.2">
      <c r="B24" s="192" t="s">
        <v>990</v>
      </c>
      <c r="C24" s="185"/>
      <c r="D24" s="185"/>
      <c r="E24" s="185"/>
      <c r="F24" s="185"/>
      <c r="G24" s="185"/>
      <c r="H24" s="185"/>
      <c r="I24" s="185"/>
      <c r="J24" s="185"/>
      <c r="K24" s="185"/>
      <c r="L24" s="22"/>
      <c r="M24" s="258">
        <v>1.0559800333180651</v>
      </c>
      <c r="N24" s="185"/>
      <c r="O24" s="185"/>
      <c r="P24" s="185"/>
      <c r="Q24" s="185"/>
      <c r="R24" s="185"/>
      <c r="S24" s="224" t="s">
        <v>948</v>
      </c>
      <c r="T24" s="225"/>
      <c r="U24" s="226"/>
    </row>
    <row r="25" spans="2:21" ht="9" customHeight="1" x14ac:dyDescent="0.2">
      <c r="B25" s="212"/>
      <c r="C25" s="185"/>
      <c r="D25" s="185"/>
      <c r="E25" s="185"/>
      <c r="F25" s="185"/>
      <c r="G25" s="185"/>
      <c r="H25" s="185"/>
      <c r="I25" s="233"/>
      <c r="J25" s="234"/>
      <c r="K25" s="257"/>
      <c r="L25" s="185"/>
      <c r="M25" s="185"/>
      <c r="N25" s="185"/>
      <c r="O25" s="185"/>
      <c r="P25" s="185"/>
      <c r="Q25" s="185"/>
      <c r="R25" s="185"/>
      <c r="S25" s="227"/>
      <c r="T25" s="228"/>
      <c r="U25" s="229"/>
    </row>
    <row r="26" spans="2:21" ht="15" customHeight="1" x14ac:dyDescent="0.2">
      <c r="B26" s="251" t="s">
        <v>991</v>
      </c>
      <c r="C26" s="252"/>
      <c r="D26" s="252"/>
      <c r="E26" s="252"/>
      <c r="F26" s="252"/>
      <c r="G26" s="252"/>
      <c r="H26" s="253"/>
      <c r="I26" s="233"/>
      <c r="J26" s="234"/>
      <c r="K26" s="254" t="s">
        <v>974</v>
      </c>
      <c r="L26" s="255"/>
      <c r="M26" s="255"/>
      <c r="N26" s="255"/>
      <c r="O26" s="255"/>
      <c r="P26" s="255"/>
      <c r="Q26" s="255"/>
      <c r="R26" s="256"/>
      <c r="S26" s="230"/>
      <c r="T26" s="231"/>
      <c r="U26" s="232"/>
    </row>
    <row r="27" spans="2:21" ht="12.75" customHeight="1" x14ac:dyDescent="0.2">
      <c r="B27" s="1"/>
      <c r="C27" s="1"/>
      <c r="D27" s="1"/>
      <c r="E27" s="1"/>
      <c r="F27" s="1"/>
      <c r="G27" s="1"/>
      <c r="H27" s="1"/>
      <c r="I27" s="1"/>
      <c r="J27" s="1"/>
      <c r="K27" s="1"/>
      <c r="L27" s="1"/>
      <c r="M27" s="1"/>
      <c r="N27" s="1"/>
      <c r="O27" s="1"/>
      <c r="P27" s="1"/>
      <c r="Q27" s="1"/>
      <c r="R27" s="1"/>
      <c r="S27" s="1"/>
      <c r="T27" s="1"/>
      <c r="U27" s="1"/>
    </row>
    <row r="28" spans="2:21" ht="18.75" customHeight="1" x14ac:dyDescent="0.2">
      <c r="B28" s="179" t="s">
        <v>949</v>
      </c>
      <c r="C28" s="180"/>
      <c r="D28" s="180"/>
      <c r="E28" s="180"/>
      <c r="F28" s="180"/>
      <c r="G28" s="180"/>
      <c r="H28" s="180"/>
      <c r="I28" s="180"/>
      <c r="J28" s="180"/>
      <c r="K28" s="180"/>
      <c r="L28" s="180"/>
      <c r="M28" s="180"/>
      <c r="N28" s="180"/>
      <c r="O28" s="180"/>
      <c r="P28" s="180"/>
      <c r="Q28" s="180"/>
      <c r="R28" s="181"/>
      <c r="S28" s="1"/>
      <c r="T28" s="1"/>
      <c r="U28" s="1"/>
    </row>
    <row r="29" spans="2:21" ht="4.7" customHeight="1" x14ac:dyDescent="0.2">
      <c r="B29" s="1"/>
      <c r="C29" s="1"/>
      <c r="D29" s="1"/>
      <c r="E29" s="1"/>
      <c r="F29" s="1"/>
      <c r="G29" s="1"/>
      <c r="H29" s="1"/>
      <c r="I29" s="1"/>
      <c r="J29" s="1"/>
      <c r="K29" s="1"/>
      <c r="L29" s="1"/>
      <c r="M29" s="1"/>
      <c r="N29" s="1"/>
      <c r="O29" s="1"/>
      <c r="P29" s="1"/>
      <c r="Q29" s="1"/>
      <c r="R29" s="1"/>
      <c r="S29" s="1"/>
      <c r="T29" s="1"/>
      <c r="U29" s="1"/>
    </row>
    <row r="30" spans="2:21" ht="13.5" customHeight="1" x14ac:dyDescent="0.2">
      <c r="B30" s="194" t="s">
        <v>950</v>
      </c>
      <c r="C30" s="195"/>
      <c r="D30" s="195"/>
      <c r="E30" s="195"/>
      <c r="F30" s="195"/>
      <c r="G30" s="195"/>
      <c r="H30" s="195"/>
      <c r="I30" s="195"/>
      <c r="J30" s="1"/>
      <c r="K30" s="1"/>
      <c r="L30" s="1"/>
      <c r="M30" s="196">
        <v>92385862.090000004</v>
      </c>
      <c r="N30" s="195"/>
      <c r="O30" s="195"/>
      <c r="P30" s="195"/>
      <c r="Q30" s="195"/>
      <c r="R30" s="195"/>
      <c r="S30" s="221" t="s">
        <v>951</v>
      </c>
      <c r="T30" s="222"/>
      <c r="U30" s="1"/>
    </row>
    <row r="31" spans="2:21" ht="6.6" customHeight="1" x14ac:dyDescent="0.2">
      <c r="B31" s="1"/>
      <c r="C31" s="1"/>
      <c r="D31" s="1"/>
      <c r="E31" s="1"/>
      <c r="F31" s="1"/>
      <c r="G31" s="1"/>
      <c r="H31" s="1"/>
      <c r="I31" s="1"/>
      <c r="J31" s="1"/>
      <c r="K31" s="1"/>
      <c r="L31" s="1"/>
      <c r="M31" s="1"/>
      <c r="N31" s="1"/>
      <c r="O31" s="1"/>
      <c r="P31" s="1"/>
      <c r="Q31" s="1"/>
      <c r="R31" s="1"/>
      <c r="S31" s="1"/>
      <c r="T31" s="1"/>
      <c r="U31" s="1"/>
    </row>
    <row r="32" spans="2:21" ht="15.75" customHeight="1" x14ac:dyDescent="0.2">
      <c r="B32" s="194" t="s">
        <v>953</v>
      </c>
      <c r="C32" s="195"/>
      <c r="D32" s="195"/>
      <c r="E32" s="195"/>
      <c r="F32" s="195"/>
      <c r="G32" s="195"/>
      <c r="H32" s="195"/>
      <c r="I32" s="195"/>
      <c r="J32" s="1"/>
      <c r="K32" s="1"/>
      <c r="L32" s="1"/>
      <c r="M32" s="196">
        <v>678017689.23000002</v>
      </c>
      <c r="N32" s="195"/>
      <c r="O32" s="195"/>
      <c r="P32" s="195"/>
      <c r="Q32" s="195"/>
      <c r="R32" s="195"/>
      <c r="S32" s="221" t="s">
        <v>952</v>
      </c>
      <c r="T32" s="222"/>
      <c r="U32" s="1"/>
    </row>
    <row r="33" spans="2:21" ht="4.9000000000000004" customHeight="1" x14ac:dyDescent="0.2">
      <c r="B33" s="1"/>
      <c r="C33" s="1"/>
      <c r="D33" s="1"/>
      <c r="E33" s="1"/>
      <c r="F33" s="1"/>
      <c r="G33" s="1"/>
      <c r="H33" s="1"/>
      <c r="I33" s="1"/>
      <c r="J33" s="1"/>
      <c r="K33" s="1"/>
      <c r="L33" s="1"/>
      <c r="M33" s="1"/>
      <c r="N33" s="1"/>
      <c r="O33" s="1"/>
      <c r="P33" s="1"/>
      <c r="Q33" s="1"/>
      <c r="R33" s="1"/>
      <c r="S33" s="1"/>
      <c r="T33" s="1"/>
      <c r="U33" s="1"/>
    </row>
    <row r="34" spans="2:21" ht="15" customHeight="1" x14ac:dyDescent="0.2">
      <c r="B34" s="192" t="s">
        <v>989</v>
      </c>
      <c r="C34" s="185"/>
      <c r="D34" s="185"/>
      <c r="E34" s="185"/>
      <c r="F34" s="185"/>
      <c r="G34" s="185"/>
      <c r="H34" s="185"/>
      <c r="I34" s="233"/>
      <c r="J34" s="234"/>
      <c r="K34" s="235">
        <v>12143770383.157749</v>
      </c>
      <c r="L34" s="185"/>
      <c r="M34" s="185"/>
      <c r="N34" s="185"/>
      <c r="O34" s="185"/>
      <c r="P34" s="185"/>
      <c r="Q34" s="185"/>
      <c r="R34" s="185"/>
      <c r="S34" s="1"/>
      <c r="T34" s="1"/>
      <c r="U34" s="1"/>
    </row>
    <row r="35" spans="2:21" ht="6.75" customHeight="1" x14ac:dyDescent="0.2">
      <c r="B35" s="212"/>
      <c r="C35" s="185"/>
      <c r="D35" s="185"/>
      <c r="E35" s="185"/>
      <c r="F35" s="185"/>
      <c r="G35" s="185"/>
      <c r="H35" s="185"/>
      <c r="I35" s="233"/>
      <c r="J35" s="234"/>
      <c r="K35" s="257"/>
      <c r="L35" s="185"/>
      <c r="M35" s="185"/>
      <c r="N35" s="185"/>
      <c r="O35" s="185"/>
      <c r="P35" s="185"/>
      <c r="Q35" s="185"/>
      <c r="R35" s="185"/>
      <c r="S35" s="1"/>
      <c r="T35" s="1"/>
      <c r="U35" s="1"/>
    </row>
    <row r="36" spans="2:21" ht="13.5" customHeight="1" x14ac:dyDescent="0.2">
      <c r="B36" s="192" t="s">
        <v>992</v>
      </c>
      <c r="C36" s="185"/>
      <c r="D36" s="185"/>
      <c r="E36" s="185"/>
      <c r="F36" s="185"/>
      <c r="G36" s="185"/>
      <c r="H36" s="185"/>
      <c r="I36" s="233"/>
      <c r="J36" s="234"/>
      <c r="K36" s="258">
        <v>1.122971646476326</v>
      </c>
      <c r="L36" s="185"/>
      <c r="M36" s="185"/>
      <c r="N36" s="185"/>
      <c r="O36" s="185"/>
      <c r="P36" s="185"/>
      <c r="Q36" s="185"/>
      <c r="R36" s="185"/>
      <c r="S36" s="224" t="s">
        <v>954</v>
      </c>
      <c r="T36" s="225"/>
      <c r="U36" s="226"/>
    </row>
    <row r="37" spans="2:21" ht="6" customHeight="1" x14ac:dyDescent="0.2">
      <c r="B37" s="212"/>
      <c r="C37" s="185"/>
      <c r="D37" s="185"/>
      <c r="E37" s="185"/>
      <c r="F37" s="185"/>
      <c r="G37" s="185"/>
      <c r="H37" s="185"/>
      <c r="I37" s="233"/>
      <c r="J37" s="234"/>
      <c r="K37" s="257"/>
      <c r="L37" s="185"/>
      <c r="M37" s="185"/>
      <c r="N37" s="185"/>
      <c r="O37" s="185"/>
      <c r="P37" s="185"/>
      <c r="Q37" s="185"/>
      <c r="R37" s="185"/>
      <c r="S37" s="227"/>
      <c r="T37" s="228"/>
      <c r="U37" s="229"/>
    </row>
    <row r="38" spans="2:21" ht="15" customHeight="1" x14ac:dyDescent="0.2">
      <c r="B38" s="251" t="s">
        <v>993</v>
      </c>
      <c r="C38" s="252"/>
      <c r="D38" s="252"/>
      <c r="E38" s="252"/>
      <c r="F38" s="252"/>
      <c r="G38" s="252"/>
      <c r="H38" s="253"/>
      <c r="I38" s="233"/>
      <c r="J38" s="234"/>
      <c r="K38" s="254" t="s">
        <v>974</v>
      </c>
      <c r="L38" s="255"/>
      <c r="M38" s="255"/>
      <c r="N38" s="255"/>
      <c r="O38" s="255"/>
      <c r="P38" s="255"/>
      <c r="Q38" s="255"/>
      <c r="R38" s="256"/>
      <c r="S38" s="230"/>
      <c r="T38" s="231"/>
      <c r="U38" s="232"/>
    </row>
    <row r="39" spans="2:21" ht="11.85" customHeight="1" x14ac:dyDescent="0.2">
      <c r="B39" s="1"/>
      <c r="C39" s="1"/>
      <c r="D39" s="1"/>
      <c r="E39" s="1"/>
      <c r="F39" s="1"/>
      <c r="G39" s="1"/>
      <c r="H39" s="1"/>
      <c r="I39" s="1"/>
      <c r="J39" s="1"/>
      <c r="K39" s="1"/>
      <c r="L39" s="1"/>
      <c r="M39" s="1"/>
      <c r="N39" s="1"/>
      <c r="O39" s="1"/>
      <c r="P39" s="1"/>
      <c r="Q39" s="1"/>
      <c r="R39" s="1"/>
      <c r="S39" s="1"/>
      <c r="T39" s="1"/>
      <c r="U39" s="1"/>
    </row>
    <row r="40" spans="2:21" ht="18.75" customHeight="1" x14ac:dyDescent="0.2">
      <c r="B40" s="179" t="s">
        <v>955</v>
      </c>
      <c r="C40" s="180"/>
      <c r="D40" s="180"/>
      <c r="E40" s="180"/>
      <c r="F40" s="180"/>
      <c r="G40" s="180"/>
      <c r="H40" s="180"/>
      <c r="I40" s="180"/>
      <c r="J40" s="180"/>
      <c r="K40" s="180"/>
      <c r="L40" s="180"/>
      <c r="M40" s="180"/>
      <c r="N40" s="180"/>
      <c r="O40" s="180"/>
      <c r="P40" s="180"/>
      <c r="Q40" s="180"/>
      <c r="R40" s="181"/>
      <c r="S40" s="1"/>
      <c r="T40" s="1"/>
      <c r="U40" s="1"/>
    </row>
    <row r="41" spans="2:21" ht="5.65" customHeight="1" x14ac:dyDescent="0.2">
      <c r="B41" s="1"/>
      <c r="C41" s="1"/>
      <c r="D41" s="1"/>
      <c r="E41" s="1"/>
      <c r="F41" s="1"/>
      <c r="G41" s="1"/>
      <c r="H41" s="1"/>
      <c r="I41" s="1"/>
      <c r="J41" s="1"/>
      <c r="K41" s="1"/>
      <c r="L41" s="1"/>
      <c r="M41" s="1"/>
      <c r="N41" s="1"/>
      <c r="O41" s="1"/>
      <c r="P41" s="1"/>
      <c r="Q41" s="1"/>
      <c r="R41" s="1"/>
      <c r="S41" s="1"/>
      <c r="T41" s="1"/>
      <c r="U41" s="1"/>
    </row>
    <row r="42" spans="2:21" ht="15.75" customHeight="1" x14ac:dyDescent="0.2">
      <c r="B42" s="194" t="s">
        <v>957</v>
      </c>
      <c r="C42" s="195"/>
      <c r="D42" s="195"/>
      <c r="E42" s="195"/>
      <c r="F42" s="195"/>
      <c r="G42" s="195"/>
      <c r="H42" s="195"/>
      <c r="I42" s="195"/>
      <c r="J42" s="195"/>
      <c r="K42" s="195"/>
      <c r="L42" s="195"/>
      <c r="M42" s="195"/>
      <c r="N42" s="1"/>
      <c r="O42" s="236">
        <v>2071442336.5400014</v>
      </c>
      <c r="P42" s="237"/>
      <c r="Q42" s="237"/>
      <c r="R42" s="237"/>
      <c r="S42" s="221" t="s">
        <v>956</v>
      </c>
      <c r="T42" s="222"/>
      <c r="U42" s="1"/>
    </row>
    <row r="43" spans="2:21" ht="7.9" customHeight="1" x14ac:dyDescent="0.2">
      <c r="B43" s="1"/>
      <c r="C43" s="1"/>
      <c r="D43" s="1"/>
      <c r="E43" s="1"/>
      <c r="F43" s="1"/>
      <c r="G43" s="1"/>
      <c r="H43" s="1"/>
      <c r="I43" s="1"/>
      <c r="J43" s="1"/>
      <c r="K43" s="1"/>
      <c r="L43" s="1"/>
      <c r="M43" s="1"/>
      <c r="N43" s="1"/>
      <c r="O43" s="1"/>
      <c r="P43" s="1"/>
      <c r="Q43" s="1"/>
      <c r="R43" s="1"/>
      <c r="S43" s="1"/>
      <c r="T43" s="1"/>
      <c r="U43" s="1"/>
    </row>
    <row r="44" spans="2:21" ht="14.1" customHeight="1" x14ac:dyDescent="0.2">
      <c r="B44" s="1"/>
      <c r="C44" s="239"/>
      <c r="D44" s="238" t="s">
        <v>958</v>
      </c>
      <c r="E44" s="237"/>
      <c r="F44" s="237"/>
      <c r="G44" s="237"/>
      <c r="H44" s="237"/>
      <c r="I44" s="237"/>
      <c r="J44" s="237"/>
      <c r="K44" s="237"/>
      <c r="L44" s="237"/>
      <c r="M44" s="237"/>
      <c r="N44" s="237"/>
      <c r="O44" s="196">
        <v>2069282336.5400014</v>
      </c>
      <c r="P44" s="195"/>
      <c r="Q44" s="195"/>
      <c r="R44" s="195"/>
      <c r="S44" s="1"/>
      <c r="T44" s="1"/>
      <c r="U44" s="1"/>
    </row>
    <row r="45" spans="2:21" ht="8.1" customHeight="1" x14ac:dyDescent="0.2">
      <c r="B45" s="1"/>
      <c r="C45" s="240"/>
      <c r="D45" s="1"/>
      <c r="E45" s="1"/>
      <c r="F45" s="1"/>
      <c r="G45" s="1"/>
      <c r="H45" s="1"/>
      <c r="I45" s="1"/>
      <c r="J45" s="1"/>
      <c r="K45" s="1"/>
      <c r="L45" s="1"/>
      <c r="M45" s="1"/>
      <c r="N45" s="1"/>
      <c r="O45" s="1"/>
      <c r="P45" s="1"/>
      <c r="Q45" s="1"/>
      <c r="R45" s="1"/>
      <c r="S45" s="1"/>
      <c r="T45" s="1"/>
      <c r="U45" s="1"/>
    </row>
    <row r="46" spans="2:21" ht="14.1" customHeight="1" x14ac:dyDescent="0.2">
      <c r="B46" s="1"/>
      <c r="C46" s="240"/>
      <c r="D46" s="238" t="s">
        <v>959</v>
      </c>
      <c r="E46" s="237"/>
      <c r="F46" s="237"/>
      <c r="G46" s="237"/>
      <c r="H46" s="237"/>
      <c r="I46" s="237"/>
      <c r="J46" s="237"/>
      <c r="K46" s="237"/>
      <c r="L46" s="237"/>
      <c r="M46" s="237"/>
      <c r="N46" s="1"/>
      <c r="O46" s="196">
        <v>2160000</v>
      </c>
      <c r="P46" s="195"/>
      <c r="Q46" s="195"/>
      <c r="R46" s="195"/>
      <c r="S46" s="1"/>
      <c r="T46" s="1"/>
      <c r="U46" s="1"/>
    </row>
    <row r="47" spans="2:21" ht="9" customHeight="1" x14ac:dyDescent="0.2">
      <c r="B47" s="1"/>
      <c r="C47" s="240"/>
      <c r="D47" s="1"/>
      <c r="E47" s="1"/>
      <c r="F47" s="1"/>
      <c r="G47" s="1"/>
      <c r="H47" s="1"/>
      <c r="I47" s="1"/>
      <c r="J47" s="1"/>
      <c r="K47" s="1"/>
      <c r="L47" s="1"/>
      <c r="M47" s="1"/>
      <c r="N47" s="1"/>
      <c r="O47" s="1"/>
      <c r="P47" s="1"/>
      <c r="Q47" s="1"/>
      <c r="R47" s="1"/>
      <c r="S47" s="1"/>
      <c r="T47" s="1"/>
      <c r="U47" s="1"/>
    </row>
    <row r="48" spans="2:21" ht="14.1" customHeight="1" x14ac:dyDescent="0.2">
      <c r="B48" s="1"/>
      <c r="C48" s="240"/>
      <c r="D48" s="238" t="s">
        <v>960</v>
      </c>
      <c r="E48" s="237"/>
      <c r="F48" s="237"/>
      <c r="G48" s="237"/>
      <c r="H48" s="237"/>
      <c r="I48" s="237"/>
      <c r="J48" s="237"/>
      <c r="K48" s="237"/>
      <c r="L48" s="237"/>
      <c r="M48" s="237"/>
      <c r="N48" s="237"/>
      <c r="O48" s="242" t="s">
        <v>86</v>
      </c>
      <c r="P48" s="195"/>
      <c r="Q48" s="195"/>
      <c r="R48" s="195"/>
      <c r="S48" s="1"/>
      <c r="T48" s="1"/>
      <c r="U48" s="1"/>
    </row>
    <row r="49" spans="2:21" ht="8.65" customHeight="1" x14ac:dyDescent="0.2">
      <c r="B49" s="1"/>
      <c r="C49" s="240"/>
      <c r="D49" s="1"/>
      <c r="E49" s="1"/>
      <c r="F49" s="1"/>
      <c r="G49" s="1"/>
      <c r="H49" s="1"/>
      <c r="I49" s="1"/>
      <c r="J49" s="1"/>
      <c r="K49" s="1"/>
      <c r="L49" s="1"/>
      <c r="M49" s="1"/>
      <c r="N49" s="1"/>
      <c r="O49" s="1"/>
      <c r="P49" s="1"/>
      <c r="Q49" s="1"/>
      <c r="R49" s="1"/>
      <c r="S49" s="1"/>
      <c r="T49" s="1"/>
      <c r="U49" s="1"/>
    </row>
    <row r="50" spans="2:21" ht="15.6" customHeight="1" x14ac:dyDescent="0.2">
      <c r="B50" s="1"/>
      <c r="C50" s="241"/>
      <c r="D50" s="238" t="s">
        <v>961</v>
      </c>
      <c r="E50" s="237"/>
      <c r="F50" s="237"/>
      <c r="G50" s="237"/>
      <c r="H50" s="237"/>
      <c r="I50" s="237"/>
      <c r="J50" s="237"/>
      <c r="K50" s="237"/>
      <c r="L50" s="237"/>
      <c r="M50" s="237"/>
      <c r="N50" s="237"/>
      <c r="O50" s="242" t="s">
        <v>86</v>
      </c>
      <c r="P50" s="195"/>
      <c r="Q50" s="195"/>
      <c r="R50" s="195"/>
      <c r="S50" s="1"/>
      <c r="T50" s="1"/>
      <c r="U50" s="1"/>
    </row>
    <row r="51" spans="2:21" ht="78" customHeight="1" x14ac:dyDescent="0.2">
      <c r="B51" s="1"/>
      <c r="C51" s="1"/>
      <c r="D51" s="1"/>
      <c r="E51" s="1"/>
      <c r="F51" s="1"/>
      <c r="G51" s="1"/>
      <c r="H51" s="1"/>
      <c r="I51" s="1"/>
      <c r="J51" s="1"/>
      <c r="K51" s="1"/>
      <c r="L51" s="1"/>
      <c r="M51" s="1"/>
      <c r="N51" s="1"/>
      <c r="O51" s="1"/>
      <c r="P51" s="1"/>
      <c r="Q51" s="1"/>
      <c r="R51" s="1"/>
      <c r="S51" s="1"/>
      <c r="T51" s="1"/>
      <c r="U51" s="1"/>
    </row>
    <row r="52" spans="2:21" ht="15.75" customHeight="1" x14ac:dyDescent="0.2">
      <c r="B52" s="194" t="s">
        <v>963</v>
      </c>
      <c r="C52" s="195"/>
      <c r="D52" s="195"/>
      <c r="E52" s="195"/>
      <c r="F52" s="195"/>
      <c r="G52" s="195"/>
      <c r="H52" s="195"/>
      <c r="I52" s="195"/>
      <c r="J52" s="195"/>
      <c r="K52" s="195"/>
      <c r="L52" s="195"/>
      <c r="M52" s="195"/>
      <c r="N52" s="1"/>
      <c r="O52" s="236">
        <v>16026743057.445129</v>
      </c>
      <c r="P52" s="237"/>
      <c r="Q52" s="237"/>
      <c r="R52" s="237"/>
      <c r="S52" s="221" t="s">
        <v>962</v>
      </c>
      <c r="T52" s="222"/>
      <c r="U52" s="1"/>
    </row>
    <row r="53" spans="2:21" ht="7.7" customHeight="1" x14ac:dyDescent="0.2">
      <c r="B53" s="1"/>
      <c r="C53" s="1"/>
      <c r="D53" s="1"/>
      <c r="E53" s="1"/>
      <c r="F53" s="1"/>
      <c r="G53" s="1"/>
      <c r="H53" s="1"/>
      <c r="I53" s="1"/>
      <c r="J53" s="1"/>
      <c r="K53" s="1"/>
      <c r="L53" s="1"/>
      <c r="M53" s="1"/>
      <c r="N53" s="1"/>
      <c r="O53" s="1"/>
      <c r="P53" s="1"/>
      <c r="Q53" s="1"/>
      <c r="R53" s="1"/>
      <c r="S53" s="1"/>
      <c r="T53" s="1"/>
      <c r="U53" s="1"/>
    </row>
    <row r="54" spans="2:21" ht="15" customHeight="1" x14ac:dyDescent="0.2">
      <c r="B54" s="1"/>
      <c r="C54" s="1"/>
      <c r="D54" s="238" t="s">
        <v>964</v>
      </c>
      <c r="E54" s="237"/>
      <c r="F54" s="237"/>
      <c r="G54" s="237"/>
      <c r="H54" s="237"/>
      <c r="I54" s="237"/>
      <c r="J54" s="237"/>
      <c r="K54" s="237"/>
      <c r="L54" s="237"/>
      <c r="M54" s="237"/>
      <c r="N54" s="237"/>
      <c r="O54" s="196">
        <v>15258445204.290129</v>
      </c>
      <c r="P54" s="195"/>
      <c r="Q54" s="195"/>
      <c r="R54" s="195"/>
      <c r="S54" s="1"/>
      <c r="T54" s="1"/>
      <c r="U54" s="1"/>
    </row>
    <row r="55" spans="2:21" ht="7.7" customHeight="1" x14ac:dyDescent="0.2">
      <c r="B55" s="1"/>
      <c r="C55" s="1"/>
      <c r="D55" s="1"/>
      <c r="E55" s="1"/>
      <c r="F55" s="1"/>
      <c r="G55" s="1"/>
      <c r="H55" s="1"/>
      <c r="I55" s="1"/>
      <c r="J55" s="1"/>
      <c r="K55" s="1"/>
      <c r="L55" s="1"/>
      <c r="M55" s="1"/>
      <c r="N55" s="1"/>
      <c r="O55" s="1"/>
      <c r="P55" s="1"/>
      <c r="Q55" s="1"/>
      <c r="R55" s="1"/>
      <c r="S55" s="1"/>
      <c r="T55" s="1"/>
      <c r="U55" s="1"/>
    </row>
    <row r="56" spans="2:21" ht="15" customHeight="1" x14ac:dyDescent="0.2">
      <c r="B56" s="1"/>
      <c r="C56" s="1"/>
      <c r="D56" s="238" t="s">
        <v>965</v>
      </c>
      <c r="E56" s="237"/>
      <c r="F56" s="237"/>
      <c r="G56" s="237"/>
      <c r="H56" s="237"/>
      <c r="I56" s="237"/>
      <c r="J56" s="237"/>
      <c r="K56" s="237"/>
      <c r="L56" s="237"/>
      <c r="M56" s="237"/>
      <c r="N56" s="237"/>
      <c r="O56" s="196">
        <v>90280163.924999997</v>
      </c>
      <c r="P56" s="195"/>
      <c r="Q56" s="195"/>
      <c r="R56" s="195"/>
      <c r="S56" s="1"/>
      <c r="T56" s="1"/>
      <c r="U56" s="1"/>
    </row>
    <row r="57" spans="2:21" ht="7.7" customHeight="1" x14ac:dyDescent="0.2">
      <c r="B57" s="1"/>
      <c r="C57" s="1"/>
      <c r="D57" s="1"/>
      <c r="E57" s="1"/>
      <c r="F57" s="1"/>
      <c r="G57" s="1"/>
      <c r="H57" s="1"/>
      <c r="I57" s="1"/>
      <c r="J57" s="1"/>
      <c r="K57" s="1"/>
      <c r="L57" s="1"/>
      <c r="M57" s="1"/>
      <c r="N57" s="1"/>
      <c r="O57" s="1"/>
      <c r="P57" s="1"/>
      <c r="Q57" s="1"/>
      <c r="R57" s="1"/>
      <c r="S57" s="1"/>
      <c r="T57" s="1"/>
      <c r="U57" s="1"/>
    </row>
    <row r="58" spans="2:21" ht="15" customHeight="1" x14ac:dyDescent="0.2">
      <c r="B58" s="1"/>
      <c r="C58" s="1"/>
      <c r="D58" s="238" t="s">
        <v>966</v>
      </c>
      <c r="E58" s="237"/>
      <c r="F58" s="237"/>
      <c r="G58" s="237"/>
      <c r="H58" s="237"/>
      <c r="I58" s="237"/>
      <c r="J58" s="237"/>
      <c r="K58" s="237"/>
      <c r="L58" s="237"/>
      <c r="M58" s="237"/>
      <c r="N58" s="237"/>
      <c r="O58" s="196">
        <v>678017689.23000002</v>
      </c>
      <c r="P58" s="195"/>
      <c r="Q58" s="195"/>
      <c r="R58" s="195"/>
      <c r="S58" s="1"/>
      <c r="T58" s="1"/>
      <c r="U58" s="1"/>
    </row>
    <row r="59" spans="2:21" ht="7.7" customHeight="1" x14ac:dyDescent="0.2">
      <c r="B59" s="1"/>
      <c r="C59" s="1"/>
      <c r="D59" s="1"/>
      <c r="E59" s="1"/>
      <c r="F59" s="1"/>
      <c r="G59" s="1"/>
      <c r="H59" s="1"/>
      <c r="I59" s="1"/>
      <c r="J59" s="1"/>
      <c r="K59" s="1"/>
      <c r="L59" s="1"/>
      <c r="M59" s="1"/>
      <c r="N59" s="1"/>
      <c r="O59" s="1"/>
      <c r="P59" s="1"/>
      <c r="Q59" s="1"/>
      <c r="R59" s="1"/>
      <c r="S59" s="1"/>
      <c r="T59" s="1"/>
      <c r="U59" s="1"/>
    </row>
    <row r="60" spans="2:21" ht="15.6" customHeight="1" x14ac:dyDescent="0.2">
      <c r="B60" s="1"/>
      <c r="C60" s="1"/>
      <c r="D60" s="238" t="s">
        <v>961</v>
      </c>
      <c r="E60" s="237"/>
      <c r="F60" s="237"/>
      <c r="G60" s="237"/>
      <c r="H60" s="237"/>
      <c r="I60" s="237"/>
      <c r="J60" s="237"/>
      <c r="K60" s="237"/>
      <c r="L60" s="237"/>
      <c r="M60" s="237"/>
      <c r="N60" s="237"/>
      <c r="O60" s="242" t="s">
        <v>86</v>
      </c>
      <c r="P60" s="195"/>
      <c r="Q60" s="195"/>
      <c r="R60" s="195"/>
      <c r="S60" s="1"/>
      <c r="T60" s="1"/>
      <c r="U60" s="1"/>
    </row>
    <row r="61" spans="2:21" ht="12" customHeight="1" x14ac:dyDescent="0.2">
      <c r="B61" s="1"/>
      <c r="C61" s="1"/>
      <c r="D61" s="1"/>
      <c r="E61" s="1"/>
      <c r="F61" s="1"/>
      <c r="G61" s="1"/>
      <c r="H61" s="1"/>
      <c r="I61" s="1"/>
      <c r="J61" s="1"/>
      <c r="K61" s="1"/>
      <c r="L61" s="1"/>
      <c r="M61" s="1"/>
      <c r="N61" s="1"/>
      <c r="O61" s="1"/>
      <c r="P61" s="1"/>
      <c r="Q61" s="1"/>
      <c r="R61" s="1"/>
      <c r="S61" s="1"/>
      <c r="T61" s="1"/>
      <c r="U61" s="1"/>
    </row>
    <row r="62" spans="2:21" ht="14.1" customHeight="1" x14ac:dyDescent="0.2">
      <c r="B62" s="194" t="s">
        <v>967</v>
      </c>
      <c r="C62" s="195"/>
      <c r="D62" s="195"/>
      <c r="E62" s="195"/>
      <c r="F62" s="195"/>
      <c r="G62" s="195"/>
      <c r="H62" s="195"/>
      <c r="I62" s="195"/>
      <c r="J62" s="195"/>
      <c r="K62" s="195"/>
      <c r="L62" s="195"/>
      <c r="M62" s="195"/>
      <c r="N62" s="195"/>
      <c r="O62" s="196">
        <v>250799977.5</v>
      </c>
      <c r="P62" s="195"/>
      <c r="Q62" s="195"/>
      <c r="R62" s="195"/>
      <c r="S62" s="221" t="s">
        <v>968</v>
      </c>
      <c r="T62" s="222"/>
      <c r="U62" s="1"/>
    </row>
    <row r="63" spans="2:21" ht="6.75" customHeight="1" x14ac:dyDescent="0.2">
      <c r="B63" s="1"/>
      <c r="C63" s="1"/>
      <c r="D63" s="1"/>
      <c r="E63" s="1"/>
      <c r="F63" s="1"/>
      <c r="G63" s="1"/>
      <c r="H63" s="1"/>
      <c r="I63" s="1"/>
      <c r="J63" s="1"/>
      <c r="K63" s="1"/>
      <c r="L63" s="1"/>
      <c r="M63" s="1"/>
      <c r="N63" s="1"/>
      <c r="O63" s="1"/>
      <c r="P63" s="1"/>
      <c r="Q63" s="1"/>
      <c r="R63" s="1"/>
      <c r="S63" s="1"/>
      <c r="T63" s="1"/>
      <c r="U63" s="1"/>
    </row>
    <row r="64" spans="2:21" ht="15.75" customHeight="1" x14ac:dyDescent="0.2">
      <c r="B64" s="194" t="s">
        <v>970</v>
      </c>
      <c r="C64" s="195"/>
      <c r="D64" s="195"/>
      <c r="E64" s="195"/>
      <c r="F64" s="195"/>
      <c r="G64" s="195"/>
      <c r="H64" s="195"/>
      <c r="I64" s="195"/>
      <c r="J64" s="195"/>
      <c r="K64" s="195"/>
      <c r="L64" s="195"/>
      <c r="M64" s="195"/>
      <c r="N64" s="195"/>
      <c r="O64" s="196">
        <v>101573360.15281142</v>
      </c>
      <c r="P64" s="195"/>
      <c r="Q64" s="195"/>
      <c r="R64" s="195"/>
      <c r="S64" s="221" t="s">
        <v>969</v>
      </c>
      <c r="T64" s="222"/>
      <c r="U64" s="1"/>
    </row>
    <row r="65" spans="2:21" ht="10.9" customHeight="1" x14ac:dyDescent="0.2">
      <c r="B65" s="1"/>
      <c r="C65" s="1"/>
      <c r="D65" s="1"/>
      <c r="E65" s="1"/>
      <c r="F65" s="1"/>
      <c r="G65" s="1"/>
      <c r="H65" s="1"/>
      <c r="I65" s="1"/>
      <c r="J65" s="1"/>
      <c r="K65" s="1"/>
      <c r="L65" s="1"/>
      <c r="M65" s="1"/>
      <c r="N65" s="1"/>
      <c r="O65" s="1"/>
      <c r="P65" s="1"/>
      <c r="Q65" s="1"/>
      <c r="R65" s="1"/>
      <c r="S65" s="1"/>
      <c r="T65" s="1"/>
      <c r="U65" s="1"/>
    </row>
    <row r="66" spans="2:21" ht="14.1" customHeight="1" x14ac:dyDescent="0.2">
      <c r="B66" s="194" t="s">
        <v>971</v>
      </c>
      <c r="C66" s="195"/>
      <c r="D66" s="195"/>
      <c r="E66" s="195"/>
      <c r="F66" s="195"/>
      <c r="G66" s="195"/>
      <c r="H66" s="195"/>
      <c r="I66" s="195"/>
      <c r="J66" s="195"/>
      <c r="K66" s="195"/>
      <c r="L66" s="195"/>
      <c r="M66" s="195"/>
      <c r="N66" s="195"/>
      <c r="O66" s="196">
        <v>11500000000</v>
      </c>
      <c r="P66" s="195"/>
      <c r="Q66" s="195"/>
      <c r="R66" s="195"/>
      <c r="S66" s="221" t="s">
        <v>972</v>
      </c>
      <c r="T66" s="222"/>
      <c r="U66" s="1"/>
    </row>
    <row r="67" spans="2:21" ht="13.9" customHeight="1" x14ac:dyDescent="0.2">
      <c r="B67" s="1"/>
      <c r="C67" s="1"/>
      <c r="D67" s="1"/>
      <c r="E67" s="1"/>
      <c r="F67" s="1"/>
      <c r="G67" s="1"/>
      <c r="H67" s="1"/>
      <c r="I67" s="1"/>
      <c r="J67" s="1"/>
      <c r="K67" s="1"/>
      <c r="L67" s="1"/>
      <c r="M67" s="1"/>
      <c r="N67" s="1"/>
      <c r="O67" s="1"/>
      <c r="P67" s="1"/>
      <c r="Q67" s="1"/>
      <c r="R67" s="1"/>
      <c r="S67" s="1"/>
      <c r="T67" s="1"/>
      <c r="U67" s="1"/>
    </row>
    <row r="68" spans="2:21" ht="14.1" customHeight="1" x14ac:dyDescent="0.2">
      <c r="B68" s="194" t="s">
        <v>973</v>
      </c>
      <c r="C68" s="195"/>
      <c r="D68" s="195"/>
      <c r="E68" s="195"/>
      <c r="F68" s="195"/>
      <c r="G68" s="195"/>
      <c r="H68" s="195"/>
      <c r="I68" s="195"/>
      <c r="J68" s="195"/>
      <c r="K68" s="195"/>
      <c r="L68" s="195"/>
      <c r="M68" s="195"/>
      <c r="N68" s="195"/>
      <c r="O68" s="196">
        <v>6245812056.3323193</v>
      </c>
      <c r="P68" s="195"/>
      <c r="Q68" s="195"/>
      <c r="R68" s="195"/>
      <c r="S68" s="1"/>
      <c r="T68" s="1"/>
      <c r="U68" s="1"/>
    </row>
    <row r="69" spans="2:21" ht="12.6" customHeight="1" x14ac:dyDescent="0.2">
      <c r="B69" s="1"/>
      <c r="C69" s="1"/>
      <c r="D69" s="1"/>
      <c r="E69" s="1"/>
      <c r="F69" s="1"/>
      <c r="G69" s="1"/>
      <c r="H69" s="1"/>
      <c r="I69" s="1"/>
      <c r="J69" s="1"/>
      <c r="K69" s="1"/>
      <c r="L69" s="1"/>
      <c r="M69" s="1"/>
      <c r="N69" s="1"/>
      <c r="O69" s="1"/>
      <c r="P69" s="1"/>
      <c r="Q69" s="1"/>
      <c r="R69" s="1"/>
      <c r="S69" s="1"/>
      <c r="T69" s="1"/>
      <c r="U69" s="1"/>
    </row>
    <row r="70" spans="2:21" ht="15" customHeight="1" x14ac:dyDescent="0.2">
      <c r="B70" s="243" t="s">
        <v>975</v>
      </c>
      <c r="C70" s="244"/>
      <c r="D70" s="244"/>
      <c r="E70" s="244"/>
      <c r="F70" s="244"/>
      <c r="G70" s="244"/>
      <c r="H70" s="245"/>
      <c r="I70" s="1"/>
      <c r="J70" s="1"/>
      <c r="K70" s="1"/>
      <c r="L70" s="248" t="s">
        <v>974</v>
      </c>
      <c r="M70" s="249"/>
      <c r="N70" s="249"/>
      <c r="O70" s="249"/>
      <c r="P70" s="249"/>
      <c r="Q70" s="249"/>
      <c r="R70" s="250"/>
      <c r="S70" s="1"/>
      <c r="T70" s="1"/>
      <c r="U70" s="1"/>
    </row>
    <row r="71" spans="2:21" ht="14.1" customHeight="1" x14ac:dyDescent="0.2">
      <c r="B71" s="1"/>
      <c r="C71" s="1"/>
      <c r="D71" s="1"/>
      <c r="E71" s="1"/>
      <c r="F71" s="1"/>
      <c r="G71" s="1"/>
      <c r="H71" s="1"/>
      <c r="I71" s="1"/>
      <c r="J71" s="1"/>
      <c r="K71" s="1"/>
      <c r="L71" s="1"/>
      <c r="M71" s="1"/>
      <c r="N71" s="1"/>
      <c r="O71" s="1"/>
      <c r="P71" s="1"/>
      <c r="Q71" s="1"/>
      <c r="R71" s="1"/>
      <c r="S71" s="1"/>
      <c r="T71" s="1"/>
      <c r="U71" s="1"/>
    </row>
    <row r="72" spans="2:21" ht="19.899999999999999" customHeight="1" x14ac:dyDescent="0.2">
      <c r="B72" s="179" t="s">
        <v>976</v>
      </c>
      <c r="C72" s="180"/>
      <c r="D72" s="180"/>
      <c r="E72" s="180"/>
      <c r="F72" s="180"/>
      <c r="G72" s="180"/>
      <c r="H72" s="180"/>
      <c r="I72" s="180"/>
      <c r="J72" s="180"/>
      <c r="K72" s="180"/>
      <c r="L72" s="180"/>
      <c r="M72" s="180"/>
      <c r="N72" s="180"/>
      <c r="O72" s="180"/>
      <c r="P72" s="180"/>
      <c r="Q72" s="180"/>
      <c r="R72" s="181"/>
      <c r="S72" s="1"/>
      <c r="T72" s="1"/>
      <c r="U72" s="1"/>
    </row>
    <row r="73" spans="2:21" ht="7.35" customHeight="1" x14ac:dyDescent="0.2">
      <c r="B73" s="1"/>
      <c r="C73" s="1"/>
      <c r="D73" s="1"/>
      <c r="E73" s="1"/>
      <c r="F73" s="1"/>
      <c r="G73" s="1"/>
      <c r="H73" s="1"/>
      <c r="I73" s="1"/>
      <c r="J73" s="1"/>
      <c r="K73" s="1"/>
      <c r="L73" s="1"/>
      <c r="M73" s="1"/>
      <c r="N73" s="1"/>
      <c r="O73" s="1"/>
      <c r="P73" s="1"/>
      <c r="Q73" s="1"/>
      <c r="R73" s="1"/>
      <c r="S73" s="1"/>
      <c r="T73" s="1"/>
      <c r="U73" s="1"/>
    </row>
    <row r="74" spans="2:21" ht="15" customHeight="1" x14ac:dyDescent="0.2">
      <c r="B74" s="194" t="s">
        <v>977</v>
      </c>
      <c r="C74" s="195"/>
      <c r="D74" s="195"/>
      <c r="E74" s="195"/>
      <c r="F74" s="195"/>
      <c r="G74" s="195"/>
      <c r="H74" s="195"/>
      <c r="I74" s="195"/>
      <c r="J74" s="195"/>
      <c r="K74" s="195"/>
      <c r="L74" s="195"/>
      <c r="M74" s="195"/>
      <c r="N74" s="259">
        <v>1436898014.0550017</v>
      </c>
      <c r="O74" s="207"/>
      <c r="P74" s="207"/>
      <c r="Q74" s="207"/>
      <c r="R74" s="207"/>
      <c r="S74" s="221" t="s">
        <v>978</v>
      </c>
      <c r="T74" s="222"/>
      <c r="U74" s="1"/>
    </row>
    <row r="75" spans="2:21" ht="7.7" customHeight="1" x14ac:dyDescent="0.2">
      <c r="B75" s="1"/>
      <c r="C75" s="1"/>
      <c r="D75" s="1"/>
      <c r="E75" s="1"/>
      <c r="F75" s="1"/>
      <c r="G75" s="1"/>
      <c r="H75" s="1"/>
      <c r="I75" s="1"/>
      <c r="J75" s="1"/>
      <c r="K75" s="1"/>
      <c r="L75" s="1"/>
      <c r="M75" s="1"/>
      <c r="N75" s="1"/>
      <c r="O75" s="1"/>
      <c r="P75" s="1"/>
      <c r="Q75" s="1"/>
      <c r="R75" s="1"/>
      <c r="S75" s="222"/>
      <c r="T75" s="222"/>
      <c r="U75" s="1"/>
    </row>
    <row r="76" spans="2:21" ht="15" customHeight="1" x14ac:dyDescent="0.2">
      <c r="B76" s="194" t="s">
        <v>979</v>
      </c>
      <c r="C76" s="195"/>
      <c r="D76" s="195"/>
      <c r="E76" s="195"/>
      <c r="F76" s="195"/>
      <c r="G76" s="195"/>
      <c r="H76" s="195"/>
      <c r="I76" s="195"/>
      <c r="J76" s="195"/>
      <c r="K76" s="195"/>
      <c r="L76" s="195"/>
      <c r="M76" s="195"/>
      <c r="N76" s="195"/>
      <c r="O76" s="235">
        <v>-41749062.821501546</v>
      </c>
      <c r="P76" s="185"/>
      <c r="Q76" s="185"/>
      <c r="R76" s="185"/>
      <c r="S76" s="221" t="s">
        <v>980</v>
      </c>
      <c r="T76" s="222"/>
      <c r="U76" s="1"/>
    </row>
    <row r="77" spans="2:21" ht="7.5" customHeight="1" x14ac:dyDescent="0.2">
      <c r="B77" s="1"/>
      <c r="C77" s="1"/>
      <c r="D77" s="1"/>
      <c r="E77" s="1"/>
      <c r="F77" s="1"/>
      <c r="G77" s="1"/>
      <c r="H77" s="1"/>
      <c r="I77" s="1"/>
      <c r="J77" s="1"/>
      <c r="K77" s="1"/>
      <c r="L77" s="1"/>
      <c r="M77" s="1"/>
      <c r="N77" s="1"/>
      <c r="O77" s="1"/>
      <c r="P77" s="1"/>
      <c r="Q77" s="1"/>
      <c r="R77" s="1"/>
      <c r="S77" s="1"/>
      <c r="T77" s="1"/>
      <c r="U77" s="1"/>
    </row>
    <row r="78" spans="2:21" ht="15" customHeight="1" x14ac:dyDescent="0.2">
      <c r="B78" s="194" t="s">
        <v>981</v>
      </c>
      <c r="C78" s="195"/>
      <c r="D78" s="195"/>
      <c r="E78" s="195"/>
      <c r="F78" s="195"/>
      <c r="G78" s="195"/>
      <c r="H78" s="195"/>
      <c r="I78" s="195"/>
      <c r="J78" s="195"/>
      <c r="K78" s="195"/>
      <c r="L78" s="195"/>
      <c r="M78" s="195"/>
      <c r="N78" s="195"/>
      <c r="O78" s="1"/>
      <c r="P78" s="1"/>
      <c r="Q78" s="260">
        <v>1395148951.2335005</v>
      </c>
      <c r="R78" s="185"/>
      <c r="S78" s="1"/>
      <c r="T78" s="1"/>
      <c r="U78" s="1"/>
    </row>
    <row r="79" spans="2:21" ht="7.15" customHeight="1" x14ac:dyDescent="0.2">
      <c r="B79" s="1"/>
      <c r="C79" s="1"/>
      <c r="D79" s="1"/>
      <c r="E79" s="1"/>
      <c r="F79" s="1"/>
      <c r="G79" s="1"/>
      <c r="H79" s="1"/>
      <c r="I79" s="1"/>
      <c r="J79" s="1"/>
      <c r="K79" s="1"/>
      <c r="L79" s="1"/>
      <c r="M79" s="1"/>
      <c r="N79" s="1"/>
      <c r="O79" s="1"/>
      <c r="P79" s="1"/>
      <c r="Q79" s="1"/>
      <c r="R79" s="1"/>
      <c r="S79" s="1"/>
      <c r="T79" s="1"/>
      <c r="U79" s="1"/>
    </row>
    <row r="80" spans="2:21" ht="15" customHeight="1" x14ac:dyDescent="0.2">
      <c r="B80" s="243" t="s">
        <v>982</v>
      </c>
      <c r="C80" s="244"/>
      <c r="D80" s="244"/>
      <c r="E80" s="244"/>
      <c r="F80" s="244"/>
      <c r="G80" s="244"/>
      <c r="H80" s="245"/>
      <c r="I80" s="1"/>
      <c r="J80" s="1"/>
      <c r="K80" s="1"/>
      <c r="L80" s="248" t="s">
        <v>974</v>
      </c>
      <c r="M80" s="249"/>
      <c r="N80" s="249"/>
      <c r="O80" s="249"/>
      <c r="P80" s="249"/>
      <c r="Q80" s="249"/>
      <c r="R80" s="250"/>
      <c r="S80" s="1"/>
      <c r="T80" s="1"/>
      <c r="U80" s="1"/>
    </row>
    <row r="81" spans="2:21" ht="5.65" customHeight="1" x14ac:dyDescent="0.2">
      <c r="B81" s="1"/>
      <c r="C81" s="1"/>
      <c r="D81" s="1"/>
      <c r="E81" s="1"/>
      <c r="F81" s="1"/>
      <c r="G81" s="1"/>
      <c r="H81" s="1"/>
      <c r="I81" s="1"/>
      <c r="J81" s="1"/>
      <c r="K81" s="1"/>
      <c r="L81" s="1"/>
      <c r="M81" s="1"/>
      <c r="N81" s="1"/>
      <c r="O81" s="1"/>
      <c r="P81" s="1"/>
      <c r="Q81" s="1"/>
      <c r="R81" s="1"/>
      <c r="S81" s="1"/>
      <c r="T81" s="1"/>
      <c r="U81" s="1"/>
    </row>
    <row r="82" spans="2:21" ht="6.95" customHeight="1" x14ac:dyDescent="0.2">
      <c r="B82" s="246"/>
      <c r="C82" s="247"/>
      <c r="D82" s="247"/>
      <c r="E82" s="247"/>
      <c r="F82" s="247"/>
      <c r="G82" s="247"/>
      <c r="H82" s="247"/>
      <c r="I82" s="247"/>
      <c r="J82" s="247"/>
      <c r="K82" s="247"/>
      <c r="L82" s="247"/>
      <c r="M82" s="247"/>
      <c r="N82" s="247"/>
      <c r="O82" s="247"/>
      <c r="P82" s="247"/>
      <c r="Q82" s="247"/>
      <c r="R82" s="247"/>
      <c r="S82" s="1"/>
      <c r="T82" s="1"/>
      <c r="U82" s="1"/>
    </row>
    <row r="83" spans="2:21" ht="8.1" customHeight="1" x14ac:dyDescent="0.2">
      <c r="B83" s="1"/>
      <c r="C83" s="1"/>
      <c r="D83" s="1"/>
      <c r="E83" s="1"/>
      <c r="F83" s="1"/>
      <c r="G83" s="1"/>
      <c r="H83" s="1"/>
      <c r="I83" s="1"/>
      <c r="J83" s="1"/>
      <c r="K83" s="1"/>
      <c r="L83" s="1"/>
      <c r="M83" s="1"/>
      <c r="N83" s="1"/>
      <c r="O83" s="1"/>
      <c r="P83" s="1"/>
      <c r="Q83" s="1"/>
      <c r="R83" s="1"/>
      <c r="S83" s="1"/>
      <c r="T83" s="1"/>
      <c r="U83" s="1"/>
    </row>
    <row r="84" spans="2:21" ht="15" customHeight="1" x14ac:dyDescent="0.2">
      <c r="B84" s="194" t="s">
        <v>983</v>
      </c>
      <c r="C84" s="195"/>
      <c r="D84" s="195"/>
      <c r="E84" s="195"/>
      <c r="F84" s="195"/>
      <c r="G84" s="195"/>
      <c r="H84" s="195"/>
      <c r="I84" s="195"/>
      <c r="J84" s="195"/>
      <c r="K84" s="195"/>
      <c r="L84" s="195"/>
      <c r="M84" s="195"/>
      <c r="N84" s="1"/>
      <c r="O84" s="196">
        <v>90280163.924999997</v>
      </c>
      <c r="P84" s="195"/>
      <c r="Q84" s="195"/>
      <c r="R84" s="195"/>
      <c r="S84" s="221" t="s">
        <v>984</v>
      </c>
      <c r="T84" s="222"/>
      <c r="U84" s="1"/>
    </row>
    <row r="85" spans="2:21" ht="7.7" customHeight="1" x14ac:dyDescent="0.2">
      <c r="B85" s="1"/>
      <c r="C85" s="1"/>
      <c r="D85" s="1"/>
      <c r="E85" s="1"/>
      <c r="F85" s="1"/>
      <c r="G85" s="1"/>
      <c r="H85" s="1"/>
      <c r="I85" s="1"/>
      <c r="J85" s="1"/>
      <c r="K85" s="1"/>
      <c r="L85" s="1"/>
      <c r="M85" s="1"/>
      <c r="N85" s="1"/>
      <c r="O85" s="1"/>
      <c r="P85" s="1"/>
      <c r="Q85" s="1"/>
      <c r="R85" s="1"/>
      <c r="S85" s="1"/>
      <c r="T85" s="1"/>
      <c r="U85" s="1"/>
    </row>
    <row r="86" spans="2:21" ht="15" customHeight="1" x14ac:dyDescent="0.2">
      <c r="B86" s="194" t="s">
        <v>985</v>
      </c>
      <c r="C86" s="195"/>
      <c r="D86" s="195"/>
      <c r="E86" s="195"/>
      <c r="F86" s="195"/>
      <c r="G86" s="195"/>
      <c r="H86" s="195"/>
      <c r="I86" s="195"/>
      <c r="J86" s="195"/>
      <c r="K86" s="195"/>
      <c r="L86" s="195"/>
      <c r="M86" s="195"/>
      <c r="N86" s="1"/>
      <c r="O86" s="22"/>
      <c r="P86" s="235">
        <v>158607</v>
      </c>
      <c r="Q86" s="185"/>
      <c r="R86" s="185"/>
      <c r="S86" s="221" t="s">
        <v>986</v>
      </c>
      <c r="T86" s="222"/>
      <c r="U86" s="1"/>
    </row>
    <row r="87" spans="2:21" ht="7.7" customHeight="1" x14ac:dyDescent="0.2">
      <c r="B87" s="1"/>
      <c r="C87" s="1"/>
      <c r="D87" s="1"/>
      <c r="E87" s="1"/>
      <c r="F87" s="1"/>
      <c r="G87" s="1"/>
      <c r="H87" s="1"/>
      <c r="I87" s="1"/>
      <c r="J87" s="1"/>
      <c r="K87" s="1"/>
      <c r="L87" s="1"/>
      <c r="M87" s="1"/>
      <c r="N87" s="1"/>
      <c r="O87" s="1"/>
      <c r="P87" s="1"/>
      <c r="Q87" s="1"/>
      <c r="R87" s="1"/>
      <c r="S87" s="1"/>
      <c r="T87" s="1"/>
      <c r="U87" s="1"/>
    </row>
    <row r="88" spans="2:21" ht="15" customHeight="1" x14ac:dyDescent="0.2">
      <c r="B88" s="194" t="s">
        <v>987</v>
      </c>
      <c r="C88" s="195"/>
      <c r="D88" s="195"/>
      <c r="E88" s="195"/>
      <c r="F88" s="195"/>
      <c r="G88" s="195"/>
      <c r="H88" s="195"/>
      <c r="I88" s="195"/>
      <c r="J88" s="195"/>
      <c r="K88" s="195"/>
      <c r="L88" s="195"/>
      <c r="M88" s="195"/>
      <c r="O88" s="22"/>
      <c r="P88" s="235">
        <v>90121556.924999997</v>
      </c>
      <c r="Q88" s="185"/>
      <c r="R88" s="185"/>
      <c r="S88" s="221" t="s">
        <v>988</v>
      </c>
      <c r="T88" s="222"/>
    </row>
  </sheetData>
  <mergeCells count="116">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N74:R74"/>
    <mergeCell ref="O76:R76"/>
    <mergeCell ref="Q78:R78"/>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B34:H34"/>
    <mergeCell ref="I34:J34"/>
    <mergeCell ref="K34:R34"/>
    <mergeCell ref="B38:H38"/>
    <mergeCell ref="I38:J38"/>
    <mergeCell ref="K38:R38"/>
    <mergeCell ref="K35:R35"/>
    <mergeCell ref="B36:H36"/>
    <mergeCell ref="I36:J36"/>
    <mergeCell ref="K36:R36"/>
    <mergeCell ref="B37:H37"/>
    <mergeCell ref="I37:J37"/>
    <mergeCell ref="K37:R37"/>
    <mergeCell ref="S22:T22"/>
    <mergeCell ref="S24:U26"/>
    <mergeCell ref="B28:R28"/>
    <mergeCell ref="B30:I30"/>
    <mergeCell ref="S30:T30"/>
    <mergeCell ref="M30:R30"/>
    <mergeCell ref="B22:H22"/>
    <mergeCell ref="I22:J22"/>
    <mergeCell ref="K22:R22"/>
    <mergeCell ref="B23:H23"/>
    <mergeCell ref="B26:H26"/>
    <mergeCell ref="I26:J26"/>
    <mergeCell ref="K26:R26"/>
    <mergeCell ref="I23:J23"/>
    <mergeCell ref="K23:R23"/>
    <mergeCell ref="B24:K24"/>
    <mergeCell ref="M24:R24"/>
    <mergeCell ref="B25:H25"/>
    <mergeCell ref="I25:J25"/>
    <mergeCell ref="K25:R25"/>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 ref="B16:I16"/>
    <mergeCell ref="M16:R16"/>
  </mergeCells>
  <pageMargins left="0.44274509803921575" right="0.29019607843137257" top="0.31803921568627458" bottom="0.44274509803921575" header="0.50980392156862753" footer="0.50980392156862753"/>
  <pageSetup fitToHeight="2" orientation="portrait" r:id="rId1"/>
  <headerFooter alignWithMargins="0">
    <oddFooter>&amp;R&amp;1#&amp;"Calibri"&amp;10&amp;K0000FFClassification : Internal</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115A3C-B800-4864-BD20-5EC037E304AB}"/>
</file>

<file path=customXml/itemProps2.xml><?xml version="1.0" encoding="utf-8"?>
<ds:datastoreItem xmlns:ds="http://schemas.openxmlformats.org/officeDocument/2006/customXml" ds:itemID="{F52086E3-A34A-41D0-93D5-7ECC99A187FF}"/>
</file>

<file path=customXml/itemProps3.xml><?xml version="1.0" encoding="utf-8"?>
<ds:datastoreItem xmlns:ds="http://schemas.openxmlformats.org/officeDocument/2006/customXml" ds:itemID="{79533130-1448-44E7-A89C-D98DAD5363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16</vt:i4>
      </vt:variant>
    </vt:vector>
  </HeadingPairs>
  <TitlesOfParts>
    <vt:vector size="49"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_Hidden12</vt:lpstr>
      <vt:lpstr>_Hidden13</vt:lpstr>
      <vt:lpstr>_Hidden14</vt:lpstr>
      <vt:lpstr>_Hidden15</vt:lpstr>
      <vt:lpstr>_Hidden16</vt:lpstr>
      <vt:lpstr>_Hidden17</vt:lpstr>
      <vt:lpstr>_Hidden18</vt:lpstr>
      <vt:lpstr>_Hidden19</vt:lpstr>
      <vt:lpstr>_Hidden20</vt:lpstr>
      <vt:lpstr>_Hidden21</vt:lpstr>
      <vt:lpstr>_Hidden22</vt:lpstr>
      <vt:lpstr>_Hidden23</vt:lpstr>
      <vt:lpstr>_Hidden24</vt:lpstr>
      <vt:lpstr>_Hidden25</vt:lpstr>
      <vt:lpstr>_Hidden26</vt:lpstr>
      <vt:lpstr>D8. Performance</vt:lpstr>
      <vt:lpstr>_Hidden28</vt:lpstr>
      <vt:lpstr>D9. Amortisation</vt:lpstr>
      <vt:lpstr>D10. Amortisation Graph </vt:lpstr>
      <vt:lpstr>E. Optional ECB-ECAIs data</vt:lpstr>
      <vt:lpstr>_Hidden31</vt:lpstr>
      <vt:lpstr>Disclaimer!general_tc</vt:lpstr>
      <vt:lpstr>'C. HTT Harmonised Glossary'!Print_Area</vt:lpstr>
      <vt:lpstr>'D6. Stratification Tables'!Print_Area</vt:lpstr>
      <vt:lpstr>Disclaimer!Print_Area</vt:lpstr>
      <vt:lpstr>Introduction!Print_Area</vt:lpstr>
      <vt:lpstr>Print_Area_10</vt:lpstr>
      <vt:lpstr>Print_Area_26</vt:lpstr>
      <vt:lpstr>Print_Area_28</vt:lpstr>
      <vt:lpstr>Print_Area_29</vt:lpstr>
      <vt:lpstr>Print_Area_4</vt:lpstr>
      <vt:lpstr>Print_Area_5</vt:lpstr>
      <vt:lpstr>Print_Area_6</vt:lpstr>
      <vt:lpstr>Print_Area_7</vt:lpstr>
      <vt:lpstr>Print_Area_8</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Leusse Gonzague</dc:creator>
  <cp:lastModifiedBy>De Leusse Gonzague</cp:lastModifiedBy>
  <dcterms:created xsi:type="dcterms:W3CDTF">2021-10-11T14:00:14Z</dcterms:created>
  <dcterms:modified xsi:type="dcterms:W3CDTF">2021-10-19T11:39:16Z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2021-10-19T11:39:16Z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4e88aba8-71d0-42ab-9cce-3a66dd9912ae</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