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1"/>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Graphs'!$A$1:$S$56</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Amortisation'!$B$1:$P$369</definedName>
    <definedName name="Print_Area_3">'D1. Front Page'!$B$1:$O$28</definedName>
    <definedName name="Print_Area_4">'D2. Covered Bond Series'!$B$1:$U$20</definedName>
    <definedName name="Print_Area_5">'D3. Ratings'!$B$2:$I$18</definedName>
    <definedName name="Print_Area_6">'D4. Tests Royal Decree'!$B$1:$U$88</definedName>
    <definedName name="Print_Area_7">'D5. Cover Pool Summary'!$B$1:$U$53</definedName>
    <definedName name="Print_Area_8">'D6. Stratification Tables'!$B$2:$AI$322</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<sst xmlns="http://schemas.openxmlformats.org/spreadsheetml/2006/main" count="2994" uniqueCount="2073">
  <si>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</si>
  <si>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</si>
  <si>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</si>
  <si>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</si>
  <si>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</si>
  <si>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</si>
  <si>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</si>
  <si>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</si>
  <si>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</si>
  <si>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</si>
  <si>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</si>
  <si>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</si>
  <si>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</si>
  <si>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</si>
  <si>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</si>
  <si>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</si>
  <si>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</si>
  <si>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</si>
  <si>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</si>
  <si>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</si>
  <si>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</si>
  <si>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</si>
  <si>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</si>
  <si>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</si>
  <si>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</si>
  <si>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</si>
  <si>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</si>
  <si>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</si>
  <si>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</si>
  <si>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</si>
  <si>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</si>
  <si>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</si>
  <si>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</si>
  <si>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</si>
  <si>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</si>
  <si>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</si>
  <si>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</si>
  <si>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</si>
  <si>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</si>
  <si>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</si>
  <si>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</si>
  <si>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</si>
  <si>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</si>
  <si>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</si>
  <si>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</si>
  <si>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</si>
  <si>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</si>
  <si>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</si>
  <si>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</si>
  <si>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</si>
  <si>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</si>
  <si>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</si>
  <si>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</si>
  <si>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</si>
  <si>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</si>
  <si>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</si>
  <si>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</si>
  <si>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</si>
  <si>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</si>
  <si>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</si>
  <si>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</si>
  <si>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</si>
  <si>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</si>
  <si>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</si>
  <si>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</si>
  <si>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</si>
  <si>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</si>
  <si>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</si>
  <si>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</si>
  <si>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</si>
  <si>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</si>
  <si>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</si>
  <si>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</si>
  <si>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</si>
  <si>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</si>
  <si>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</si>
  <si>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</si>
  <si>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</si>
  <si>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</si>
  <si>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</si>
  <si>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</si>
  <si>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</si>
  <si>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</si>
  <si>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</si>
  <si>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</si>
  <si>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</si>
  <si>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</si>
  <si>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</si>
  <si>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</si>
  <si>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</si>
  <si>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</si>
  <si>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</si>
  <si>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</si>
  <si>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</si>
  <si>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</si>
  <si>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</si>
  <si>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</si>
  <si>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</si>
  <si>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</si>
  <si>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</si>
  <si>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</si>
  <si>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</si>
  <si>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</si>
  <si>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</si>
  <si>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</si>
  <si>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</si>
  <si>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</si>
  <si>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</si>
  <si>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</si>
  <si>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</si>
  <si>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</si>
  <si>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</si>
  <si>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</si>
  <si>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</si>
  <si>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</si>
  <si>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</si>
  <si>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</si>
  <si>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</si>
  <si>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</si>
  <si>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</si>
  <si>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</si>
  <si>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</si>
  <si>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</si>
  <si>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</si>
  <si>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</si>
  <si>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</si>
  <si>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</si>
  <si>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</si>
  <si>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</si>
  <si>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</si>
  <si>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</si>
  <si>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</si>
  <si>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</si>
  <si>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</si>
  <si>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</si>
  <si>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</si>
  <si>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</si>
  <si>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</si>
  <si>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</si>
  <si>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</si>
  <si>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</si>
  <si>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</si>
  <si>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</si>
  <si>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</si>
  <si>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</si>
  <si>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</si>
  <si>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</si>
  <si>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</si>
  <si>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</si>
  <si>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</si>
  <si>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</si>
  <si>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</si>
  <si>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</si>
  <si>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</si>
  <si>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</si>
  <si>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</si>
  <si>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</si>
  <si>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</si>
  <si>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</si>
  <si>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</si>
  <si>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</si>
  <si>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</si>
  <si>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</si>
  <si>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</si>
  <si>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</si>
  <si>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</si>
  <si>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</si>
  <si>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</si>
  <si>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</si>
  <si>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</si>
  <si>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</si>
  <si>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</si>
  <si>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</si>
  <si>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</si>
  <si>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</si>
  <si>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</si>
  <si>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</si>
  <si>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</si>
  <si>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</si>
  <si>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</si>
  <si>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</si>
  <si>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</si>
  <si>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</si>
  <si>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</si>
  <si>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</si>
  <si>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</si>
  <si>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</si>
  <si>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</si>
  <si>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</si>
  <si>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</si>
  <si>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</si>
  <si>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</si>
  <si>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</si>
  <si>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</si>
  <si>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</si>
  <si>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</si>
  <si>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</si>
  <si>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</si>
  <si>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</si>
  <si>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</si>
  <si>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</si>
  <si>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</si>
  <si>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</si>
  <si>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</si>
  <si>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</si>
  <si>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</si>
  <si>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</si>
  <si>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</si>
  <si>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</si>
  <si>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</si>
  <si>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</si>
  <si>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</si>
  <si>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</si>
  <si>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</si>
  <si>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</si>
  <si>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</si>
  <si>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</si>
  <si>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</si>
  <si>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</si>
  <si>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</si>
  <si>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</si>
  <si>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</si>
  <si>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</si>
  <si>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</si>
  <si>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</si>
  <si>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</si>
  <si>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</si>
  <si>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</si>
  <si>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</si>
  <si>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</si>
  <si>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</si>
  <si>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</si>
  <si>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</si>
  <si>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</si>
  <si>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</si>
  <si>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</si>
  <si>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</si>
  <si>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</si>
  <si>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</si>
  <si>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</si>
  <si>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</si>
  <si>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</si>
  <si>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</si>
  <si>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</si>
  <si>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</si>
  <si>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</si>
  <si>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</si>
  <si>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</si>
  <si>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</si>
  <si>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</si>
  <si>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</si>
  <si>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</si>
  <si>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</si>
  <si>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</si>
  <si>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</si>
  <si>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</si>
  <si>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</si>
  <si>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</si>
  <si>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</si>
  <si>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</si>
  <si>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</si>
  <si>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</si>
  <si>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</si>
  <si>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</si>
  <si>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</si>
  <si>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</si>
  <si>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</si>
  <si>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</si>
  <si>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</si>
  <si>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</si>
  <si>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</si>
  <si>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</si>
  <si>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</si>
  <si>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</si>
  <si>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</si>
  <si>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</si>
  <si>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</si>
  <si>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</si>
  <si>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</si>
  <si>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</si>
  <si>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</si>
  <si>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</si>
  <si>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</si>
  <si>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</si>
  <si>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</si>
  <si>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</si>
  <si>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</si>
  <si>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</si>
  <si>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</si>
  <si>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</si>
  <si>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</si>
  <si>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</si>
  <si>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</si>
  <si>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</si>
  <si>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</si>
  <si>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</si>
  <si>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</si>
  <si>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</si>
  <si>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</si>
  <si>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</si>
  <si>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</si>
  <si>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</si>
  <si>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</si>
  <si>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</si>
  <si>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</si>
  <si>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</si>
  <si>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</si>
  <si>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</si>
  <si>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</si>
  <si>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</si>
  <si>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</si>
  <si>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</si>
  <si>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</si>
  <si>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</si>
  <si>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</si>
  <si>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</si>
  <si>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</si>
  <si>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</si>
  <si>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</si>
  <si>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</si>
  <si>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</si>
  <si>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</si>
  <si>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</si>
  <si>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</si>
  <si>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</si>
  <si>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</si>
  <si>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</si>
  <si>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</si>
  <si>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</si>
  <si>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</si>
  <si>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</si>
  <si>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</si>
  <si>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</si>
  <si>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</si>
  <si>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</si>
  <si>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</si>
  <si>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</si>
  <si>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</si>
  <si>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</si>
  <si>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</si>
  <si>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</si>
  <si>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</si>
  <si>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</si>
  <si>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</si>
  <si>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</si>
  <si>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</si>
  <si>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</si>
  <si>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</si>
  <si>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</si>
  <si>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</si>
  <si>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</si>
  <si>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</si>
  <si>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</si>
  <si>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</si>
  <si>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</si>
  <si>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</si>
  <si>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</si>
  <si>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</si>
  <si>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</si>
  <si>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</si>
  <si>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</si>
  <si>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</si>
  <si>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</si>
  <si>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</si>
  <si>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</si>
  <si>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</si>
  <si>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</si>
  <si>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</si>
  <si>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</si>
  <si>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</si>
  <si>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</si>
  <si>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</si>
  <si>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</si>
  <si>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</si>
  <si>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</si>
  <si>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</si>
  <si>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</si>
  <si>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</si>
  <si>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</si>
  <si>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</si>
  <si>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</si>
  <si>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</si>
  <si>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</si>
  <si>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</si>
  <si>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</si>
  <si>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</si>
  <si>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</si>
  <si>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</si>
  <si>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</si>
  <si>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</si>
  <si>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</si>
  <si>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</si>
  <si>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</si>
  <si>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</si>
  <si>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</si>
  <si>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</si>
  <si>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</si>
  <si>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</si>
  <si>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</si>
  <si>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</si>
  <si>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</si>
  <si>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</si>
  <si>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</si>
  <si>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</si>
  <si>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</si>
  <si>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</si>
  <si>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</si>
  <si>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</si>
  <si>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</si>
  <si>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</si>
  <si>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</si>
  <si>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</si>
  <si>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</si>
  <si>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</si>
  <si>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</si>
  <si>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</si>
  <si>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</si>
  <si>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</si>
  <si>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</si>
  <si>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</si>
  <si>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</si>
  <si>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</si>
  <si>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</si>
  <si>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</si>
  <si>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</si>
  <si>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</si>
  <si>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</si>
  <si>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</si>
  <si>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</si>
  <si>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</si>
  <si>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</si>
  <si>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</si>
  <si>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</si>
  <si>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</si>
  <si>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</si>
  <si>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</si>
  <si>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</si>
  <si>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</si>
  <si>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</si>
  <si>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</si>
  <si>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</si>
  <si>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</si>
  <si>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</si>
  <si>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</si>
  <si>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</si>
  <si>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</si>
  <si>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</si>
  <si>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</si>
  <si>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</si>
  <si>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</si>
  <si>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</si>
  <si>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</si>
  <si>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</si>
  <si>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</si>
  <si>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</si>
  <si>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</si>
  <si>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</si>
  <si>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</si>
  <si>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</si>
  <si>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</si>
  <si>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</si>
  <si>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</si>
  <si>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</si>
  <si>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</si>
  <si>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</si>
  <si>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</si>
  <si>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</si>
  <si>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</si>
  <si>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</si>
  <si>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</si>
  <si>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</si>
  <si>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</si>
  <si>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</si>
  <si>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</si>
  <si>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</si>
  <si>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</si>
  <si>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</si>
  <si>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</si>
  <si>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</si>
  <si>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</si>
  <si>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</si>
  <si>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</si>
  <si>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</si>
  <si>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</si>
  <si>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</si>
  <si>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</si>
  <si>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</si>
  <si>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</si>
  <si>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</si>
  <si>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</si>
  <si>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</si>
  <si>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</si>
  <si>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</si>
  <si>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</si>
  <si>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</si>
  <si>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</si>
  <si>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</si>
  <si>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</si>
  <si>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</si>
  <si>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</si>
  <si>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</si>
  <si>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</si>
  <si>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</si>
  <si>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</si>
  <si>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</si>
  <si>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</si>
  <si>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</si>
  <si>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</si>
  <si>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</si>
  <si>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</si>
  <si>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</si>
  <si>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</si>
  <si>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</si>
  <si>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</si>
  <si>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</si>
  <si>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</si>
  <si>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</si>
  <si>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</si>
  <si>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</si>
  <si>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</si>
  <si>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</si>
  <si>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</si>
  <si>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</si>
  <si>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</si>
  <si>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</si>
  <si>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</si>
  <si>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</si>
  <si>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</si>
  <si>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</si>
  <si>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</si>
  <si>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</si>
  <si>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</si>
  <si>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</si>
  <si>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</si>
  <si>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</si>
  <si>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</si>
  <si>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</si>
  <si>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</si>
  <si>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</si>
  <si>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</si>
  <si>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</si>
  <si>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</si>
  <si>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</si>
  <si>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</si>
  <si>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</si>
  <si>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</si>
  <si>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</si>
  <si>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</si>
  <si>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</si>
  <si>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</si>
  <si>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</si>
  <si>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</si>
  <si>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</si>
  <si>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</si>
  <si>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</si>
  <si>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</si>
  <si>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</si>
  <si>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</si>
  <si>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</si>
  <si>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</si>
  <si>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</si>
  <si>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</si>
  <si>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</si>
  <si>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</si>
  <si>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</si>
  <si>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</si>
  <si>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</si>
  <si>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</si>
  <si>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</si>
  <si>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</si>
  <si>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</si>
  <si>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</si>
  <si>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</si>
  <si>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</si>
  <si>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</si>
  <si>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</si>
  <si>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</si>
  <si>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</si>
  <si>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</si>
  <si>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</si>
  <si>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</si>
  <si>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</si>
  <si>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</si>
  <si>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</si>
  <si>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</si>
  <si>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</si>
  <si>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</si>
  <si>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</si>
  <si>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</si>
  <si>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</si>
  <si>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</si>
  <si>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</si>
  <si>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</si>
  <si>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</si>
  <si>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</si>
  <si>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</si>
  <si>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</si>
  <si>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</si>
  <si>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</si>
  <si>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</si>
  <si>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</si>
  <si>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</si>
  <si>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</si>
  <si>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</si>
  <si>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</si>
  <si>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</si>
  <si>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</si>
  <si>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</si>
  <si>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</si>
  <si>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</si>
  <si>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</si>
  <si>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</si>
  <si>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</si>
  <si>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</si>
  <si>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</si>
  <si>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</si>
  <si>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</si>
  <si>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</si>
  <si>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</si>
  <si>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</si>
  <si>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</si>
  <si>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</si>
  <si>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</si>
  <si>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</si>
  <si>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</si>
  <si>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</si>
  <si>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</si>
  <si>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</si>
  <si>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</si>
  <si>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</si>
  <si>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</si>
  <si>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</si>
  <si>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</si>
  <si>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</si>
  <si>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</si>
  <si>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</si>
  <si>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</si>
  <si>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</si>
  <si>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</si>
  <si>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</si>
  <si>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</si>
  <si>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</si>
  <si>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</si>
  <si>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</si>
  <si>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</si>
  <si>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</si>
  <si>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</si>
  <si>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</si>
  <si>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</si>
  <si>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</si>
  <si>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</si>
  <si>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</si>
  <si>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</si>
  <si>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</si>
  <si>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</si>
  <si>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</si>
  <si>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</si>
  <si>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</si>
  <si>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</si>
  <si>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</si>
  <si>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</si>
  <si>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</si>
  <si>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</si>
  <si>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</si>
  <si>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</si>
  <si>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</si>
  <si>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</si>
  <si>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</si>
  <si>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</si>
  <si>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</si>
  <si>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</si>
  <si>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</si>
  <si>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</si>
  <si>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</si>
  <si>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</si>
  <si>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</si>
  <si>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</si>
  <si>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</si>
  <si>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</si>
  <si>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</si>
  <si>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</si>
  <si>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</si>
  <si>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</si>
  <si>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</si>
  <si>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</si>
  <si>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</si>
  <si>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</si>
  <si>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</si>
  <si>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</si>
  <si>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</si>
  <si>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</si>
  <si>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</si>
  <si>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</si>
  <si>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</si>
  <si>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</si>
  <si>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</si>
  <si>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</si>
  <si>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</si>
  <si>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</si>
  <si>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</si>
  <si>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</si>
  <si>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</si>
  <si>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</si>
  <si>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</si>
  <si>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</si>
  <si>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</si>
  <si>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</si>
  <si>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</si>
  <si>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</si>
  <si>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</si>
  <si>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</si>
  <si>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</si>
  <si>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</si>
  <si>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</si>
  <si>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</si>
  <si>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</si>
  <si>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</si>
  <si>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</si>
  <si>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</si>
  <si>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</si>
  <si>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</si>
  <si>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</si>
  <si>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</si>
  <si>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</si>
  <si>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</si>
  <si>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</si>
  <si>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</si>
  <si>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</si>
  <si>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</si>
  <si>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</si>
  <si>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</si>
  <si>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</si>
  <si>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</si>
  <si>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</si>
  <si>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</si>
  <si>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</si>
  <si>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</si>
  <si>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</si>
  <si>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</si>
  <si>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</si>
  <si>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</si>
  <si>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</si>
  <si>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</si>
  <si>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</si>
  <si>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</si>
  <si>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</si>
  <si>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</si>
  <si>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</si>
  <si>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</si>
  <si>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</si>
  <si>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</si>
  <si>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</si>
  <si>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</si>
  <si>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</si>
  <si>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</si>
  <si>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</si>
  <si>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</si>
  <si>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</si>
  <si>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</si>
  <si>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</si>
  <si>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</si>
  <si>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</si>
  <si>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</si>
  <si>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</si>
  <si>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</si>
  <si>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</si>
  <si>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</si>
  <si>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</si>
  <si>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</si>
  <si>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</si>
  <si>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</si>
  <si>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</si>
  <si>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</si>
  <si>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</si>
  <si>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</si>
  <si>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</si>
  <si>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</si>
  <si>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</si>
  <si>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</si>
  <si>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</si>
  <si>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</si>
  <si>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</si>
  <si>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</si>
  <si>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</si>
  <si>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</si>
  <si>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</si>
  <si>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</si>
  <si>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</si>
  <si>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</si>
  <si>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</si>
  <si>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</si>
  <si>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</si>
  <si>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</si>
  <si>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</si>
  <si>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</si>
  <si>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</si>
  <si>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</si>
  <si>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</si>
  <si>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</si>
  <si>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</si>
  <si>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</si>
  <si>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</si>
  <si>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</si>
  <si>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</si>
  <si>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</si>
  <si>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</si>
  <si>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</si>
  <si>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</si>
  <si>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</si>
  <si>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</si>
  <si>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</si>
  <si>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</si>
  <si>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</si>
  <si>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</si>
  <si>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</si>
  <si>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</si>
  <si>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</si>
  <si>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</si>
  <si>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</si>
  <si>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</si>
  <si>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</si>
  <si>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</si>
  <si>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</si>
  <si>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</si>
  <si>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</si>
  <si>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</si>
  <si>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</si>
  <si>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</si>
  <si>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</si>
  <si>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</si>
  <si>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</si>
  <si>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</si>
  <si>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</si>
  <si>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</si>
  <si>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</si>
  <si>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</si>
  <si>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</si>
  <si>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</si>
  <si>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</si>
  <si>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</si>
  <si>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</si>
  <si>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</si>
  <si>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</si>
  <si>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</si>
  <si>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</si>
  <si>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</si>
  <si>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</si>
  <si>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</si>
  <si>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</si>
  <si>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</si>
  <si>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</si>
  <si>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</si>
  <si>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</si>
  <si>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</si>
  <si>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</si>
  <si>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</si>
  <si>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</si>
  <si>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</si>
  <si>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</si>
  <si>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</si>
  <si>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</si>
  <si>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</si>
  <si>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</si>
  <si>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</si>
  <si>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</si>
  <si>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</si>
  <si>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</si>
  <si>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</si>
  <si>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</si>
  <si>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</si>
  <si>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</si>
  <si>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</si>
  <si>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</si>
  <si>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</si>
  <si>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</si>
  <si>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</si>
  <si>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</si>
  <si>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</si>
  <si>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</si>
  <si>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</si>
  <si>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</si>
  <si>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</si>
  <si>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</si>
  <si>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</si>
  <si>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</si>
  <si>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</si>
  <si>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</si>
  <si>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</si>
  <si>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</si>
  <si>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</si>
  <si>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</si>
  <si>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</si>
  <si>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</si>
  <si>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</si>
  <si>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</si>
  <si>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</si>
  <si>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</si>
  <si>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</si>
  <si>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</si>
  <si>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</si>
  <si>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</si>
  <si>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</si>
  <si>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</si>
  <si>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</si>
  <si>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</si>
  <si>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</si>
  <si>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</si>
  <si>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</si>
  <si>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</si>
  <si>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</si>
  <si>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</si>
  <si>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</si>
  <si>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</si>
  <si>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</si>
  <si>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</si>
  <si>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</si>
  <si>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</si>
  <si>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</si>
  <si>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</si>
  <si>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</si>
  <si>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</si>
  <si>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</si>
  <si>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</si>
  <si>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</si>
  <si>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</si>
  <si>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</si>
  <si>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</si>
  <si>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</si>
  <si>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</si>
  <si>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</si>
  <si>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</si>
  <si>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</si>
  <si>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</si>
  <si>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</si>
  <si>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</si>
  <si>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</si>
  <si>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</si>
  <si>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</si>
  <si>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</si>
  <si>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</si>
  <si>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</si>
  <si>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</si>
  <si>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</si>
  <si>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</si>
  <si>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</si>
  <si>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</si>
  <si>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</si>
  <si>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</si>
  <si>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</si>
  <si>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</si>
  <si>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</si>
  <si>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</si>
  <si>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</si>
  <si>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</si>
  <si>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</si>
  <si>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</si>
  <si>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</si>
  <si>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</si>
  <si>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</si>
  <si>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</si>
  <si>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</si>
  <si>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</si>
  <si>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</si>
  <si>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</si>
  <si>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</si>
  <si>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</si>
  <si>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</si>
  <si>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</si>
  <si>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</si>
  <si>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</si>
  <si>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</si>
  <si>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</si>
  <si>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</si>
  <si>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</si>
  <si>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</si>
  <si>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</si>
  <si>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</si>
  <si>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</si>
  <si>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</si>
  <si>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</si>
  <si>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</si>
  <si>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</si>
  <si>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</si>
  <si>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</si>
  <si>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</si>
  <si>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</si>
  <si>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</si>
  <si>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</si>
  <si>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</si>
  <si>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</si>
  <si>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</si>
  <si>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</si>
  <si>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</si>
  <si>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</si>
  <si>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</si>
  <si>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</si>
  <si>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</si>
  <si>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</si>
  <si>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</si>
  <si>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</si>
  <si>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</si>
  <si>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</si>
  <si>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</si>
  <si>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</si>
  <si>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</si>
  <si>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</si>
  <si>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</si>
  <si>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</si>
  <si>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</si>
  <si>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</si>
  <si>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</si>
  <si>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</si>
  <si>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</si>
  <si>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</si>
  <si>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</si>
  <si>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</si>
  <si>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</si>
  <si>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</si>
  <si>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</si>
  <si>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</si>
  <si>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</si>
  <si>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</si>
  <si>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</si>
  <si>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</si>
  <si>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</si>
  <si>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</si>
  <si>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</si>
  <si>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</si>
  <si>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</si>
  <si>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</si>
  <si>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</si>
  <si>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</si>
  <si>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</si>
  <si>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</si>
  <si>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</si>
  <si>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</si>
  <si>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</si>
  <si>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BD@178945</t>
  </si>
  <si>
    <t>BE0002762434</t>
  </si>
  <si>
    <t>Extended Maturity Date</t>
  </si>
  <si>
    <t>25/02/2027</t>
  </si>
  <si>
    <t>25/02/2030</t>
  </si>
  <si>
    <t>20/05/2028</t>
  </si>
  <si>
    <t>20/05/2031</t>
  </si>
  <si>
    <t>10/12/2028</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</si>
  <si>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</si>
  <si>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</si>
  <si>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</si>
  <si>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</si>
  <si>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</si>
  <si>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</si>
  <si>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</si>
  <si>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</si>
  <si>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</si>
  <si>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</si>
  <si>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</si>
  <si>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</si>
  <si>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</si>
  <si>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</si>
  <si>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</si>
  <si>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</si>
  <si>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</si>
  <si>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</si>
  <si>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</si>
  <si>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</si>
  <si>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</si>
  <si>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</si>
  <si>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</si>
  <si>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</si>
  <si>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</si>
  <si>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</si>
  <si>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</si>
  <si>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</si>
  <si>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</si>
  <si>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</si>
  <si>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</si>
  <si>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</si>
  <si>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</si>
  <si>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</si>
  <si>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</si>
  <si>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</si>
  <si>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</si>
  <si>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</si>
  <si>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</si>
  <si>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</si>
  <si>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</si>
  <si>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</si>
  <si>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</si>
  <si>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</si>
  <si>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</si>
  <si>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</si>
  <si>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</si>
  <si>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</si>
  <si>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</si>
  <si>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</si>
  <si>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</si>
  <si>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</si>
  <si>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</si>
  <si>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</si>
  <si>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</si>
  <si>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</si>
  <si>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</si>
  <si>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</si>
  <si>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</si>
  <si>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</si>
  <si>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</si>
  <si>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</si>
  <si>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</si>
  <si>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</si>
  <si>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</si>
  <si>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</si>
  <si>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</si>
  <si>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</si>
  <si>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</si>
  <si>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</si>
  <si>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</si>
  <si>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</si>
  <si>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</si>
  <si>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</si>
  <si>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</si>
  <si>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</si>
  <si>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</si>
  <si>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</si>
  <si>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</si>
  <si>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</si>
  <si>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</si>
  <si>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</si>
  <si>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</si>
  <si>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</si>
  <si>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</si>
  <si>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</si>
  <si>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</si>
  <si>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</si>
  <si>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</si>
  <si>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</si>
  <si>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</si>
  <si>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</si>
  <si>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</si>
  <si>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</si>
  <si>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</si>
  <si>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</si>
  <si>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</si>
  <si>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</si>
  <si>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</si>
  <si>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</si>
  <si>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</si>
  <si>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</si>
  <si>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</si>
  <si>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</si>
  <si>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</si>
  <si>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</si>
  <si>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</si>
  <si>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</si>
  <si>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</si>
  <si>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</si>
  <si>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</si>
  <si>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</si>
  <si>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</si>
  <si>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</si>
  <si>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</si>
  <si>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</si>
  <si>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</si>
  <si>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</si>
  <si>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</si>
  <si>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</si>
  <si>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</si>
  <si>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</si>
  <si>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</si>
  <si>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</si>
  <si>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</si>
  <si>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</si>
  <si>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</si>
  <si>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</si>
  <si>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</si>
  <si>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</si>
  <si>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</si>
  <si>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</si>
  <si>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</si>
  <si>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</si>
  <si>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</si>
  <si>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</si>
  <si>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</si>
  <si>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</si>
  <si>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</si>
  <si>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</si>
  <si>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</si>
  <si>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</si>
  <si>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</si>
  <si>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</si>
  <si>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</si>
  <si>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</si>
  <si>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</si>
  <si>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</si>
  <si>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</si>
  <si>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</si>
  <si>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</si>
  <si>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</si>
  <si>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</si>
  <si>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</si>
  <si>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</si>
  <si>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</si>
  <si>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</si>
  <si>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</si>
  <si>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</si>
  <si>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</si>
  <si>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</si>
  <si>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</si>
  <si>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</si>
  <si>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</si>
  <si>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</si>
  <si>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</si>
  <si>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</si>
  <si>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&gt;27 and &lt;=28</t>
  </si>
  <si>
    <t>&gt;30 and &lt;=31</t>
  </si>
  <si>
    <t>&gt;25 and &lt;=26</t>
  </si>
  <si>
    <t>&gt;28 and &lt;=29</t>
  </si>
  <si>
    <t>&lt;0</t>
  </si>
  <si>
    <t>&gt;26 and &lt;=27</t>
  </si>
  <si>
    <t>&gt;33 and &lt;=34</t>
  </si>
  <si>
    <t>&gt;34 and &lt;=35</t>
  </si>
  <si>
    <t>&gt;35 and &lt;=36</t>
  </si>
  <si>
    <t>&gt;36 and &lt;=37</t>
  </si>
  <si>
    <t>&gt;39 and &lt;=40</t>
  </si>
  <si>
    <t>&gt;32 and &lt;=33</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</si>
  <si>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</si>
  <si>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</si>
  <si>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</si>
  <si>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</si>
  <si>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</si>
  <si>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</si>
  <si>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</si>
  <si>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</si>
  <si>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</si>
  <si>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</si>
  <si>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</si>
  <si>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</si>
  <si>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</si>
  <si>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</si>
  <si>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</si>
  <si>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</si>
  <si>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</si>
  <si>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</si>
  <si>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</si>
  <si>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</si>
  <si>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</si>
  <si>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</si>
  <si>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</si>
  <si>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</si>
  <si>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8 - 8.5%</t>
  </si>
  <si>
    <t>7.5 - 8%</t>
  </si>
  <si>
    <t>9 - 9.5%</t>
  </si>
  <si>
    <t>8.5 - 9%</t>
  </si>
  <si>
    <t>Variable</t>
  </si>
  <si>
    <t>Variable With Cap</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</si>
  <si>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</si>
  <si>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</si>
  <si>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</si>
  <si>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</si>
  <si>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</si>
  <si>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</si>
  <si>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</si>
  <si>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</si>
  <si>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</si>
  <si>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</si>
  <si>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</si>
  <si>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</si>
  <si>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</si>
  <si>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</si>
  <si>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</si>
  <si>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</si>
  <si>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</si>
  <si>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</si>
  <si>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</si>
  <si>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</si>
  <si>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</si>
  <si>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</si>
  <si>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</si>
  <si>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</si>
  <si>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</si>
  <si>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</si>
  <si>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</si>
  <si>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</si>
  <si>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</si>
  <si>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</si>
  <si>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</si>
  <si>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</si>
  <si>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</si>
  <si>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</si>
  <si>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</si>
  <si>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</si>
  <si>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</si>
  <si>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</si>
  <si>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</si>
  <si>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</si>
  <si>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</si>
  <si>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</si>
  <si>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</si>
  <si>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</si>
  <si>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</si>
  <si>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</si>
  <si>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</si>
  <si>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</si>
  <si>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</si>
  <si>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</si>
  <si>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</si>
  <si>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</si>
  <si>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</si>
  <si>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</si>
  <si>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</si>
  <si>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</si>
  <si>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</si>
  <si>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</si>
  <si>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</si>
  <si>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</si>
  <si>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</si>
  <si>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</si>
  <si>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</si>
  <si>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</si>
  <si>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</si>
  <si>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</si>
  <si>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</si>
  <si>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</si>
  <si>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</si>
  <si>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</si>
  <si>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</si>
  <si>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</si>
  <si>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</si>
  <si>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</si>
  <si>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</si>
  <si>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</si>
  <si>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</si>
  <si>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</si>
  <si>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</si>
  <si>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</si>
  <si>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</si>
  <si>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</si>
  <si>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</si>
  <si>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</si>
  <si>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</si>
  <si>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</si>
  <si>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</si>
  <si>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</si>
  <si>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</si>
  <si>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</si>
  <si>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</si>
  <si>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</si>
  <si>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</si>
  <si>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</si>
  <si>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</si>
  <si>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</si>
  <si>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</si>
  <si>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</si>
  <si>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</si>
  <si>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</si>
  <si>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</si>
  <si>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</si>
  <si>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</si>
  <si>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</si>
  <si>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</si>
  <si>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</si>
  <si>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</si>
  <si>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</si>
  <si>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</si>
  <si>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</si>
  <si>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</si>
  <si>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</si>
  <si>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</si>
  <si>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</si>
  <si>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</si>
  <si>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</si>
  <si>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</si>
  <si>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</si>
  <si>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</si>
  <si>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</si>
  <si>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</si>
  <si>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</si>
  <si>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</si>
  <si>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</si>
  <si>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</si>
  <si>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</si>
  <si>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</si>
  <si>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</si>
  <si>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</si>
  <si>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</si>
  <si>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</si>
  <si>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</si>
  <si>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</si>
  <si>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</si>
  <si>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</si>
  <si>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</si>
  <si>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</si>
  <si>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</si>
  <si>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</si>
  <si>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</si>
  <si>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</si>
  <si>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</si>
  <si>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</si>
  <si>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</si>
  <si>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</si>
  <si>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</si>
  <si>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</si>
  <si>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</si>
  <si>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</si>
  <si>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</si>
  <si>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</si>
  <si>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</si>
  <si>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</si>
  <si>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</si>
  <si>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</si>
  <si>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</si>
  <si>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</si>
  <si>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</si>
  <si>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</si>
  <si>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</si>
  <si>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</si>
  <si>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</si>
  <si>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</si>
  <si>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</si>
  <si>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</si>
  <si>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</si>
  <si>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</si>
  <si>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</si>
  <si>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</si>
  <si>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</si>
  <si>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</si>
  <si>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</si>
  <si>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</si>
  <si>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</si>
  <si>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</si>
  <si>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</si>
  <si>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</si>
  <si>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</si>
  <si>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</si>
  <si>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</si>
  <si>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</si>
  <si>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</si>
  <si>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</si>
  <si>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</si>
  <si>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</si>
  <si>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</si>
  <si>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</si>
  <si>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</si>
  <si>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</si>
  <si>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</si>
  <si>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</si>
  <si>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</si>
  <si>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</si>
  <si>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</si>
  <si>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</si>
  <si>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</si>
  <si>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</si>
  <si>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</si>
  <si>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</si>
  <si>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</si>
  <si>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</si>
  <si>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</si>
  <si>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</si>
  <si>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</si>
  <si>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</si>
  <si>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</si>
  <si>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</si>
  <si>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</si>
  <si>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</si>
  <si>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</si>
  <si>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</si>
  <si>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</si>
  <si>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</si>
  <si>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</si>
  <si>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</si>
  <si>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</si>
  <si>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</si>
  <si>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</si>
  <si>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</si>
  <si>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</si>
  <si>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</si>
  <si>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</si>
  <si>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</si>
  <si>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</si>
  <si>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</si>
  <si>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</si>
  <si>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</si>
  <si>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</si>
  <si>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</si>
  <si>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</si>
  <si>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</si>
  <si>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</si>
  <si>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</si>
  <si>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</si>
  <si>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</si>
  <si>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</si>
  <si>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</si>
  <si>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</si>
  <si>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</si>
  <si>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</si>
  <si>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</si>
  <si>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</si>
  <si>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</si>
  <si>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</si>
  <si>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</si>
  <si>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</si>
  <si>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</si>
  <si>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</si>
  <si>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</si>
  <si>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</si>
  <si>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</si>
  <si>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</si>
  <si>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</si>
  <si>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</si>
  <si>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</si>
  <si>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</si>
  <si>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</si>
  <si>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</si>
  <si>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</si>
  <si>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</si>
  <si>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</si>
  <si>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</si>
  <si>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</si>
  <si>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</si>
  <si>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</si>
  <si>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</si>
  <si>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</si>
  <si>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</si>
  <si>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</si>
  <si>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</si>
  <si>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</si>
  <si>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</si>
  <si>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</si>
  <si>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</si>
  <si>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</si>
  <si>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</si>
  <si>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</si>
  <si>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</si>
  <si>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</si>
  <si>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</si>
  <si>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</si>
  <si>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</si>
  <si>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</si>
  <si>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</si>
  <si>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</si>
  <si>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</si>
  <si>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</si>
  <si>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</si>
  <si>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</si>
  <si>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</si>
  <si>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</si>
  <si>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</si>
  <si>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</si>
  <si>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</si>
  <si>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</si>
  <si>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</si>
  <si>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</si>
  <si>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</si>
  <si>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</si>
  <si>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</si>
  <si>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</si>
  <si>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</si>
  <si>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</si>
  <si>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</si>
  <si>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</si>
  <si>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</si>
  <si>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</si>
  <si>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</si>
  <si>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</si>
  <si>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</si>
  <si>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</si>
  <si>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</si>
  <si>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</si>
  <si>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</si>
  <si>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</si>
  <si>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</si>
  <si>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</si>
  <si>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</si>
  <si>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</si>
  <si>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</si>
  <si>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</si>
  <si>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</si>
  <si>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</si>
  <si>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</si>
  <si>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</si>
  <si>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</si>
  <si>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</si>
  <si>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</si>
  <si>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</si>
  <si>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</si>
  <si>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</si>
  <si>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</si>
  <si>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</si>
  <si>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</si>
  <si>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</si>
  <si>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</si>
  <si>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</si>
  <si>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</si>
  <si>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</si>
  <si>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</si>
  <si>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</si>
  <si>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</si>
  <si>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</si>
  <si>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</si>
  <si>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</si>
  <si>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</si>
  <si>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</si>
  <si>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</si>
  <si>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</si>
  <si>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</si>
  <si>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</si>
  <si>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</si>
  <si>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</si>
  <si>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</si>
  <si>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</si>
  <si>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</si>
  <si>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</si>
  <si>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</si>
  <si>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</si>
  <si>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</si>
  <si>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</si>
  <si>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</si>
  <si>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</si>
  <si>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</si>
  <si>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</si>
  <si>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</si>
  <si>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</si>
  <si>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</si>
  <si>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</si>
  <si>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</si>
  <si>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</si>
  <si>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</si>
  <si>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</si>
  <si>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</si>
  <si>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</si>
  <si>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</si>
  <si>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</si>
  <si>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</si>
  <si>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</si>
  <si>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</si>
  <si>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</si>
  <si>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</si>
  <si>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</si>
  <si>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</si>
  <si>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</si>
  <si>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</si>
  <si>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</si>
  <si>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</si>
  <si>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</si>
  <si>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</si>
  <si>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</si>
  <si>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</si>
  <si>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</si>
  <si>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</si>
  <si>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</si>
  <si>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</si>
  <si>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</si>
  <si>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</si>
  <si>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</si>
  <si>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</si>
  <si>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</si>
  <si>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</si>
  <si>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</si>
  <si>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</si>
  <si>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</si>
  <si>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</si>
  <si>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</si>
  <si>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</si>
  <si>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</si>
  <si>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</si>
  <si>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</si>
  <si>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</si>
  <si>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</si>
  <si>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</si>
  <si>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</si>
  <si>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</si>
  <si>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</si>
  <si>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</si>
  <si>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</si>
  <si>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</si>
  <si>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</si>
  <si>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</si>
  <si>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</si>
  <si>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</si>
  <si>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</si>
  <si>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</si>
  <si>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</si>
  <si>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</si>
  <si>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</si>
  <si>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</si>
  <si>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</si>
  <si>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</si>
  <si>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</si>
  <si>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</si>
  <si>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</si>
  <si>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</si>
  <si>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</si>
  <si>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</si>
  <si>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</si>
  <si>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</si>
  <si>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</si>
  <si>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</si>
  <si>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</si>
  <si>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</si>
  <si>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</si>
  <si>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</si>
  <si>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</si>
  <si>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</si>
  <si>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</si>
  <si>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</si>
  <si>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</si>
  <si>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</si>
  <si>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</si>
  <si>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</si>
  <si>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</si>
  <si>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</si>
  <si>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</si>
  <si>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</si>
  <si>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</si>
  <si>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</si>
  <si>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</si>
  <si>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</si>
  <si>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</si>
  <si>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</si>
  <si>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</si>
  <si>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</si>
  <si>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</si>
  <si>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</si>
  <si>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</si>
  <si>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</si>
  <si>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</si>
  <si>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</si>
  <si>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</si>
  <si>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</si>
  <si>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</si>
  <si>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</si>
  <si>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</si>
  <si>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</si>
  <si>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</si>
  <si>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</si>
  <si>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</si>
  <si>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</si>
  <si>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</si>
  <si>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</si>
  <si>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</si>
  <si>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</si>
  <si>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</si>
  <si>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</si>
  <si>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</si>
  <si>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</si>
  <si>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</si>
  <si>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</si>
  <si>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</si>
  <si>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</si>
  <si>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</si>
  <si>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</si>
  <si>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</si>
  <si>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</si>
  <si>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</si>
  <si>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</si>
  <si>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</si>
  <si>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</si>
  <si>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</si>
  <si>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</si>
  <si>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</si>
  <si>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</si>
  <si>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</si>
  <si>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</si>
  <si>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</si>
  <si>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</si>
  <si>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</si>
  <si>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</si>
  <si>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</si>
  <si>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</si>
  <si>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</si>
  <si>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</si>
  <si>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</si>
  <si>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</si>
  <si>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</si>
  <si>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</si>
  <si>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</si>
  <si>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</si>
  <si>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</si>
  <si>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</si>
  <si>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</si>
  <si>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</si>
  <si>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</si>
  <si>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</si>
  <si>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</si>
  <si>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</si>
  <si>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</si>
  <si>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</si>
  <si>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</si>
  <si>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</si>
  <si>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</si>
  <si>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</si>
  <si>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</si>
  <si>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</si>
  <si>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</si>
  <si>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</si>
  <si>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</si>
  <si>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</si>
  <si>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</si>
  <si>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</si>
  <si>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</si>
  <si>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</si>
  <si>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</si>
  <si>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</si>
  <si>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</si>
  <si>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</si>
  <si>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</si>
  <si>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</si>
  <si>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</si>
  <si>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</si>
  <si>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</si>
  <si>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</si>
  <si>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</si>
  <si>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</si>
  <si>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</si>
  <si>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</si>
  <si>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</si>
  <si>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</si>
  <si>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</si>
  <si>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</si>
  <si>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</si>
  <si>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</si>
  <si>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</si>
  <si>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</si>
  <si>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</si>
  <si>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</si>
  <si>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</si>
  <si>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</si>
  <si>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</si>
  <si>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</si>
  <si>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</si>
  <si>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</si>
  <si>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</si>
  <si>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</si>
  <si>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</si>
  <si>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</si>
  <si>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</si>
  <si>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</si>
  <si>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</si>
  <si>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</si>
  <si>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</si>
  <si>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</si>
  <si>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</si>
  <si>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</si>
  <si>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</si>
  <si>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</si>
  <si>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</si>
  <si>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</si>
  <si>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</si>
  <si>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</si>
  <si>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</si>
  <si>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</si>
  <si>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</si>
  <si>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</si>
  <si>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31/1/2021</t>
  </si>
  <si>
    <t>Cut-off Date: 31/1/2021</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</si>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</sst>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2"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3"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2"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3"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4" xfId="0" applyNumberFormat="1" applyFont="1" applyFill="1" applyBorder="1" applyAlignment="1">
      <alignment horizontal="center" vertical="center" wrapText="1"/>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25" fillId="39" borderId="21"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2" xfId="0" applyNumberFormat="1" applyFont="1" applyFill="1" applyBorder="1" applyAlignment="1">
      <alignment horizontal="center" vertical="center"/>
    </xf>
    <xf numFmtId="0" fontId="1" fillId="36" borderId="23" xfId="0" applyNumberFormat="1" applyFont="1" applyFill="1" applyBorder="1" applyAlignment="1">
      <alignment vertical="center"/>
    </xf>
    <xf numFmtId="0" fontId="1" fillId="36" borderId="24"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4" xfId="0" applyNumberFormat="1" applyFont="1" applyFill="1" applyBorder="1" applyAlignment="1">
      <alignment horizontal="center" vertical="center"/>
    </xf>
    <xf numFmtId="0" fontId="27" fillId="40" borderId="25" xfId="0" applyNumberFormat="1" applyFont="1" applyFill="1" applyBorder="1" applyAlignment="1">
      <alignment vertical="center"/>
    </xf>
    <xf numFmtId="0" fontId="27" fillId="40" borderId="26" xfId="0" applyNumberFormat="1" applyFont="1" applyFill="1" applyBorder="1" applyAlignment="1">
      <alignment vertical="center"/>
    </xf>
    <xf numFmtId="0" fontId="0" fillId="36" borderId="14" xfId="0" applyNumberFormat="1" applyFont="1" applyFill="1" applyBorder="1" applyAlignment="1">
      <alignment horizontal="left" vertical="center"/>
    </xf>
    <xf numFmtId="0" fontId="11" fillId="36" borderId="25" xfId="0" applyNumberFormat="1" applyFont="1" applyFill="1" applyBorder="1" applyAlignment="1">
      <alignment vertical="center"/>
    </xf>
    <xf numFmtId="0" fontId="11" fillId="36" borderId="26" xfId="0" applyNumberFormat="1" applyFont="1" applyFill="1" applyBorder="1" applyAlignment="1">
      <alignment vertical="center"/>
    </xf>
    <xf numFmtId="0" fontId="2" fillId="36" borderId="20" xfId="0" applyNumberFormat="1" applyFont="1" applyFill="1" applyBorder="1" applyAlignment="1">
      <alignment horizontal="center" vertical="center"/>
    </xf>
    <xf numFmtId="0" fontId="1" fillId="36"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4" xfId="0" applyNumberFormat="1" applyFont="1" applyFill="1" applyBorder="1" applyAlignment="1">
      <alignment horizontal="left" vertical="center"/>
    </xf>
    <xf numFmtId="0" fontId="11" fillId="33" borderId="25" xfId="0" applyNumberFormat="1" applyFont="1" applyFill="1" applyBorder="1" applyAlignment="1">
      <alignment vertical="center"/>
    </xf>
    <xf numFmtId="0" fontId="11" fillId="33" borderId="26" xfId="0" applyNumberFormat="1" applyFont="1" applyFill="1" applyBorder="1" applyAlignment="1">
      <alignment vertical="center"/>
    </xf>
    <xf numFmtId="0" fontId="3" fillId="41" borderId="14" xfId="0" applyNumberFormat="1" applyFont="1" applyFill="1" applyBorder="1" applyAlignment="1">
      <alignment horizontal="center" vertical="center"/>
    </xf>
    <xf numFmtId="0" fontId="27" fillId="41" borderId="25" xfId="0" applyNumberFormat="1" applyFont="1" applyFill="1" applyBorder="1" applyAlignment="1">
      <alignment vertical="center"/>
    </xf>
    <xf numFmtId="0" fontId="27" fillId="41" borderId="26"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2"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2"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3" xfId="0" applyNumberFormat="1" applyFont="1" applyFill="1" applyBorder="1" applyAlignment="1">
      <alignment vertical="center"/>
    </xf>
    <xf numFmtId="0" fontId="36" fillId="44" borderId="12"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3" xfId="0" applyNumberFormat="1" applyFont="1" applyFill="1" applyBorder="1" applyAlignment="1">
      <alignment vertical="center"/>
    </xf>
    <xf numFmtId="0" fontId="36" fillId="45" borderId="12"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3"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_Hidden11!$B$2:$B$13</c:f>
              <c:numCache>
                <c:ptCount val="12"/>
                <c:pt idx="0">
                  <c:v>45741751.59999996</c:v>
                </c:pt>
                <c:pt idx="1">
                  <c:v>420193310.60000026</c:v>
                </c:pt>
                <c:pt idx="2">
                  <c:v>684760310.4800009</c:v>
                </c:pt>
                <c:pt idx="3">
                  <c:v>807527425.6600001</c:v>
                </c:pt>
                <c:pt idx="4">
                  <c:v>1066961577.5700039</c:v>
                </c:pt>
                <c:pt idx="5">
                  <c:v>1171565272.5499992</c:v>
                </c:pt>
                <c:pt idx="6">
                  <c:v>1276439483.190005</c:v>
                </c:pt>
                <c:pt idx="7">
                  <c:v>1394402572.919999</c:v>
                </c:pt>
                <c:pt idx="8">
                  <c:v>1772345462.4900007</c:v>
                </c:pt>
                <c:pt idx="9">
                  <c:v>2270301841.3700094</c:v>
                </c:pt>
                <c:pt idx="10">
                  <c:v>2475699007.4300036</c:v>
                </c:pt>
                <c:pt idx="11">
                  <c:v>2490019145.6899834</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8.679910042447227E-06</c:v>
                </c:pt>
                <c:pt idx="1">
                  <c:v>0.9999913200899576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172594470.56999964</c:v>
                </c:pt>
                <c:pt idx="1">
                  <c:v>773202118.1099994</c:v>
                </c:pt>
                <c:pt idx="2">
                  <c:v>14930160572.87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0.0011035921741104938</c:v>
                </c:pt>
                <c:pt idx="1">
                  <c:v>0.09128074935851634</c:v>
                </c:pt>
                <c:pt idx="2">
                  <c:v>0.07132932532928533</c:v>
                </c:pt>
                <c:pt idx="3">
                  <c:v>0.07992207053650983</c:v>
                </c:pt>
                <c:pt idx="4">
                  <c:v>0.08910556348729082</c:v>
                </c:pt>
                <c:pt idx="5">
                  <c:v>0.09542141565164712</c:v>
                </c:pt>
                <c:pt idx="6">
                  <c:v>0.10122371354100543</c:v>
                </c:pt>
                <c:pt idx="7">
                  <c:v>0.11257439957500545</c:v>
                </c:pt>
                <c:pt idx="8">
                  <c:v>0.12188348116461384</c:v>
                </c:pt>
                <c:pt idx="9">
                  <c:v>0.12327948228218237</c:v>
                </c:pt>
                <c:pt idx="10">
                  <c:v>0.08675548754476053</c:v>
                </c:pt>
                <c:pt idx="11">
                  <c:v>0.005603887975678698</c:v>
                </c:pt>
                <c:pt idx="12">
                  <c:v>0.002851896473344961</c:v>
                </c:pt>
                <c:pt idx="13">
                  <c:v>0.017664934906048858</c:v>
                </c:pt>
              </c:numCache>
            </c:numRef>
          </c:val>
        </c:ser>
        <c:gapWidth val="80"/>
        <c:axId val="37554552"/>
        <c:axId val="2446649"/>
      </c:barChart>
      <c:catAx>
        <c:axId val="3755455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446649"/>
        <c:crosses val="autoZero"/>
        <c:auto val="1"/>
        <c:lblOffset val="100"/>
        <c:tickLblSkip val="1"/>
        <c:noMultiLvlLbl val="0"/>
      </c:catAx>
      <c:valAx>
        <c:axId val="24466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55455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0.017219117788505753</c:v>
                </c:pt>
                <c:pt idx="1">
                  <c:v>0.025873331612712446</c:v>
                </c:pt>
                <c:pt idx="2">
                  <c:v>0.04714538382433642</c:v>
                </c:pt>
                <c:pt idx="3">
                  <c:v>0.09215426774603129</c:v>
                </c:pt>
                <c:pt idx="4">
                  <c:v>0.19758711070329807</c:v>
                </c:pt>
                <c:pt idx="5">
                  <c:v>0.047692386736452826</c:v>
                </c:pt>
                <c:pt idx="6">
                  <c:v>0.048017386668582435</c:v>
                </c:pt>
                <c:pt idx="7">
                  <c:v>0.05254481551451582</c:v>
                </c:pt>
                <c:pt idx="8">
                  <c:v>0.058910836713840634</c:v>
                </c:pt>
                <c:pt idx="9">
                  <c:v>0.058880482547783206</c:v>
                </c:pt>
                <c:pt idx="10">
                  <c:v>0.1680202829590885</c:v>
                </c:pt>
                <c:pt idx="11">
                  <c:v>0.07415854760753574</c:v>
                </c:pt>
                <c:pt idx="12">
                  <c:v>0.031025197437098122</c:v>
                </c:pt>
                <c:pt idx="13">
                  <c:v>0.0807708521402188</c:v>
                </c:pt>
              </c:numCache>
            </c:numRef>
          </c:val>
        </c:ser>
        <c:gapWidth val="80"/>
        <c:axId val="22019842"/>
        <c:axId val="63960851"/>
      </c:barChart>
      <c:catAx>
        <c:axId val="2201984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3960851"/>
        <c:crosses val="autoZero"/>
        <c:auto val="1"/>
        <c:lblOffset val="100"/>
        <c:tickLblSkip val="1"/>
        <c:noMultiLvlLbl val="0"/>
      </c:catAx>
      <c:valAx>
        <c:axId val="639608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0198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ptCount val="17"/>
                <c:pt idx="0">
                  <c:v>0.020323911797989327</c:v>
                </c:pt>
                <c:pt idx="1">
                  <c:v>0.02384378648027551</c:v>
                </c:pt>
                <c:pt idx="2">
                  <c:v>0.04417726020945804</c:v>
                </c:pt>
                <c:pt idx="3">
                  <c:v>0.05333080579296134</c:v>
                </c:pt>
                <c:pt idx="4">
                  <c:v>0.08155220475308936</c:v>
                </c:pt>
                <c:pt idx="5">
                  <c:v>0.06910969942821915</c:v>
                </c:pt>
                <c:pt idx="6">
                  <c:v>0.09168604027008366</c:v>
                </c:pt>
                <c:pt idx="7">
                  <c:v>0.09172566125693853</c:v>
                </c:pt>
                <c:pt idx="8">
                  <c:v>0.0984762542699731</c:v>
                </c:pt>
                <c:pt idx="9">
                  <c:v>0.15266975178606257</c:v>
                </c:pt>
                <c:pt idx="10">
                  <c:v>0.07219177611575914</c:v>
                </c:pt>
                <c:pt idx="11">
                  <c:v>0.06842537219053237</c:v>
                </c:pt>
                <c:pt idx="12">
                  <c:v>0.12528290649316703</c:v>
                </c:pt>
                <c:pt idx="13">
                  <c:v>0.005437156943775256</c:v>
                </c:pt>
                <c:pt idx="14">
                  <c:v>0.0011972197617182484</c:v>
                </c:pt>
                <c:pt idx="15">
                  <c:v>0.0005605610155936662</c:v>
                </c:pt>
                <c:pt idx="16">
                  <c:v>9.631434403862511E-06</c:v>
                </c:pt>
              </c:numCache>
            </c:numRef>
          </c:val>
        </c:ser>
        <c:gapWidth val="80"/>
        <c:axId val="38776748"/>
        <c:axId val="13446413"/>
      </c:barChart>
      <c:catAx>
        <c:axId val="3877674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3446413"/>
        <c:crosses val="autoZero"/>
        <c:auto val="1"/>
        <c:lblOffset val="100"/>
        <c:tickLblSkip val="1"/>
        <c:noMultiLvlLbl val="0"/>
      </c:catAx>
      <c:valAx>
        <c:axId val="134464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77674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_Hidden25!$B$2:$B$9</c:f>
              <c:numCache>
                <c:ptCount val="8"/>
                <c:pt idx="0">
                  <c:v>0.8193525568136545</c:v>
                </c:pt>
                <c:pt idx="1">
                  <c:v>0.083268539739554</c:v>
                </c:pt>
                <c:pt idx="2">
                  <c:v>0.04080564758381741</c:v>
                </c:pt>
                <c:pt idx="3">
                  <c:v>0.014777242762293495</c:v>
                </c:pt>
                <c:pt idx="4">
                  <c:v>0.009087746096935915</c:v>
                </c:pt>
                <c:pt idx="5">
                  <c:v>0.007104152876095738</c:v>
                </c:pt>
                <c:pt idx="6">
                  <c:v>0.01869488453198989</c:v>
                </c:pt>
                <c:pt idx="7">
                  <c:v>0.0069092295956591585</c:v>
                </c:pt>
              </c:numCache>
            </c:numRef>
          </c:val>
        </c:ser>
        <c:gapWidth val="80"/>
        <c:axId val="53908854"/>
        <c:axId val="15417639"/>
      </c:barChart>
      <c:catAx>
        <c:axId val="5390885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5417639"/>
        <c:crosses val="autoZero"/>
        <c:auto val="1"/>
        <c:lblOffset val="100"/>
        <c:tickLblSkip val="1"/>
        <c:noMultiLvlLbl val="0"/>
      </c:catAx>
      <c:valAx>
        <c:axId val="1541763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90885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16090180.779999994</c:v>
                </c:pt>
                <c:pt idx="1">
                  <c:v>1039888.1</c:v>
                </c:pt>
                <c:pt idx="2">
                  <c:v>7656498.289999998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156</c:v>
                </c:pt>
                <c:pt idx="1">
                  <c:v>8</c:v>
                </c:pt>
                <c:pt idx="2">
                  <c:v>69</c:v>
                </c:pt>
              </c:numCache>
            </c:numRef>
          </c:val>
        </c:ser>
        <c:gapWidth val="100"/>
        <c:axId val="4541024"/>
        <c:axId val="40869217"/>
      </c:barChart>
      <c:catAx>
        <c:axId val="454102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0869217"/>
        <c:crosses val="autoZero"/>
        <c:auto val="1"/>
        <c:lblOffset val="100"/>
        <c:tickLblSkip val="1"/>
        <c:noMultiLvlLbl val="0"/>
      </c:catAx>
      <c:valAx>
        <c:axId val="4086921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410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_Hidden30!$A$2:$A$360</c:f>
              <c:strCache>
                <c:ptCount val="359"/>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pt idx="358">
                  <c:v>1/12/2050</c:v>
                </c:pt>
              </c:strCache>
            </c:strRef>
          </c:cat>
          <c:val>
            <c:numRef>
              <c:f>_Hidden30!$B$2:$B$360</c:f>
              <c:numCache>
                <c:ptCount val="359"/>
                <c:pt idx="0">
                  <c:v>15810067460.158934</c:v>
                </c:pt>
                <c:pt idx="1">
                  <c:v>15708005652.360449</c:v>
                </c:pt>
                <c:pt idx="2">
                  <c:v>15611110269.764519</c:v>
                </c:pt>
                <c:pt idx="3">
                  <c:v>15513541862.307758</c:v>
                </c:pt>
                <c:pt idx="4">
                  <c:v>15413318905.742615</c:v>
                </c:pt>
                <c:pt idx="5">
                  <c:v>15313194824.679813</c:v>
                </c:pt>
                <c:pt idx="6">
                  <c:v>15214384585.36971</c:v>
                </c:pt>
                <c:pt idx="7">
                  <c:v>15116532186.808645</c:v>
                </c:pt>
                <c:pt idx="8">
                  <c:v>15017558733.13919</c:v>
                </c:pt>
                <c:pt idx="9">
                  <c:v>14917109456.292591</c:v>
                </c:pt>
                <c:pt idx="10">
                  <c:v>14818392218.627943</c:v>
                </c:pt>
                <c:pt idx="11">
                  <c:v>14721642928.250214</c:v>
                </c:pt>
                <c:pt idx="12">
                  <c:v>14623203405.700539</c:v>
                </c:pt>
                <c:pt idx="13">
                  <c:v>14524147923.420206</c:v>
                </c:pt>
                <c:pt idx="14">
                  <c:v>14423883645.021503</c:v>
                </c:pt>
                <c:pt idx="15">
                  <c:v>14328497029.886381</c:v>
                </c:pt>
                <c:pt idx="16">
                  <c:v>14231341169.548544</c:v>
                </c:pt>
                <c:pt idx="17">
                  <c:v>14133649292.901285</c:v>
                </c:pt>
                <c:pt idx="18">
                  <c:v>14035054733.159204</c:v>
                </c:pt>
                <c:pt idx="19">
                  <c:v>13936727791.843132</c:v>
                </c:pt>
                <c:pt idx="20">
                  <c:v>13839823786.477081</c:v>
                </c:pt>
                <c:pt idx="21">
                  <c:v>13742407102.96834</c:v>
                </c:pt>
                <c:pt idx="22">
                  <c:v>13644784598.645979</c:v>
                </c:pt>
                <c:pt idx="23">
                  <c:v>13548438144.174702</c:v>
                </c:pt>
                <c:pt idx="24">
                  <c:v>13450863195.63178</c:v>
                </c:pt>
                <c:pt idx="25">
                  <c:v>13352427443.73097</c:v>
                </c:pt>
                <c:pt idx="26">
                  <c:v>13257349286.45414</c:v>
                </c:pt>
                <c:pt idx="27">
                  <c:v>13157240144.344755</c:v>
                </c:pt>
                <c:pt idx="28">
                  <c:v>13058483519.565647</c:v>
                </c:pt>
                <c:pt idx="29">
                  <c:v>12960046541.164146</c:v>
                </c:pt>
                <c:pt idx="30">
                  <c:v>12863329240.412903</c:v>
                </c:pt>
                <c:pt idx="31">
                  <c:v>12764047071.624353</c:v>
                </c:pt>
                <c:pt idx="32">
                  <c:v>12668458929.857054</c:v>
                </c:pt>
                <c:pt idx="33">
                  <c:v>12569637750.60871</c:v>
                </c:pt>
                <c:pt idx="34">
                  <c:v>12469400734.825665</c:v>
                </c:pt>
                <c:pt idx="35">
                  <c:v>12372691707.370226</c:v>
                </c:pt>
                <c:pt idx="36">
                  <c:v>12275532731.103395</c:v>
                </c:pt>
                <c:pt idx="37">
                  <c:v>12178601983.95614</c:v>
                </c:pt>
                <c:pt idx="38">
                  <c:v>12082868150.672012</c:v>
                </c:pt>
                <c:pt idx="39">
                  <c:v>11985639668.257816</c:v>
                </c:pt>
                <c:pt idx="40">
                  <c:v>11882779123.772646</c:v>
                </c:pt>
                <c:pt idx="41">
                  <c:v>11781519756.293644</c:v>
                </c:pt>
                <c:pt idx="42">
                  <c:v>11686619175.61807</c:v>
                </c:pt>
                <c:pt idx="43">
                  <c:v>11587693335.528347</c:v>
                </c:pt>
                <c:pt idx="44">
                  <c:v>11483922750.03909</c:v>
                </c:pt>
                <c:pt idx="45">
                  <c:v>11382881323.26709</c:v>
                </c:pt>
                <c:pt idx="46">
                  <c:v>11280563413.454641</c:v>
                </c:pt>
                <c:pt idx="47">
                  <c:v>11181813626.293295</c:v>
                </c:pt>
                <c:pt idx="48">
                  <c:v>11082894255.972982</c:v>
                </c:pt>
                <c:pt idx="49">
                  <c:v>10987204306.580776</c:v>
                </c:pt>
                <c:pt idx="50">
                  <c:v>10893382294.777487</c:v>
                </c:pt>
                <c:pt idx="51">
                  <c:v>10796553880.91662</c:v>
                </c:pt>
                <c:pt idx="52">
                  <c:v>10698846419.585835</c:v>
                </c:pt>
                <c:pt idx="53">
                  <c:v>10603415392.577753</c:v>
                </c:pt>
                <c:pt idx="54">
                  <c:v>10511538585.186785</c:v>
                </c:pt>
                <c:pt idx="55">
                  <c:v>10416542514.22711</c:v>
                </c:pt>
                <c:pt idx="56">
                  <c:v>10329098362.086237</c:v>
                </c:pt>
                <c:pt idx="57">
                  <c:v>10242203066.939907</c:v>
                </c:pt>
                <c:pt idx="58">
                  <c:v>10142757607.43545</c:v>
                </c:pt>
                <c:pt idx="59">
                  <c:v>10054677142.160337</c:v>
                </c:pt>
                <c:pt idx="60">
                  <c:v>9967134127.621773</c:v>
                </c:pt>
                <c:pt idx="61">
                  <c:v>9879608647.798698</c:v>
                </c:pt>
                <c:pt idx="62">
                  <c:v>9793010349.9047</c:v>
                </c:pt>
                <c:pt idx="63">
                  <c:v>9706583877.338287</c:v>
                </c:pt>
                <c:pt idx="64">
                  <c:v>9618772543.035597</c:v>
                </c:pt>
                <c:pt idx="65">
                  <c:v>9532368088.485792</c:v>
                </c:pt>
                <c:pt idx="66">
                  <c:v>9445933025.31352</c:v>
                </c:pt>
                <c:pt idx="67">
                  <c:v>9360338541.56433</c:v>
                </c:pt>
                <c:pt idx="68">
                  <c:v>9275056637.982203</c:v>
                </c:pt>
                <c:pt idx="69">
                  <c:v>9187420873.533833</c:v>
                </c:pt>
                <c:pt idx="70">
                  <c:v>9100283944.784542</c:v>
                </c:pt>
                <c:pt idx="71">
                  <c:v>9015369763.196007</c:v>
                </c:pt>
                <c:pt idx="72">
                  <c:v>8931237159.43174</c:v>
                </c:pt>
                <c:pt idx="73">
                  <c:v>8848009619.0626</c:v>
                </c:pt>
                <c:pt idx="74">
                  <c:v>8764827686.47372</c:v>
                </c:pt>
                <c:pt idx="75">
                  <c:v>8681866688.482347</c:v>
                </c:pt>
                <c:pt idx="76">
                  <c:v>8599437116.533333</c:v>
                </c:pt>
                <c:pt idx="77">
                  <c:v>8517904690.841573</c:v>
                </c:pt>
                <c:pt idx="78">
                  <c:v>8435809253.095739</c:v>
                </c:pt>
                <c:pt idx="79">
                  <c:v>8354133527.785399</c:v>
                </c:pt>
                <c:pt idx="80">
                  <c:v>8271962892.403331</c:v>
                </c:pt>
                <c:pt idx="81">
                  <c:v>8189040510.343047</c:v>
                </c:pt>
                <c:pt idx="82">
                  <c:v>8107688939.659494</c:v>
                </c:pt>
                <c:pt idx="83">
                  <c:v>8026337542.485588</c:v>
                </c:pt>
                <c:pt idx="84">
                  <c:v>7944990802.312998</c:v>
                </c:pt>
                <c:pt idx="85">
                  <c:v>7863212611.453549</c:v>
                </c:pt>
                <c:pt idx="86">
                  <c:v>7781783980.341083</c:v>
                </c:pt>
                <c:pt idx="87">
                  <c:v>7700720165.104108</c:v>
                </c:pt>
                <c:pt idx="88">
                  <c:v>7619305629.192238</c:v>
                </c:pt>
                <c:pt idx="89">
                  <c:v>7541113861.407997</c:v>
                </c:pt>
                <c:pt idx="90">
                  <c:v>7462005835.263532</c:v>
                </c:pt>
                <c:pt idx="91">
                  <c:v>7383248642.640101</c:v>
                </c:pt>
                <c:pt idx="92">
                  <c:v>7306178801.904359</c:v>
                </c:pt>
                <c:pt idx="93">
                  <c:v>7230848394.03075</c:v>
                </c:pt>
                <c:pt idx="94">
                  <c:v>7154740405.815915</c:v>
                </c:pt>
                <c:pt idx="95">
                  <c:v>7078832192.470284</c:v>
                </c:pt>
                <c:pt idx="96">
                  <c:v>7002267108.514382</c:v>
                </c:pt>
                <c:pt idx="97">
                  <c:v>6927290783.305505</c:v>
                </c:pt>
                <c:pt idx="98">
                  <c:v>6853942071.46964</c:v>
                </c:pt>
                <c:pt idx="99">
                  <c:v>6776673666.956886</c:v>
                </c:pt>
                <c:pt idx="100">
                  <c:v>6701207335.057717</c:v>
                </c:pt>
                <c:pt idx="101">
                  <c:v>6628096317.082421</c:v>
                </c:pt>
                <c:pt idx="102">
                  <c:v>6556091317.264237</c:v>
                </c:pt>
                <c:pt idx="103">
                  <c:v>6480192012.012466</c:v>
                </c:pt>
                <c:pt idx="104">
                  <c:v>6409585469.034481</c:v>
                </c:pt>
                <c:pt idx="105">
                  <c:v>6337497922.379025</c:v>
                </c:pt>
                <c:pt idx="106">
                  <c:v>6266197623.485443</c:v>
                </c:pt>
                <c:pt idx="107">
                  <c:v>6197256244.477997</c:v>
                </c:pt>
                <c:pt idx="108">
                  <c:v>6129204189.509053</c:v>
                </c:pt>
                <c:pt idx="109">
                  <c:v>6059880644.936612</c:v>
                </c:pt>
                <c:pt idx="110">
                  <c:v>5992979947.472281</c:v>
                </c:pt>
                <c:pt idx="111">
                  <c:v>5923249308.513349</c:v>
                </c:pt>
                <c:pt idx="112">
                  <c:v>5857548040.836298</c:v>
                </c:pt>
                <c:pt idx="113">
                  <c:v>5791759982.783336</c:v>
                </c:pt>
                <c:pt idx="114">
                  <c:v>5725834333.36241</c:v>
                </c:pt>
                <c:pt idx="115">
                  <c:v>5661178416.251398</c:v>
                </c:pt>
                <c:pt idx="116">
                  <c:v>5596418781.334601</c:v>
                </c:pt>
                <c:pt idx="117">
                  <c:v>5532459668.879044</c:v>
                </c:pt>
                <c:pt idx="118">
                  <c:v>5468451243.126459</c:v>
                </c:pt>
                <c:pt idx="119">
                  <c:v>5404416716.371043</c:v>
                </c:pt>
                <c:pt idx="120">
                  <c:v>5341099425.069038</c:v>
                </c:pt>
                <c:pt idx="121">
                  <c:v>5277516511.025636</c:v>
                </c:pt>
                <c:pt idx="122">
                  <c:v>5214549153.0821</c:v>
                </c:pt>
                <c:pt idx="123">
                  <c:v>5151906340.115761</c:v>
                </c:pt>
                <c:pt idx="124">
                  <c:v>5089683686.920182</c:v>
                </c:pt>
                <c:pt idx="125">
                  <c:v>5027698284.744093</c:v>
                </c:pt>
                <c:pt idx="126">
                  <c:v>4966850077.843727</c:v>
                </c:pt>
                <c:pt idx="127">
                  <c:v>4905633908.659326</c:v>
                </c:pt>
                <c:pt idx="128">
                  <c:v>4844391797.942739</c:v>
                </c:pt>
                <c:pt idx="129">
                  <c:v>4784310542.971834</c:v>
                </c:pt>
                <c:pt idx="130">
                  <c:v>4724827870.751274</c:v>
                </c:pt>
                <c:pt idx="131">
                  <c:v>4665828638.316704</c:v>
                </c:pt>
                <c:pt idx="132">
                  <c:v>4606553159.316748</c:v>
                </c:pt>
                <c:pt idx="133">
                  <c:v>4547100868.804516</c:v>
                </c:pt>
                <c:pt idx="134">
                  <c:v>4488913453.366045</c:v>
                </c:pt>
                <c:pt idx="135">
                  <c:v>4430980953.13029</c:v>
                </c:pt>
                <c:pt idx="136">
                  <c:v>4373155659.770794</c:v>
                </c:pt>
                <c:pt idx="137">
                  <c:v>4315683481.292795</c:v>
                </c:pt>
                <c:pt idx="138">
                  <c:v>4257901459.931026</c:v>
                </c:pt>
                <c:pt idx="139">
                  <c:v>4200257026.176127</c:v>
                </c:pt>
                <c:pt idx="140">
                  <c:v>4143623531.111824</c:v>
                </c:pt>
                <c:pt idx="141">
                  <c:v>4087708715.724042</c:v>
                </c:pt>
                <c:pt idx="142">
                  <c:v>4032139769.379932</c:v>
                </c:pt>
                <c:pt idx="143">
                  <c:v>3976611077.016695</c:v>
                </c:pt>
                <c:pt idx="144">
                  <c:v>3921372723.210461</c:v>
                </c:pt>
                <c:pt idx="145">
                  <c:v>3867158163.308682</c:v>
                </c:pt>
                <c:pt idx="146">
                  <c:v>3811819878.363562</c:v>
                </c:pt>
                <c:pt idx="147">
                  <c:v>3758310859.226286</c:v>
                </c:pt>
                <c:pt idx="148">
                  <c:v>3705108663.572637</c:v>
                </c:pt>
                <c:pt idx="149">
                  <c:v>3651587180.427248</c:v>
                </c:pt>
                <c:pt idx="150">
                  <c:v>3599420945.104024</c:v>
                </c:pt>
                <c:pt idx="151">
                  <c:v>3547411337.984587</c:v>
                </c:pt>
                <c:pt idx="152">
                  <c:v>3494976479.945439</c:v>
                </c:pt>
                <c:pt idx="153">
                  <c:v>3443751948.109688</c:v>
                </c:pt>
                <c:pt idx="154">
                  <c:v>3392823269.016756</c:v>
                </c:pt>
                <c:pt idx="155">
                  <c:v>3342288669.866271</c:v>
                </c:pt>
                <c:pt idx="156">
                  <c:v>3291456814.357658</c:v>
                </c:pt>
                <c:pt idx="157">
                  <c:v>3241243722.166037</c:v>
                </c:pt>
                <c:pt idx="158">
                  <c:v>3191395790.074552</c:v>
                </c:pt>
                <c:pt idx="159">
                  <c:v>3141489020.123896</c:v>
                </c:pt>
                <c:pt idx="160">
                  <c:v>3092321774.249891</c:v>
                </c:pt>
                <c:pt idx="161">
                  <c:v>3043992523.811461</c:v>
                </c:pt>
                <c:pt idx="162">
                  <c:v>2995885865.257646</c:v>
                </c:pt>
                <c:pt idx="163">
                  <c:v>2948583458.534094</c:v>
                </c:pt>
                <c:pt idx="164">
                  <c:v>2902102318.256235</c:v>
                </c:pt>
                <c:pt idx="165">
                  <c:v>2855699626.216944</c:v>
                </c:pt>
                <c:pt idx="166">
                  <c:v>2810412182.046124</c:v>
                </c:pt>
                <c:pt idx="167">
                  <c:v>2765106724.349326</c:v>
                </c:pt>
                <c:pt idx="168">
                  <c:v>2721130970.033577</c:v>
                </c:pt>
                <c:pt idx="169">
                  <c:v>2677836370.659358</c:v>
                </c:pt>
                <c:pt idx="170">
                  <c:v>2634642386.267717</c:v>
                </c:pt>
                <c:pt idx="171">
                  <c:v>2591991387.15563</c:v>
                </c:pt>
                <c:pt idx="172">
                  <c:v>2549353709.695656</c:v>
                </c:pt>
                <c:pt idx="173">
                  <c:v>2507109355.505349</c:v>
                </c:pt>
                <c:pt idx="174">
                  <c:v>2465189751.25145</c:v>
                </c:pt>
                <c:pt idx="175">
                  <c:v>2423471101.034375</c:v>
                </c:pt>
                <c:pt idx="176">
                  <c:v>2382288748.972447</c:v>
                </c:pt>
                <c:pt idx="177">
                  <c:v>2341194052.054164</c:v>
                </c:pt>
                <c:pt idx="178">
                  <c:v>2300555157.394732</c:v>
                </c:pt>
                <c:pt idx="179">
                  <c:v>2260248283.431341</c:v>
                </c:pt>
                <c:pt idx="180">
                  <c:v>2220150073.070789</c:v>
                </c:pt>
                <c:pt idx="181">
                  <c:v>2179396417.431913</c:v>
                </c:pt>
                <c:pt idx="182">
                  <c:v>2139449151.860265</c:v>
                </c:pt>
                <c:pt idx="183">
                  <c:v>2098705835.411668</c:v>
                </c:pt>
                <c:pt idx="184">
                  <c:v>2059491810.390617</c:v>
                </c:pt>
                <c:pt idx="185">
                  <c:v>2020412258.947274</c:v>
                </c:pt>
                <c:pt idx="186">
                  <c:v>1982180487.318704</c:v>
                </c:pt>
                <c:pt idx="187">
                  <c:v>1944322105.132374</c:v>
                </c:pt>
                <c:pt idx="188">
                  <c:v>1906567177.662712</c:v>
                </c:pt>
                <c:pt idx="189">
                  <c:v>1869304349.383669</c:v>
                </c:pt>
                <c:pt idx="190">
                  <c:v>1832329581.900396</c:v>
                </c:pt>
                <c:pt idx="191">
                  <c:v>1796111018.596146</c:v>
                </c:pt>
                <c:pt idx="192">
                  <c:v>1760286226.76102</c:v>
                </c:pt>
                <c:pt idx="193">
                  <c:v>1724664858.588253</c:v>
                </c:pt>
                <c:pt idx="194">
                  <c:v>1689243351.702698</c:v>
                </c:pt>
                <c:pt idx="195">
                  <c:v>1654332709.299754</c:v>
                </c:pt>
                <c:pt idx="196">
                  <c:v>1619531667.054033</c:v>
                </c:pt>
                <c:pt idx="197">
                  <c:v>1585084824.015244</c:v>
                </c:pt>
                <c:pt idx="198">
                  <c:v>1550477755.526301</c:v>
                </c:pt>
                <c:pt idx="199">
                  <c:v>1516692298.264313</c:v>
                </c:pt>
                <c:pt idx="200">
                  <c:v>1483002412.120764</c:v>
                </c:pt>
                <c:pt idx="201">
                  <c:v>1449841929.696639</c:v>
                </c:pt>
                <c:pt idx="202">
                  <c:v>1416871258.258994</c:v>
                </c:pt>
                <c:pt idx="203">
                  <c:v>1383785157.487023</c:v>
                </c:pt>
                <c:pt idx="204">
                  <c:v>1351955539.488888</c:v>
                </c:pt>
                <c:pt idx="205">
                  <c:v>1320360142.114961</c:v>
                </c:pt>
                <c:pt idx="206">
                  <c:v>1289353983.09653</c:v>
                </c:pt>
                <c:pt idx="207">
                  <c:v>1257717484.140731</c:v>
                </c:pt>
                <c:pt idx="208">
                  <c:v>1227233995.232087</c:v>
                </c:pt>
                <c:pt idx="209">
                  <c:v>1197512593.579119</c:v>
                </c:pt>
                <c:pt idx="210">
                  <c:v>1168257101.165327</c:v>
                </c:pt>
                <c:pt idx="211">
                  <c:v>1139157950.183425</c:v>
                </c:pt>
                <c:pt idx="212">
                  <c:v>1110770674.176852</c:v>
                </c:pt>
                <c:pt idx="213">
                  <c:v>1082509617.849213</c:v>
                </c:pt>
                <c:pt idx="214">
                  <c:v>1054370081.886045</c:v>
                </c:pt>
                <c:pt idx="215">
                  <c:v>1026616845.237341</c:v>
                </c:pt>
                <c:pt idx="216">
                  <c:v>999459092.277345</c:v>
                </c:pt>
                <c:pt idx="217">
                  <c:v>972545668.402192</c:v>
                </c:pt>
                <c:pt idx="218">
                  <c:v>945896024.890847</c:v>
                </c:pt>
                <c:pt idx="219">
                  <c:v>919202830.054016</c:v>
                </c:pt>
                <c:pt idx="220">
                  <c:v>893286135.040174</c:v>
                </c:pt>
                <c:pt idx="221">
                  <c:v>867053661.516279</c:v>
                </c:pt>
                <c:pt idx="222">
                  <c:v>841937576.700064</c:v>
                </c:pt>
                <c:pt idx="223">
                  <c:v>816535200.054257</c:v>
                </c:pt>
                <c:pt idx="224">
                  <c:v>792855053.365801</c:v>
                </c:pt>
                <c:pt idx="225">
                  <c:v>770224479.049972</c:v>
                </c:pt>
                <c:pt idx="226">
                  <c:v>748264596.660631</c:v>
                </c:pt>
                <c:pt idx="227">
                  <c:v>728205630.909141</c:v>
                </c:pt>
                <c:pt idx="228">
                  <c:v>708619768.200923</c:v>
                </c:pt>
                <c:pt idx="229">
                  <c:v>689203993.899357</c:v>
                </c:pt>
                <c:pt idx="230">
                  <c:v>670640743.134167</c:v>
                </c:pt>
                <c:pt idx="231">
                  <c:v>652499054.441988</c:v>
                </c:pt>
                <c:pt idx="232">
                  <c:v>634710659.821857</c:v>
                </c:pt>
                <c:pt idx="233">
                  <c:v>617438585.371036</c:v>
                </c:pt>
                <c:pt idx="234">
                  <c:v>600617180.370901</c:v>
                </c:pt>
                <c:pt idx="235">
                  <c:v>584450285.01182</c:v>
                </c:pt>
                <c:pt idx="236">
                  <c:v>568375375.953135</c:v>
                </c:pt>
                <c:pt idx="237">
                  <c:v>552473793.994453</c:v>
                </c:pt>
                <c:pt idx="238">
                  <c:v>536743072.971694</c:v>
                </c:pt>
                <c:pt idx="239">
                  <c:v>521139632.504476</c:v>
                </c:pt>
                <c:pt idx="240">
                  <c:v>505589439.807076</c:v>
                </c:pt>
                <c:pt idx="241">
                  <c:v>489932957.266677</c:v>
                </c:pt>
                <c:pt idx="242">
                  <c:v>474569250.780198</c:v>
                </c:pt>
                <c:pt idx="243">
                  <c:v>459223507.935588</c:v>
                </c:pt>
                <c:pt idx="244">
                  <c:v>444189625.228245</c:v>
                </c:pt>
                <c:pt idx="245">
                  <c:v>429372046.946071</c:v>
                </c:pt>
                <c:pt idx="246">
                  <c:v>414980579.734708</c:v>
                </c:pt>
                <c:pt idx="247">
                  <c:v>400736489.064636</c:v>
                </c:pt>
                <c:pt idx="248">
                  <c:v>386599982.247679</c:v>
                </c:pt>
                <c:pt idx="249">
                  <c:v>372903417.998635</c:v>
                </c:pt>
                <c:pt idx="250">
                  <c:v>359361625.631036</c:v>
                </c:pt>
                <c:pt idx="251">
                  <c:v>346088028.767182</c:v>
                </c:pt>
                <c:pt idx="252">
                  <c:v>333295101.481773</c:v>
                </c:pt>
                <c:pt idx="253">
                  <c:v>320788003.112358</c:v>
                </c:pt>
                <c:pt idx="254">
                  <c:v>308135505.331042</c:v>
                </c:pt>
                <c:pt idx="255">
                  <c:v>295787763.150108</c:v>
                </c:pt>
                <c:pt idx="256">
                  <c:v>283762473.031691</c:v>
                </c:pt>
                <c:pt idx="257">
                  <c:v>272041070.876982</c:v>
                </c:pt>
                <c:pt idx="258">
                  <c:v>260270081.00441</c:v>
                </c:pt>
                <c:pt idx="259">
                  <c:v>248828439.353623</c:v>
                </c:pt>
                <c:pt idx="260">
                  <c:v>237379314.862696</c:v>
                </c:pt>
                <c:pt idx="261">
                  <c:v>226291049.064911</c:v>
                </c:pt>
                <c:pt idx="262">
                  <c:v>215375996.665977</c:v>
                </c:pt>
                <c:pt idx="263">
                  <c:v>204562082.637702</c:v>
                </c:pt>
                <c:pt idx="264">
                  <c:v>193828565.778563</c:v>
                </c:pt>
                <c:pt idx="265">
                  <c:v>183429525.756316</c:v>
                </c:pt>
                <c:pt idx="266">
                  <c:v>173228403.816616</c:v>
                </c:pt>
                <c:pt idx="267">
                  <c:v>163189133.1187</c:v>
                </c:pt>
                <c:pt idx="268">
                  <c:v>153343963.902988</c:v>
                </c:pt>
                <c:pt idx="269">
                  <c:v>143725896.573994</c:v>
                </c:pt>
                <c:pt idx="270">
                  <c:v>134343616.488082</c:v>
                </c:pt>
                <c:pt idx="271">
                  <c:v>125231089.37495</c:v>
                </c:pt>
                <c:pt idx="272">
                  <c:v>116080172.329706</c:v>
                </c:pt>
                <c:pt idx="273">
                  <c:v>107592741.79554</c:v>
                </c:pt>
                <c:pt idx="274">
                  <c:v>99322717.016744</c:v>
                </c:pt>
                <c:pt idx="275">
                  <c:v>91247767.691506</c:v>
                </c:pt>
                <c:pt idx="276">
                  <c:v>83322217.785626</c:v>
                </c:pt>
                <c:pt idx="277">
                  <c:v>75556075.208101</c:v>
                </c:pt>
                <c:pt idx="278">
                  <c:v>67966035.240156</c:v>
                </c:pt>
                <c:pt idx="279">
                  <c:v>60490960.519038</c:v>
                </c:pt>
                <c:pt idx="280">
                  <c:v>53294969.750475</c:v>
                </c:pt>
                <c:pt idx="281">
                  <c:v>46419546.928671</c:v>
                </c:pt>
                <c:pt idx="282">
                  <c:v>39911618.422425</c:v>
                </c:pt>
                <c:pt idx="283">
                  <c:v>33784101.727999</c:v>
                </c:pt>
                <c:pt idx="284">
                  <c:v>28085134.818589</c:v>
                </c:pt>
                <c:pt idx="285">
                  <c:v>22963155.51592</c:v>
                </c:pt>
                <c:pt idx="286">
                  <c:v>18595384.575965</c:v>
                </c:pt>
                <c:pt idx="287">
                  <c:v>15886442.015669</c:v>
                </c:pt>
                <c:pt idx="288">
                  <c:v>13396607.911363</c:v>
                </c:pt>
                <c:pt idx="289">
                  <c:v>11163859.664542</c:v>
                </c:pt>
                <c:pt idx="290">
                  <c:v>9193335.931575</c:v>
                </c:pt>
                <c:pt idx="291">
                  <c:v>7390629.675329</c:v>
                </c:pt>
                <c:pt idx="292">
                  <c:v>5857829.421244</c:v>
                </c:pt>
                <c:pt idx="293">
                  <c:v>4978958.772073</c:v>
                </c:pt>
                <c:pt idx="294">
                  <c:v>4448474.769006</c:v>
                </c:pt>
                <c:pt idx="295">
                  <c:v>4202095.507244</c:v>
                </c:pt>
                <c:pt idx="296">
                  <c:v>4012011.384832</c:v>
                </c:pt>
                <c:pt idx="297">
                  <c:v>3847788.438856</c:v>
                </c:pt>
                <c:pt idx="298">
                  <c:v>3687365.733352</c:v>
                </c:pt>
                <c:pt idx="299">
                  <c:v>3474874.529053</c:v>
                </c:pt>
                <c:pt idx="300">
                  <c:v>3325176.866198</c:v>
                </c:pt>
                <c:pt idx="301">
                  <c:v>3177346.854165</c:v>
                </c:pt>
                <c:pt idx="302">
                  <c:v>3030032.34384</c:v>
                </c:pt>
                <c:pt idx="303">
                  <c:v>2886059.174972</c:v>
                </c:pt>
                <c:pt idx="304">
                  <c:v>2745483.067158</c:v>
                </c:pt>
                <c:pt idx="305">
                  <c:v>2611556.130815</c:v>
                </c:pt>
                <c:pt idx="306">
                  <c:v>2416839.376165</c:v>
                </c:pt>
                <c:pt idx="307">
                  <c:v>2291798.133296</c:v>
                </c:pt>
                <c:pt idx="308">
                  <c:v>2169140.111989</c:v>
                </c:pt>
                <c:pt idx="309">
                  <c:v>2049902.413918</c:v>
                </c:pt>
                <c:pt idx="310">
                  <c:v>1934775.394795</c:v>
                </c:pt>
                <c:pt idx="311">
                  <c:v>1825319.684142</c:v>
                </c:pt>
                <c:pt idx="312">
                  <c:v>1720838.432303</c:v>
                </c:pt>
                <c:pt idx="313">
                  <c:v>1617827.019248</c:v>
                </c:pt>
                <c:pt idx="314">
                  <c:v>1521862.515009</c:v>
                </c:pt>
                <c:pt idx="315">
                  <c:v>1427443.219549</c:v>
                </c:pt>
                <c:pt idx="316">
                  <c:v>1336041.053059</c:v>
                </c:pt>
                <c:pt idx="317">
                  <c:v>1254365.865198</c:v>
                </c:pt>
                <c:pt idx="318">
                  <c:v>1173617.086971</c:v>
                </c:pt>
                <c:pt idx="319">
                  <c:v>1095915.777602</c:v>
                </c:pt>
                <c:pt idx="320">
                  <c:v>1022415.877622</c:v>
                </c:pt>
                <c:pt idx="321">
                  <c:v>950960.976856</c:v>
                </c:pt>
                <c:pt idx="322">
                  <c:v>882769.345213</c:v>
                </c:pt>
                <c:pt idx="323">
                  <c:v>817891.572713</c:v>
                </c:pt>
                <c:pt idx="324">
                  <c:v>754909.849742</c:v>
                </c:pt>
                <c:pt idx="325">
                  <c:v>693770.725973</c:v>
                </c:pt>
                <c:pt idx="326">
                  <c:v>635003.471607</c:v>
                </c:pt>
                <c:pt idx="327">
                  <c:v>577380.007077</c:v>
                </c:pt>
                <c:pt idx="328">
                  <c:v>525942.919228</c:v>
                </c:pt>
                <c:pt idx="329">
                  <c:v>481553.42733</c:v>
                </c:pt>
                <c:pt idx="330">
                  <c:v>441201.051415</c:v>
                </c:pt>
                <c:pt idx="331">
                  <c:v>401819.599273</c:v>
                </c:pt>
                <c:pt idx="332">
                  <c:v>366616.271483</c:v>
                </c:pt>
                <c:pt idx="333">
                  <c:v>331866.250278</c:v>
                </c:pt>
                <c:pt idx="334">
                  <c:v>301414.810764</c:v>
                </c:pt>
                <c:pt idx="335">
                  <c:v>272609.124082</c:v>
                </c:pt>
                <c:pt idx="336">
                  <c:v>244731.120485</c:v>
                </c:pt>
                <c:pt idx="337">
                  <c:v>217290.607401</c:v>
                </c:pt>
                <c:pt idx="338">
                  <c:v>191433.245687</c:v>
                </c:pt>
                <c:pt idx="339">
                  <c:v>165718.905936</c:v>
                </c:pt>
                <c:pt idx="340">
                  <c:v>141769.338289</c:v>
                </c:pt>
                <c:pt idx="341">
                  <c:v>118569.682606</c:v>
                </c:pt>
                <c:pt idx="342">
                  <c:v>97101.288886</c:v>
                </c:pt>
                <c:pt idx="343">
                  <c:v>78299.127271</c:v>
                </c:pt>
                <c:pt idx="344">
                  <c:v>60862.927618</c:v>
                </c:pt>
                <c:pt idx="345">
                  <c:v>44015.78</c:v>
                </c:pt>
                <c:pt idx="346">
                  <c:v>33283.92</c:v>
                </c:pt>
                <c:pt idx="347">
                  <c:v>27631.1</c:v>
                </c:pt>
                <c:pt idx="348">
                  <c:v>22476.62</c:v>
                </c:pt>
                <c:pt idx="349">
                  <c:v>18217.27</c:v>
                </c:pt>
                <c:pt idx="350">
                  <c:v>13950.6</c:v>
                </c:pt>
                <c:pt idx="351">
                  <c:v>9671.55</c:v>
                </c:pt>
                <c:pt idx="352">
                  <c:v>7416.93</c:v>
                </c:pt>
                <c:pt idx="353">
                  <c:v>5158.11</c:v>
                </c:pt>
                <c:pt idx="354">
                  <c:v>2894.54</c:v>
                </c:pt>
                <c:pt idx="355">
                  <c:v>2174.5</c:v>
                </c:pt>
                <c:pt idx="356">
                  <c:v>1452.07</c:v>
                </c:pt>
                <c:pt idx="357">
                  <c:v>727.24</c:v>
                </c:pt>
                <c:pt idx="358">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_Hidden30!$A$2:$A$360</c:f>
              <c:strCache>
                <c:ptCount val="359"/>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pt idx="358">
                  <c:v>1/12/2050</c:v>
                </c:pt>
              </c:strCache>
            </c:strRef>
          </c:cat>
          <c:val>
            <c:numRef>
              <c:f>_Hidden30!$C$2:$C$360</c:f>
              <c:numCache>
                <c:ptCount val="359"/>
                <c:pt idx="0">
                  <c:v>15783252415.7712</c:v>
                </c:pt>
                <c:pt idx="1">
                  <c:v>15657338865.661575</c:v>
                </c:pt>
                <c:pt idx="2">
                  <c:v>15534363829.17193</c:v>
                </c:pt>
                <c:pt idx="3">
                  <c:v>15411936232.604809</c:v>
                </c:pt>
                <c:pt idx="4">
                  <c:v>15286398772.144138</c:v>
                </c:pt>
                <c:pt idx="5">
                  <c:v>15162170948.552185</c:v>
                </c:pt>
                <c:pt idx="6">
                  <c:v>15038784981.740969</c:v>
                </c:pt>
                <c:pt idx="7">
                  <c:v>14916719121.709883</c:v>
                </c:pt>
                <c:pt idx="8">
                  <c:v>14794729820.280046</c:v>
                </c:pt>
                <c:pt idx="9">
                  <c:v>14670845883.813786</c:v>
                </c:pt>
                <c:pt idx="10">
                  <c:v>14549836882.255894</c:v>
                </c:pt>
                <c:pt idx="11">
                  <c:v>14430324509.802094</c:v>
                </c:pt>
                <c:pt idx="12">
                  <c:v>14309521710.892273</c:v>
                </c:pt>
                <c:pt idx="13">
                  <c:v>14190816469.853285</c:v>
                </c:pt>
                <c:pt idx="14">
                  <c:v>14068950750.188568</c:v>
                </c:pt>
                <c:pt idx="15">
                  <c:v>13952971185.705177</c:v>
                </c:pt>
                <c:pt idx="16">
                  <c:v>13834856810.457039</c:v>
                </c:pt>
                <c:pt idx="17">
                  <c:v>13717333879.736088</c:v>
                </c:pt>
                <c:pt idx="18">
                  <c:v>13598540168.57573</c:v>
                </c:pt>
                <c:pt idx="19">
                  <c:v>13480368818.308443</c:v>
                </c:pt>
                <c:pt idx="20">
                  <c:v>13364665020.90282</c:v>
                </c:pt>
                <c:pt idx="21">
                  <c:v>13248085009.269428</c:v>
                </c:pt>
                <c:pt idx="22">
                  <c:v>13132383017.909323</c:v>
                </c:pt>
                <c:pt idx="23">
                  <c:v>13017538435.41998</c:v>
                </c:pt>
                <c:pt idx="24">
                  <c:v>12901867292.074213</c:v>
                </c:pt>
                <c:pt idx="25">
                  <c:v>12787827360.670115</c:v>
                </c:pt>
                <c:pt idx="26">
                  <c:v>12675234870.501501</c:v>
                </c:pt>
                <c:pt idx="27">
                  <c:v>12558873288.795826</c:v>
                </c:pt>
                <c:pt idx="28">
                  <c:v>12443467034.513992</c:v>
                </c:pt>
                <c:pt idx="29">
                  <c:v>12329395323.879547</c:v>
                </c:pt>
                <c:pt idx="30">
                  <c:v>12216628892.020128</c:v>
                </c:pt>
                <c:pt idx="31">
                  <c:v>12101777724.522692</c:v>
                </c:pt>
                <c:pt idx="32">
                  <c:v>11991434041.361895</c:v>
                </c:pt>
                <c:pt idx="33">
                  <c:v>11877714332.242437</c:v>
                </c:pt>
                <c:pt idx="34">
                  <c:v>11763654394.936926</c:v>
                </c:pt>
                <c:pt idx="35">
                  <c:v>11652621643.526833</c:v>
                </c:pt>
                <c:pt idx="36">
                  <c:v>11541508647.719313</c:v>
                </c:pt>
                <c:pt idx="37">
                  <c:v>11432205213.582973</c:v>
                </c:pt>
                <c:pt idx="38">
                  <c:v>11323101227.374477</c:v>
                </c:pt>
                <c:pt idx="39">
                  <c:v>11213550181.498377</c:v>
                </c:pt>
                <c:pt idx="40">
                  <c:v>11098459905.007595</c:v>
                </c:pt>
                <c:pt idx="41">
                  <c:v>10985822280.302565</c:v>
                </c:pt>
                <c:pt idx="42">
                  <c:v>10878848392.52552</c:v>
                </c:pt>
                <c:pt idx="43">
                  <c:v>10768465092.352604</c:v>
                </c:pt>
                <c:pt idx="44">
                  <c:v>10654513748.378328</c:v>
                </c:pt>
                <c:pt idx="45">
                  <c:v>10542858039.029522</c:v>
                </c:pt>
                <c:pt idx="46">
                  <c:v>10430941323.007761</c:v>
                </c:pt>
                <c:pt idx="47">
                  <c:v>10322092331.551113</c:v>
                </c:pt>
                <c:pt idx="48">
                  <c:v>10213426286.506739</c:v>
                </c:pt>
                <c:pt idx="49">
                  <c:v>10109730825.559969</c:v>
                </c:pt>
                <c:pt idx="50">
                  <c:v>10006401310.333967</c:v>
                </c:pt>
                <c:pt idx="51">
                  <c:v>9901178455.399303</c:v>
                </c:pt>
                <c:pt idx="52">
                  <c:v>9794932873.975191</c:v>
                </c:pt>
                <c:pt idx="53">
                  <c:v>9691630466.052935</c:v>
                </c:pt>
                <c:pt idx="54">
                  <c:v>9591358829.01317</c:v>
                </c:pt>
                <c:pt idx="55">
                  <c:v>9488558072.650282</c:v>
                </c:pt>
                <c:pt idx="56">
                  <c:v>9393460267.58508</c:v>
                </c:pt>
                <c:pt idx="57">
                  <c:v>9298638213.838223</c:v>
                </c:pt>
                <c:pt idx="58">
                  <c:v>9193239529.922188</c:v>
                </c:pt>
                <c:pt idx="59">
                  <c:v>9097947741.746054</c:v>
                </c:pt>
                <c:pt idx="60">
                  <c:v>9003438237.57346</c:v>
                </c:pt>
                <c:pt idx="61">
                  <c:v>8910702654.6324</c:v>
                </c:pt>
                <c:pt idx="62">
                  <c:v>8817616425.354559</c:v>
                </c:pt>
                <c:pt idx="63">
                  <c:v>8725452553.907917</c:v>
                </c:pt>
                <c:pt idx="64">
                  <c:v>8631851964.37289</c:v>
                </c:pt>
                <c:pt idx="65">
                  <c:v>8540271808.96659</c:v>
                </c:pt>
                <c:pt idx="66">
                  <c:v>8448479021.272941</c:v>
                </c:pt>
                <c:pt idx="67">
                  <c:v>8357723583.130654</c:v>
                </c:pt>
                <c:pt idx="68">
                  <c:v>8267983052.845503</c:v>
                </c:pt>
                <c:pt idx="69">
                  <c:v>8175972052.561329</c:v>
                </c:pt>
                <c:pt idx="70">
                  <c:v>8085135266.504071</c:v>
                </c:pt>
                <c:pt idx="71">
                  <c:v>7996108341.1877775</c:v>
                </c:pt>
                <c:pt idx="72">
                  <c:v>7908052188.441317</c:v>
                </c:pt>
                <c:pt idx="73">
                  <c:v>7822356667.280822</c:v>
                </c:pt>
                <c:pt idx="74">
                  <c:v>7735674538.829777</c:v>
                </c:pt>
                <c:pt idx="75">
                  <c:v>7649877493.195138</c:v>
                </c:pt>
                <c:pt idx="76">
                  <c:v>7564394523.661984</c:v>
                </c:pt>
                <c:pt idx="77">
                  <c:v>7480376947.737878</c:v>
                </c:pt>
                <c:pt idx="78">
                  <c:v>7395716193.709964</c:v>
                </c:pt>
                <c:pt idx="79">
                  <c:v>7311688442.834876</c:v>
                </c:pt>
                <c:pt idx="80">
                  <c:v>7227887809.515372</c:v>
                </c:pt>
                <c:pt idx="81">
                  <c:v>7143295627.692173</c:v>
                </c:pt>
                <c:pt idx="82">
                  <c:v>7060724120.952159</c:v>
                </c:pt>
                <c:pt idx="83">
                  <c:v>6978022469.749342</c:v>
                </c:pt>
                <c:pt idx="84">
                  <c:v>6895585085.321567</c:v>
                </c:pt>
                <c:pt idx="85">
                  <c:v>6813779623.440218</c:v>
                </c:pt>
                <c:pt idx="86">
                  <c:v>6731781549.168611</c:v>
                </c:pt>
                <c:pt idx="87">
                  <c:v>6650721252.881723</c:v>
                </c:pt>
                <c:pt idx="88">
                  <c:v>6569246791.054794</c:v>
                </c:pt>
                <c:pt idx="89">
                  <c:v>6491158915.042991</c:v>
                </c:pt>
                <c:pt idx="90">
                  <c:v>6412171164.96098</c:v>
                </c:pt>
                <c:pt idx="91">
                  <c:v>6333733643.306502</c:v>
                </c:pt>
                <c:pt idx="92">
                  <c:v>6257331423.354377</c:v>
                </c:pt>
                <c:pt idx="93">
                  <c:v>6182311690.949081</c:v>
                </c:pt>
                <c:pt idx="94">
                  <c:v>6107199151.568562</c:v>
                </c:pt>
                <c:pt idx="95">
                  <c:v>6032156460.694123</c:v>
                </c:pt>
                <c:pt idx="96">
                  <c:v>5956791960.966981</c:v>
                </c:pt>
                <c:pt idx="97">
                  <c:v>5883981527.573269</c:v>
                </c:pt>
                <c:pt idx="98">
                  <c:v>5811805759.559374</c:v>
                </c:pt>
                <c:pt idx="99">
                  <c:v>5736853959.835667</c:v>
                </c:pt>
                <c:pt idx="100">
                  <c:v>5663345486.4578</c:v>
                </c:pt>
                <c:pt idx="101">
                  <c:v>5592363237.052402</c:v>
                </c:pt>
                <c:pt idx="102">
                  <c:v>5522228009.142869</c:v>
                </c:pt>
                <c:pt idx="103">
                  <c:v>5449039973.740813</c:v>
                </c:pt>
                <c:pt idx="104">
                  <c:v>5380821965.084566</c:v>
                </c:pt>
                <c:pt idx="105">
                  <c:v>5311281120.674105</c:v>
                </c:pt>
                <c:pt idx="106">
                  <c:v>5242906427.657618</c:v>
                </c:pt>
                <c:pt idx="107">
                  <c:v>5176428885.632777</c:v>
                </c:pt>
                <c:pt idx="108">
                  <c:v>5110903335.660524</c:v>
                </c:pt>
                <c:pt idx="109">
                  <c:v>5045355480.505481</c:v>
                </c:pt>
                <c:pt idx="110">
                  <c:v>4981192252.171532</c:v>
                </c:pt>
                <c:pt idx="111">
                  <c:v>4915153123.931961</c:v>
                </c:pt>
                <c:pt idx="112">
                  <c:v>4852389764.37515</c:v>
                </c:pt>
                <c:pt idx="113">
                  <c:v>4790015679.968614</c:v>
                </c:pt>
                <c:pt idx="114">
                  <c:v>4727460802.105416</c:v>
                </c:pt>
                <c:pt idx="115">
                  <c:v>4666150900.309237</c:v>
                </c:pt>
                <c:pt idx="116">
                  <c:v>4605202195.546747</c:v>
                </c:pt>
                <c:pt idx="117">
                  <c:v>4544849782.056546</c:v>
                </c:pt>
                <c:pt idx="118">
                  <c:v>4484893983.084214</c:v>
                </c:pt>
                <c:pt idx="119">
                  <c:v>4424859086.34408</c:v>
                </c:pt>
                <c:pt idx="120">
                  <c:v>4365601174.902658</c:v>
                </c:pt>
                <c:pt idx="121">
                  <c:v>4307022285.363687</c:v>
                </c:pt>
                <c:pt idx="122">
                  <c:v>4248416264.2229533</c:v>
                </c:pt>
                <c:pt idx="123">
                  <c:v>4190490078.2281337</c:v>
                </c:pt>
                <c:pt idx="124">
                  <c:v>4132857482.874591</c:v>
                </c:pt>
                <c:pt idx="125">
                  <c:v>4075823833.799917</c:v>
                </c:pt>
                <c:pt idx="126">
                  <c:v>4019666545.0995803</c:v>
                </c:pt>
                <c:pt idx="127">
                  <c:v>3963390739.0328712</c:v>
                </c:pt>
                <c:pt idx="128">
                  <c:v>3907487304.6322327</c:v>
                </c:pt>
                <c:pt idx="129">
                  <c:v>3852480560.2004733</c:v>
                </c:pt>
                <c:pt idx="130">
                  <c:v>3798338332.4765882</c:v>
                </c:pt>
                <c:pt idx="131">
                  <c:v>3744546417.1281114</c:v>
                </c:pt>
                <c:pt idx="132">
                  <c:v>3690704720.553259</c:v>
                </c:pt>
                <c:pt idx="133">
                  <c:v>3637291796.152155</c:v>
                </c:pt>
                <c:pt idx="134">
                  <c:v>3584656668.020163</c:v>
                </c:pt>
                <c:pt idx="135">
                  <c:v>3532586275.890522</c:v>
                </c:pt>
                <c:pt idx="136">
                  <c:v>3480571897.2202234</c:v>
                </c:pt>
                <c:pt idx="137">
                  <c:v>3429192134.9073057</c:v>
                </c:pt>
                <c:pt idx="138">
                  <c:v>3377540917.722308</c:v>
                </c:pt>
                <c:pt idx="139">
                  <c:v>3326163999.452484</c:v>
                </c:pt>
                <c:pt idx="140">
                  <c:v>3275930223.236841</c:v>
                </c:pt>
                <c:pt idx="141">
                  <c:v>3226242976.948076</c:v>
                </c:pt>
                <c:pt idx="142">
                  <c:v>3177161341.0132203</c:v>
                </c:pt>
                <c:pt idx="143">
                  <c:v>3128092510.787962</c:v>
                </c:pt>
                <c:pt idx="144">
                  <c:v>3079408989.1982026</c:v>
                </c:pt>
                <c:pt idx="145">
                  <c:v>3032182293.328338</c:v>
                </c:pt>
                <c:pt idx="146">
                  <c:v>2983723138.4937353</c:v>
                </c:pt>
                <c:pt idx="147">
                  <c:v>2937009902.999768</c:v>
                </c:pt>
                <c:pt idx="148">
                  <c:v>2890523074.4793005</c:v>
                </c:pt>
                <c:pt idx="149">
                  <c:v>2844092553.2257557</c:v>
                </c:pt>
                <c:pt idx="150">
                  <c:v>2798707231.949646</c:v>
                </c:pt>
                <c:pt idx="151">
                  <c:v>2753589261.61614</c:v>
                </c:pt>
                <c:pt idx="152">
                  <c:v>2708435062.4632535</c:v>
                </c:pt>
                <c:pt idx="153">
                  <c:v>2664212188.869496</c:v>
                </c:pt>
                <c:pt idx="154">
                  <c:v>2620503519.7723365</c:v>
                </c:pt>
                <c:pt idx="155">
                  <c:v>2577093913.030843</c:v>
                </c:pt>
                <c:pt idx="156">
                  <c:v>2533595207.034453</c:v>
                </c:pt>
                <c:pt idx="157">
                  <c:v>2491121322.892112</c:v>
                </c:pt>
                <c:pt idx="158">
                  <c:v>2448649571.916356</c:v>
                </c:pt>
                <c:pt idx="159">
                  <c:v>2406401424.917598</c:v>
                </c:pt>
                <c:pt idx="160">
                  <c:v>2364721431.867282</c:v>
                </c:pt>
                <c:pt idx="161">
                  <c:v>2323942887.7380342</c:v>
                </c:pt>
                <c:pt idx="162">
                  <c:v>2283336464.697896</c:v>
                </c:pt>
                <c:pt idx="163">
                  <c:v>2243473026.2607627</c:v>
                </c:pt>
                <c:pt idx="164">
                  <c:v>2204482765.8113546</c:v>
                </c:pt>
                <c:pt idx="165">
                  <c:v>2165555365.5885596</c:v>
                </c:pt>
                <c:pt idx="166">
                  <c:v>2127714467.2442698</c:v>
                </c:pt>
                <c:pt idx="167">
                  <c:v>2089863902.724565</c:v>
                </c:pt>
                <c:pt idx="168">
                  <c:v>2053138895.6691563</c:v>
                </c:pt>
                <c:pt idx="169">
                  <c:v>2017376903.028757</c:v>
                </c:pt>
                <c:pt idx="170">
                  <c:v>1981469819.997244</c:v>
                </c:pt>
                <c:pt idx="171">
                  <c:v>1946192980.8905594</c:v>
                </c:pt>
                <c:pt idx="172">
                  <c:v>1910931954.0309026</c:v>
                </c:pt>
                <c:pt idx="173">
                  <c:v>1876181998.6381996</c:v>
                </c:pt>
                <c:pt idx="174">
                  <c:v>1841682747.8292959</c:v>
                </c:pt>
                <c:pt idx="175">
                  <c:v>1807444999.634276</c:v>
                </c:pt>
                <c:pt idx="176">
                  <c:v>1773814519.0875309</c:v>
                </c:pt>
                <c:pt idx="177">
                  <c:v>1740259434.3688319</c:v>
                </c:pt>
                <c:pt idx="178">
                  <c:v>1707244787.3101518</c:v>
                </c:pt>
                <c:pt idx="179">
                  <c:v>1674488126.0910637</c:v>
                </c:pt>
                <c:pt idx="180">
                  <c:v>1641991993.8272321</c:v>
                </c:pt>
                <c:pt idx="181">
                  <c:v>1609293575.7209008</c:v>
                </c:pt>
                <c:pt idx="182">
                  <c:v>1577116564.1908128</c:v>
                </c:pt>
                <c:pt idx="183">
                  <c:v>1544542825.3361094</c:v>
                </c:pt>
                <c:pt idx="184">
                  <c:v>1513112547.685939</c:v>
                </c:pt>
                <c:pt idx="185">
                  <c:v>1481964221.4165912</c:v>
                </c:pt>
                <c:pt idx="186">
                  <c:v>1451455413.296735</c:v>
                </c:pt>
                <c:pt idx="187">
                  <c:v>1421318783.8453088</c:v>
                </c:pt>
                <c:pt idx="188">
                  <c:v>1391431895.7637467</c:v>
                </c:pt>
                <c:pt idx="189">
                  <c:v>1361923261.9349706</c:v>
                </c:pt>
                <c:pt idx="190">
                  <c:v>1332793219.9922879</c:v>
                </c:pt>
                <c:pt idx="191">
                  <c:v>1304232859.6199348</c:v>
                </c:pt>
                <c:pt idx="192">
                  <c:v>1276050995.5169528</c:v>
                </c:pt>
                <c:pt idx="193">
                  <c:v>1248313241.0768692</c:v>
                </c:pt>
                <c:pt idx="194">
                  <c:v>1220601390.1113734</c:v>
                </c:pt>
                <c:pt idx="195">
                  <c:v>1193413809.3670063</c:v>
                </c:pt>
                <c:pt idx="196">
                  <c:v>1166327258.0566404</c:v>
                </c:pt>
                <c:pt idx="197">
                  <c:v>1139646207.5388606</c:v>
                </c:pt>
                <c:pt idx="198">
                  <c:v>1112873652.6251013</c:v>
                </c:pt>
                <c:pt idx="199">
                  <c:v>1086777356.7123034</c:v>
                </c:pt>
                <c:pt idx="200">
                  <c:v>1060892838.0564402</c:v>
                </c:pt>
                <c:pt idx="201">
                  <c:v>1035411763.2575978</c:v>
                </c:pt>
                <c:pt idx="202">
                  <c:v>1010204712.5372485</c:v>
                </c:pt>
                <c:pt idx="203">
                  <c:v>984941522.8003049</c:v>
                </c:pt>
                <c:pt idx="204">
                  <c:v>960653937.7349192</c:v>
                </c:pt>
                <c:pt idx="205">
                  <c:v>936765928.4852842</c:v>
                </c:pt>
                <c:pt idx="206">
                  <c:v>913216239.7772872</c:v>
                </c:pt>
                <c:pt idx="207">
                  <c:v>889346741.9735644</c:v>
                </c:pt>
                <c:pt idx="208">
                  <c:v>866319671.8435335</c:v>
                </c:pt>
                <c:pt idx="209">
                  <c:v>843951421.2480667</c:v>
                </c:pt>
                <c:pt idx="210">
                  <c:v>821937070.4126555</c:v>
                </c:pt>
                <c:pt idx="211">
                  <c:v>800104776.5101882</c:v>
                </c:pt>
                <c:pt idx="212">
                  <c:v>778885974.1130519</c:v>
                </c:pt>
                <c:pt idx="213">
                  <c:v>757781538.8144668</c:v>
                </c:pt>
                <c:pt idx="214">
                  <c:v>736871723.9447893</c:v>
                </c:pt>
                <c:pt idx="215">
                  <c:v>716258819.4995824</c:v>
                </c:pt>
                <c:pt idx="216">
                  <c:v>696128474.8400021</c:v>
                </c:pt>
                <c:pt idx="217">
                  <c:v>676345340.5755817</c:v>
                </c:pt>
                <c:pt idx="218">
                  <c:v>656696464.2310952</c:v>
                </c:pt>
                <c:pt idx="219">
                  <c:v>637116996.1877122</c:v>
                </c:pt>
                <c:pt idx="220">
                  <c:v>618103510.6578716</c:v>
                </c:pt>
                <c:pt idx="221">
                  <c:v>598967356.2912409</c:v>
                </c:pt>
                <c:pt idx="222">
                  <c:v>580630505.7752944</c:v>
                </c:pt>
                <c:pt idx="223">
                  <c:v>562157031.2417696</c:v>
                </c:pt>
                <c:pt idx="224">
                  <c:v>544958077.8547341</c:v>
                </c:pt>
                <c:pt idx="225">
                  <c:v>528505354.9848452</c:v>
                </c:pt>
                <c:pt idx="226">
                  <c:v>512594371.1610922</c:v>
                </c:pt>
                <c:pt idx="227">
                  <c:v>498006999.93776095</c:v>
                </c:pt>
                <c:pt idx="228">
                  <c:v>483790634.74908906</c:v>
                </c:pt>
                <c:pt idx="229">
                  <c:v>469788434.21441853</c:v>
                </c:pt>
                <c:pt idx="230">
                  <c:v>456359660.7008477</c:v>
                </c:pt>
                <c:pt idx="231">
                  <c:v>443285740.45490336</c:v>
                </c:pt>
                <c:pt idx="232">
                  <c:v>430469559.456251</c:v>
                </c:pt>
                <c:pt idx="233">
                  <c:v>418068051.3794754</c:v>
                </c:pt>
                <c:pt idx="234">
                  <c:v>405988511.1221269</c:v>
                </c:pt>
                <c:pt idx="235">
                  <c:v>394390410.6772816</c:v>
                </c:pt>
                <c:pt idx="236">
                  <c:v>382913419.61196536</c:v>
                </c:pt>
                <c:pt idx="237">
                  <c:v>371569274.13190603</c:v>
                </c:pt>
                <c:pt idx="238">
                  <c:v>360396960.9758914</c:v>
                </c:pt>
                <c:pt idx="239">
                  <c:v>349326516.6752642</c:v>
                </c:pt>
                <c:pt idx="240">
                  <c:v>338328220.33734876</c:v>
                </c:pt>
                <c:pt idx="241">
                  <c:v>327348992.0143307</c:v>
                </c:pt>
                <c:pt idx="242">
                  <c:v>316545925.079212</c:v>
                </c:pt>
                <c:pt idx="243">
                  <c:v>305807268.9037939</c:v>
                </c:pt>
                <c:pt idx="244">
                  <c:v>295294176.3850127</c:v>
                </c:pt>
                <c:pt idx="245">
                  <c:v>284975024.295589</c:v>
                </c:pt>
                <c:pt idx="246">
                  <c:v>274956242.3670783</c:v>
                </c:pt>
                <c:pt idx="247">
                  <c:v>265068108.41688734</c:v>
                </c:pt>
                <c:pt idx="248">
                  <c:v>255297745.76709154</c:v>
                </c:pt>
                <c:pt idx="249">
                  <c:v>245835327.8457262</c:v>
                </c:pt>
                <c:pt idx="250">
                  <c:v>236519084.30762857</c:v>
                </c:pt>
                <c:pt idx="251">
                  <c:v>227396536.7289885</c:v>
                </c:pt>
                <c:pt idx="252">
                  <c:v>218619541.24551773</c:v>
                </c:pt>
                <c:pt idx="253">
                  <c:v>210093341.72409147</c:v>
                </c:pt>
                <c:pt idx="254">
                  <c:v>201464575.6056091</c:v>
                </c:pt>
                <c:pt idx="255">
                  <c:v>193073964.10614347</c:v>
                </c:pt>
                <c:pt idx="256">
                  <c:v>184910362.40690345</c:v>
                </c:pt>
                <c:pt idx="257">
                  <c:v>176981277.43858415</c:v>
                </c:pt>
                <c:pt idx="258">
                  <c:v>169036260.32105032</c:v>
                </c:pt>
                <c:pt idx="259">
                  <c:v>161331222.0532259</c:v>
                </c:pt>
                <c:pt idx="260">
                  <c:v>153655404.4958738</c:v>
                </c:pt>
                <c:pt idx="261">
                  <c:v>146229543.10762817</c:v>
                </c:pt>
                <c:pt idx="262">
                  <c:v>138947778.55064115</c:v>
                </c:pt>
                <c:pt idx="263">
                  <c:v>131747451.5638684</c:v>
                </c:pt>
                <c:pt idx="264">
                  <c:v>124622841.1225237</c:v>
                </c:pt>
                <c:pt idx="265">
                  <c:v>117756050.72711284</c:v>
                </c:pt>
                <c:pt idx="266">
                  <c:v>111018631.98341304</c:v>
                </c:pt>
                <c:pt idx="267">
                  <c:v>104412997.46694267</c:v>
                </c:pt>
                <c:pt idx="268">
                  <c:v>97947373.04935525</c:v>
                </c:pt>
                <c:pt idx="269">
                  <c:v>91653212.97459912</c:v>
                </c:pt>
                <c:pt idx="270">
                  <c:v>85524881.64428537</c:v>
                </c:pt>
                <c:pt idx="271">
                  <c:v>79588511.82831874</c:v>
                </c:pt>
                <c:pt idx="272">
                  <c:v>73651709.2840733</c:v>
                </c:pt>
                <c:pt idx="273">
                  <c:v>68150734.36134692</c:v>
                </c:pt>
                <c:pt idx="274">
                  <c:v>62809121.18531568</c:v>
                </c:pt>
                <c:pt idx="275">
                  <c:v>57604863.66821788</c:v>
                </c:pt>
                <c:pt idx="276">
                  <c:v>52512235.21049961</c:v>
                </c:pt>
                <c:pt idx="277">
                  <c:v>47542215.41787954</c:v>
                </c:pt>
                <c:pt idx="278">
                  <c:v>42693793.06026765</c:v>
                </c:pt>
                <c:pt idx="279">
                  <c:v>37935852.264012694</c:v>
                </c:pt>
                <c:pt idx="280">
                  <c:v>33366324.090849753</c:v>
                </c:pt>
                <c:pt idx="281">
                  <c:v>29014133.26190528</c:v>
                </c:pt>
                <c:pt idx="282">
                  <c:v>24904098.309407737</c:v>
                </c:pt>
                <c:pt idx="283">
                  <c:v>21044888.949952126</c:v>
                </c:pt>
                <c:pt idx="284">
                  <c:v>17466156.034454644</c:v>
                </c:pt>
                <c:pt idx="285">
                  <c:v>14256573.871021312</c:v>
                </c:pt>
                <c:pt idx="286">
                  <c:v>11525912.721259773</c:v>
                </c:pt>
                <c:pt idx="287">
                  <c:v>9830137.28406629</c:v>
                </c:pt>
                <c:pt idx="288">
                  <c:v>8275429.951849728</c:v>
                </c:pt>
                <c:pt idx="289">
                  <c:v>6885638.396548594</c:v>
                </c:pt>
                <c:pt idx="290">
                  <c:v>5660642.817762755</c:v>
                </c:pt>
                <c:pt idx="291">
                  <c:v>4543187.11638688</c:v>
                </c:pt>
                <c:pt idx="292">
                  <c:v>3594832.692394446</c:v>
                </c:pt>
                <c:pt idx="293">
                  <c:v>3050472.064506851</c:v>
                </c:pt>
                <c:pt idx="294">
                  <c:v>2720836.423163368</c:v>
                </c:pt>
                <c:pt idx="295">
                  <c:v>2565783.4481508657</c:v>
                </c:pt>
                <c:pt idx="296">
                  <c:v>2445697.824605729</c:v>
                </c:pt>
                <c:pt idx="297">
                  <c:v>2341610.2203499037</c:v>
                </c:pt>
                <c:pt idx="298">
                  <c:v>2240300.085303424</c:v>
                </c:pt>
                <c:pt idx="299">
                  <c:v>2107617.94026175</c:v>
                </c:pt>
                <c:pt idx="300">
                  <c:v>2013401.0391817032</c:v>
                </c:pt>
                <c:pt idx="301">
                  <c:v>1920942.1589220148</c:v>
                </c:pt>
                <c:pt idx="302">
                  <c:v>1828772.5928373479</c:v>
                </c:pt>
                <c:pt idx="303">
                  <c:v>1739018.61956768</c:v>
                </c:pt>
                <c:pt idx="304">
                  <c:v>1651507.4953421107</c:v>
                </c:pt>
                <c:pt idx="305">
                  <c:v>1568367.0319521471</c:v>
                </c:pt>
                <c:pt idx="306">
                  <c:v>1448968.3759325438</c:v>
                </c:pt>
                <c:pt idx="307">
                  <c:v>1371671.9555130904</c:v>
                </c:pt>
                <c:pt idx="308">
                  <c:v>1296128.5107635858</c:v>
                </c:pt>
                <c:pt idx="309">
                  <c:v>1222802.7994108917</c:v>
                </c:pt>
                <c:pt idx="310">
                  <c:v>1152233.1173130795</c:v>
                </c:pt>
                <c:pt idx="311">
                  <c:v>1085204.3204046108</c:v>
                </c:pt>
                <c:pt idx="312">
                  <c:v>1021352.0212854393</c:v>
                </c:pt>
                <c:pt idx="313">
                  <c:v>958741.5807954799</c:v>
                </c:pt>
                <c:pt idx="314">
                  <c:v>900342.3484067573</c:v>
                </c:pt>
                <c:pt idx="315">
                  <c:v>843097.2260206899</c:v>
                </c:pt>
                <c:pt idx="316">
                  <c:v>787773.559968827</c:v>
                </c:pt>
                <c:pt idx="317">
                  <c:v>738401.1849021573</c:v>
                </c:pt>
                <c:pt idx="318">
                  <c:v>689695.4497037166</c:v>
                </c:pt>
                <c:pt idx="319">
                  <c:v>642940.6653099663</c:v>
                </c:pt>
                <c:pt idx="320">
                  <c:v>598835.945870105</c:v>
                </c:pt>
                <c:pt idx="321">
                  <c:v>556039.6369945867</c:v>
                </c:pt>
                <c:pt idx="322">
                  <c:v>515319.83523893665</c:v>
                </c:pt>
                <c:pt idx="323">
                  <c:v>476637.4123802443</c:v>
                </c:pt>
                <c:pt idx="324">
                  <c:v>439187.79813835485</c:v>
                </c:pt>
                <c:pt idx="325">
                  <c:v>402978.1382454092</c:v>
                </c:pt>
                <c:pt idx="326">
                  <c:v>368217.4738121303</c:v>
                </c:pt>
                <c:pt idx="327">
                  <c:v>334253.9871292915</c:v>
                </c:pt>
                <c:pt idx="328">
                  <c:v>303959.8675182984</c:v>
                </c:pt>
                <c:pt idx="329">
                  <c:v>277848.89409599826</c:v>
                </c:pt>
                <c:pt idx="330">
                  <c:v>254134.43298335382</c:v>
                </c:pt>
                <c:pt idx="331">
                  <c:v>231057.92488627654</c:v>
                </c:pt>
                <c:pt idx="332">
                  <c:v>210468.95711610458</c:v>
                </c:pt>
                <c:pt idx="333">
                  <c:v>190196.35084167763</c:v>
                </c:pt>
                <c:pt idx="334">
                  <c:v>172460.7382673838</c:v>
                </c:pt>
                <c:pt idx="335">
                  <c:v>155714.41505019087</c:v>
                </c:pt>
                <c:pt idx="336">
                  <c:v>139553.39585211972</c:v>
                </c:pt>
                <c:pt idx="337">
                  <c:v>123716.11890197787</c:v>
                </c:pt>
                <c:pt idx="338">
                  <c:v>108809.16439961188</c:v>
                </c:pt>
                <c:pt idx="339">
                  <c:v>94038.7245735784</c:v>
                </c:pt>
                <c:pt idx="340">
                  <c:v>80311.87478961278</c:v>
                </c:pt>
                <c:pt idx="341">
                  <c:v>67059.09213759031</c:v>
                </c:pt>
                <c:pt idx="342">
                  <c:v>54824.13470435645</c:v>
                </c:pt>
                <c:pt idx="343">
                  <c:v>44133.30908099178</c:v>
                </c:pt>
                <c:pt idx="344">
                  <c:v>34249.08470273885</c:v>
                </c:pt>
                <c:pt idx="345">
                  <c:v>24726.765611142444</c:v>
                </c:pt>
                <c:pt idx="346">
                  <c:v>18667.232627845995</c:v>
                </c:pt>
                <c:pt idx="347">
                  <c:v>15470.573868299412</c:v>
                </c:pt>
                <c:pt idx="348">
                  <c:v>12563.250852665882</c:v>
                </c:pt>
                <c:pt idx="349">
                  <c:v>10166.897528321893</c:v>
                </c:pt>
                <c:pt idx="350">
                  <c:v>7772.501541381267</c:v>
                </c:pt>
                <c:pt idx="351">
                  <c:v>5379.607272832353</c:v>
                </c:pt>
                <c:pt idx="352">
                  <c:v>4118.52256650821</c:v>
                </c:pt>
                <c:pt idx="353">
                  <c:v>2859.528501522244</c:v>
                </c:pt>
                <c:pt idx="354">
                  <c:v>1601.939700973891</c:v>
                </c:pt>
                <c:pt idx="355">
                  <c:v>1201.4032437845176</c:v>
                </c:pt>
                <c:pt idx="356">
                  <c:v>800.9464881392669</c:v>
                </c:pt>
                <c:pt idx="357">
                  <c:v>400.4575497738934</c:v>
                </c:pt>
                <c:pt idx="358">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_Hidden30!$A$2:$A$360</c:f>
              <c:strCache>
                <c:ptCount val="359"/>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pt idx="358">
                  <c:v>1/12/2050</c:v>
                </c:pt>
              </c:strCache>
            </c:strRef>
          </c:cat>
          <c:val>
            <c:numRef>
              <c:f>_Hidden30!$D$2:$D$360</c:f>
              <c:numCache>
                <c:ptCount val="359"/>
                <c:pt idx="0">
                  <c:v>15743112356.61215</c:v>
                </c:pt>
                <c:pt idx="1">
                  <c:v>15581639778.816288</c:v>
                </c:pt>
                <c:pt idx="2">
                  <c:v>15419943216.089033</c:v>
                </c:pt>
                <c:pt idx="3">
                  <c:v>15260763873.360847</c:v>
                </c:pt>
                <c:pt idx="4">
                  <c:v>15097962655.486254</c:v>
                </c:pt>
                <c:pt idx="5">
                  <c:v>14938408051.040743</c:v>
                </c:pt>
                <c:pt idx="6">
                  <c:v>14779160729.747934</c:v>
                </c:pt>
                <c:pt idx="7">
                  <c:v>14621920803.393505</c:v>
                </c:pt>
                <c:pt idx="8">
                  <c:v>14466648219.4699</c:v>
                </c:pt>
                <c:pt idx="9">
                  <c:v>14309027892.12754</c:v>
                </c:pt>
                <c:pt idx="10">
                  <c:v>14156075399.148123</c:v>
                </c:pt>
                <c:pt idx="11">
                  <c:v>14004091289.647694</c:v>
                </c:pt>
                <c:pt idx="12">
                  <c:v>13851539548.042732</c:v>
                </c:pt>
                <c:pt idx="13">
                  <c:v>13705075359.412066</c:v>
                </c:pt>
                <c:pt idx="14">
                  <c:v>13552825506.579681</c:v>
                </c:pt>
                <c:pt idx="15">
                  <c:v>13408018549.721153</c:v>
                </c:pt>
                <c:pt idx="16">
                  <c:v>13260706601.614157</c:v>
                </c:pt>
                <c:pt idx="17">
                  <c:v>13115700002.603428</c:v>
                </c:pt>
                <c:pt idx="18">
                  <c:v>12969049452.800968</c:v>
                </c:pt>
                <c:pt idx="19">
                  <c:v>12823652038.707542</c:v>
                </c:pt>
                <c:pt idx="20">
                  <c:v>12682293389.57542</c:v>
                </c:pt>
                <c:pt idx="21">
                  <c:v>12539693374.454756</c:v>
                </c:pt>
                <c:pt idx="22">
                  <c:v>12399584113.90679</c:v>
                </c:pt>
                <c:pt idx="23">
                  <c:v>12259889044.618223</c:v>
                </c:pt>
                <c:pt idx="24">
                  <c:v>12120047849.305769</c:v>
                </c:pt>
                <c:pt idx="25">
                  <c:v>11985320296.637661</c:v>
                </c:pt>
                <c:pt idx="26">
                  <c:v>11849580849.38768</c:v>
                </c:pt>
                <c:pt idx="27">
                  <c:v>11711901709.952072</c:v>
                </c:pt>
                <c:pt idx="28">
                  <c:v>11574766395.809444</c:v>
                </c:pt>
                <c:pt idx="29">
                  <c:v>11440430793.88826</c:v>
                </c:pt>
                <c:pt idx="30">
                  <c:v>11306965700.578722</c:v>
                </c:pt>
                <c:pt idx="31">
                  <c:v>11172180873.277834</c:v>
                </c:pt>
                <c:pt idx="32">
                  <c:v>11043066221.987267</c:v>
                </c:pt>
                <c:pt idx="33">
                  <c:v>10910521825.11612</c:v>
                </c:pt>
                <c:pt idx="34">
                  <c:v>10779153849.257391</c:v>
                </c:pt>
                <c:pt idx="35">
                  <c:v>10650258571.915253</c:v>
                </c:pt>
                <c:pt idx="36">
                  <c:v>10521876035.344803</c:v>
                </c:pt>
                <c:pt idx="37">
                  <c:v>10397431141.454182</c:v>
                </c:pt>
                <c:pt idx="38">
                  <c:v>10272012139.599808</c:v>
                </c:pt>
                <c:pt idx="39">
                  <c:v>10147592815.349155</c:v>
                </c:pt>
                <c:pt idx="40">
                  <c:v>10017900450.168343</c:v>
                </c:pt>
                <c:pt idx="41">
                  <c:v>9891822863.056837</c:v>
                </c:pt>
                <c:pt idx="42">
                  <c:v>9770589762.287807</c:v>
                </c:pt>
                <c:pt idx="43">
                  <c:v>9646855025.160557</c:v>
                </c:pt>
                <c:pt idx="44">
                  <c:v>9521280258.587738</c:v>
                </c:pt>
                <c:pt idx="45">
                  <c:v>9397539639.227259</c:v>
                </c:pt>
                <c:pt idx="46">
                  <c:v>9274896612.493559</c:v>
                </c:pt>
                <c:pt idx="47">
                  <c:v>9154769356.774708</c:v>
                </c:pt>
                <c:pt idx="48">
                  <c:v>9035354973.052221</c:v>
                </c:pt>
                <c:pt idx="49">
                  <c:v>8923073478.857216</c:v>
                </c:pt>
                <c:pt idx="50">
                  <c:v>8809411278.974785</c:v>
                </c:pt>
                <c:pt idx="51">
                  <c:v>8695321117.517202</c:v>
                </c:pt>
                <c:pt idx="52">
                  <c:v>8580138413.587805</c:v>
                </c:pt>
                <c:pt idx="53">
                  <c:v>8468752555.657885</c:v>
                </c:pt>
                <c:pt idx="54">
                  <c:v>8359818123.128505</c:v>
                </c:pt>
                <c:pt idx="55">
                  <c:v>8249184229.434848</c:v>
                </c:pt>
                <c:pt idx="56">
                  <c:v>8146407918.930566</c:v>
                </c:pt>
                <c:pt idx="57">
                  <c:v>8043665349.814287</c:v>
                </c:pt>
                <c:pt idx="58">
                  <c:v>7932918384.325825</c:v>
                </c:pt>
                <c:pt idx="59">
                  <c:v>7830724432.782591</c:v>
                </c:pt>
                <c:pt idx="60">
                  <c:v>7729670582.284431</c:v>
                </c:pt>
                <c:pt idx="61">
                  <c:v>7632479807.945062</c:v>
                </c:pt>
                <c:pt idx="62">
                  <c:v>7533538426.939456</c:v>
                </c:pt>
                <c:pt idx="63">
                  <c:v>7436447800.430281</c:v>
                </c:pt>
                <c:pt idx="64">
                  <c:v>7337965219.897478</c:v>
                </c:pt>
                <c:pt idx="65">
                  <c:v>7242243551.598217</c:v>
                </c:pt>
                <c:pt idx="66">
                  <c:v>7146181717.996845</c:v>
                </c:pt>
                <c:pt idx="67">
                  <c:v>7051436867.323768</c:v>
                </c:pt>
                <c:pt idx="68">
                  <c:v>6958553386.079122</c:v>
                </c:pt>
                <c:pt idx="69">
                  <c:v>6863614402.441149</c:v>
                </c:pt>
                <c:pt idx="70">
                  <c:v>6770652681.430519</c:v>
                </c:pt>
                <c:pt idx="71">
                  <c:v>6679070208.076764</c:v>
                </c:pt>
                <c:pt idx="72">
                  <c:v>6588718583.502169</c:v>
                </c:pt>
                <c:pt idx="73">
                  <c:v>6502347297.697168</c:v>
                </c:pt>
                <c:pt idx="74">
                  <c:v>6413939073.296892</c:v>
                </c:pt>
                <c:pt idx="75">
                  <c:v>6327190177.695666</c:v>
                </c:pt>
                <c:pt idx="76">
                  <c:v>6240575940.8937</c:v>
                </c:pt>
                <c:pt idx="77">
                  <c:v>6156072861.647773</c:v>
                </c:pt>
                <c:pt idx="78">
                  <c:v>6070921231.91696</c:v>
                </c:pt>
                <c:pt idx="79">
                  <c:v>5986681193.373746</c:v>
                </c:pt>
                <c:pt idx="80">
                  <c:v>5903500768.837953</c:v>
                </c:pt>
                <c:pt idx="81">
                  <c:v>5819570558.136177</c:v>
                </c:pt>
                <c:pt idx="82">
                  <c:v>5738142435.77475</c:v>
                </c:pt>
                <c:pt idx="83">
                  <c:v>5656509722.151712</c:v>
                </c:pt>
                <c:pt idx="84">
                  <c:v>5575468786.970541</c:v>
                </c:pt>
                <c:pt idx="85">
                  <c:v>5496216000.664136</c:v>
                </c:pt>
                <c:pt idx="86">
                  <c:v>5416263895.1916065</c:v>
                </c:pt>
                <c:pt idx="87">
                  <c:v>5337873962.669568</c:v>
                </c:pt>
                <c:pt idx="88">
                  <c:v>5259073489.220579</c:v>
                </c:pt>
                <c:pt idx="89">
                  <c:v>5183769366.218247</c:v>
                </c:pt>
                <c:pt idx="90">
                  <c:v>5107667632.478942</c:v>
                </c:pt>
                <c:pt idx="91">
                  <c:v>5032356629.717979</c:v>
                </c:pt>
                <c:pt idx="92">
                  <c:v>4959416020.898442</c:v>
                </c:pt>
                <c:pt idx="93">
                  <c:v>4887495518.412872</c:v>
                </c:pt>
                <c:pt idx="94">
                  <c:v>4816231178.5557995</c:v>
                </c:pt>
                <c:pt idx="95">
                  <c:v>4744953197.7617035</c:v>
                </c:pt>
                <c:pt idx="96">
                  <c:v>4673754121.030192</c:v>
                </c:pt>
                <c:pt idx="97">
                  <c:v>4606020272.478131</c:v>
                </c:pt>
                <c:pt idx="98">
                  <c:v>4537950229.160956</c:v>
                </c:pt>
                <c:pt idx="99">
                  <c:v>4468401604.379542</c:v>
                </c:pt>
                <c:pt idx="100">
                  <c:v>4399927836.566672</c:v>
                </c:pt>
                <c:pt idx="101">
                  <c:v>4334087120.672031</c:v>
                </c:pt>
                <c:pt idx="102">
                  <c:v>4268848008.7643194</c:v>
                </c:pt>
                <c:pt idx="103">
                  <c:v>4201558787.3243384</c:v>
                </c:pt>
                <c:pt idx="104">
                  <c:v>4138746635.6502094</c:v>
                </c:pt>
                <c:pt idx="105">
                  <c:v>4074868513.075478</c:v>
                </c:pt>
                <c:pt idx="106">
                  <c:v>4012510527.406369</c:v>
                </c:pt>
                <c:pt idx="107">
                  <c:v>3951558565.891066</c:v>
                </c:pt>
                <c:pt idx="108">
                  <c:v>3891615557.75477</c:v>
                </c:pt>
                <c:pt idx="109">
                  <c:v>3832879366.231156</c:v>
                </c:pt>
                <c:pt idx="110">
                  <c:v>3774511707.863346</c:v>
                </c:pt>
                <c:pt idx="111">
                  <c:v>3715303462.804054</c:v>
                </c:pt>
                <c:pt idx="112">
                  <c:v>3658533289.0401487</c:v>
                </c:pt>
                <c:pt idx="113">
                  <c:v>3602616514.05644</c:v>
                </c:pt>
                <c:pt idx="114">
                  <c:v>3546525851.146806</c:v>
                </c:pt>
                <c:pt idx="115">
                  <c:v>3491628788.823605</c:v>
                </c:pt>
                <c:pt idx="116">
                  <c:v>3437539968.9460177</c:v>
                </c:pt>
                <c:pt idx="117">
                  <c:v>3383862282.54468</c:v>
                </c:pt>
                <c:pt idx="118">
                  <c:v>3331003545.845657</c:v>
                </c:pt>
                <c:pt idx="119">
                  <c:v>3278056624.9165926</c:v>
                </c:pt>
                <c:pt idx="120">
                  <c:v>3225931617.296168</c:v>
                </c:pt>
                <c:pt idx="121">
                  <c:v>3175333420.9770436</c:v>
                </c:pt>
                <c:pt idx="122">
                  <c:v>3124160745.136609</c:v>
                </c:pt>
                <c:pt idx="123">
                  <c:v>3073978972.966171</c:v>
                </c:pt>
                <c:pt idx="124">
                  <c:v>3023991722.04727</c:v>
                </c:pt>
                <c:pt idx="125">
                  <c:v>2974920336.235713</c:v>
                </c:pt>
                <c:pt idx="126">
                  <c:v>2926469863.219003</c:v>
                </c:pt>
                <c:pt idx="127">
                  <c:v>2878160522.074372</c:v>
                </c:pt>
                <c:pt idx="128">
                  <c:v>2830580201.474261</c:v>
                </c:pt>
                <c:pt idx="129">
                  <c:v>2783635957.217458</c:v>
                </c:pt>
                <c:pt idx="130">
                  <c:v>2737760136.2535553</c:v>
                </c:pt>
                <c:pt idx="131">
                  <c:v>2692124004.676919</c:v>
                </c:pt>
                <c:pt idx="132">
                  <c:v>2646666590.7456574</c:v>
                </c:pt>
                <c:pt idx="133">
                  <c:v>2602157142.2564535</c:v>
                </c:pt>
                <c:pt idx="134">
                  <c:v>2557979358.257806</c:v>
                </c:pt>
                <c:pt idx="135">
                  <c:v>2514617966.683408</c:v>
                </c:pt>
                <c:pt idx="136">
                  <c:v>2471291292.8867273</c:v>
                </c:pt>
                <c:pt idx="137">
                  <c:v>2428817682.441619</c:v>
                </c:pt>
                <c:pt idx="138">
                  <c:v>2386150372.631032</c:v>
                </c:pt>
                <c:pt idx="139">
                  <c:v>2343877669.6453166</c:v>
                </c:pt>
                <c:pt idx="140">
                  <c:v>2302797200.9047775</c:v>
                </c:pt>
                <c:pt idx="141">
                  <c:v>2262102163.6742473</c:v>
                </c:pt>
                <c:pt idx="142">
                  <c:v>2222205303.7871075</c:v>
                </c:pt>
                <c:pt idx="143">
                  <c:v>2182320798.236214</c:v>
                </c:pt>
                <c:pt idx="144">
                  <c:v>2142892916.5012467</c:v>
                </c:pt>
                <c:pt idx="145">
                  <c:v>2105181377.2087922</c:v>
                </c:pt>
                <c:pt idx="146">
                  <c:v>2066268844.0725253</c:v>
                </c:pt>
                <c:pt idx="147">
                  <c:v>2028913272.9444568</c:v>
                </c:pt>
                <c:pt idx="148">
                  <c:v>1991721474.4004364</c:v>
                </c:pt>
                <c:pt idx="149">
                  <c:v>1954905001.7682402</c:v>
                </c:pt>
                <c:pt idx="150">
                  <c:v>1918816725.9984982</c:v>
                </c:pt>
                <c:pt idx="151">
                  <c:v>1883082197.7751725</c:v>
                </c:pt>
                <c:pt idx="152">
                  <c:v>1847644072.2907038</c:v>
                </c:pt>
                <c:pt idx="153">
                  <c:v>1812853834.0219176</c:v>
                </c:pt>
                <c:pt idx="154">
                  <c:v>1778723706.0651886</c:v>
                </c:pt>
                <c:pt idx="155">
                  <c:v>1744809767.872707</c:v>
                </c:pt>
                <c:pt idx="156">
                  <c:v>1710996654.499417</c:v>
                </c:pt>
                <c:pt idx="157">
                  <c:v>1678448138.8894188</c:v>
                </c:pt>
                <c:pt idx="158">
                  <c:v>1645635994.4905217</c:v>
                </c:pt>
                <c:pt idx="159">
                  <c:v>1613262296.330434</c:v>
                </c:pt>
                <c:pt idx="160">
                  <c:v>1581288047.6314719</c:v>
                </c:pt>
                <c:pt idx="161">
                  <c:v>1550194597.1327567</c:v>
                </c:pt>
                <c:pt idx="162">
                  <c:v>1519234357.2905288</c:v>
                </c:pt>
                <c:pt idx="163">
                  <c:v>1488914660.3956594</c:v>
                </c:pt>
                <c:pt idx="164">
                  <c:v>1459437257.8566995</c:v>
                </c:pt>
                <c:pt idx="165">
                  <c:v>1430019980.7922864</c:v>
                </c:pt>
                <c:pt idx="166">
                  <c:v>1401573662.4932668</c:v>
                </c:pt>
                <c:pt idx="167">
                  <c:v>1373139558.750512</c:v>
                </c:pt>
                <c:pt idx="168">
                  <c:v>1345578681.0765052</c:v>
                </c:pt>
                <c:pt idx="169">
                  <c:v>1319103666.7219746</c:v>
                </c:pt>
                <c:pt idx="170">
                  <c:v>1292330035.6514142</c:v>
                </c:pt>
                <c:pt idx="171">
                  <c:v>1266198064.6071672</c:v>
                </c:pt>
                <c:pt idx="172">
                  <c:v>1240095292.7462606</c:v>
                </c:pt>
                <c:pt idx="173">
                  <c:v>1214547678.9448957</c:v>
                </c:pt>
                <c:pt idx="174">
                  <c:v>1189182518.7218928</c:v>
                </c:pt>
                <c:pt idx="175">
                  <c:v>1164106944.5168934</c:v>
                </c:pt>
                <c:pt idx="176">
                  <c:v>1139634956.5588033</c:v>
                </c:pt>
                <c:pt idx="177">
                  <c:v>1115233088.9299586</c:v>
                </c:pt>
                <c:pt idx="178">
                  <c:v>1091383069.3246284</c:v>
                </c:pt>
                <c:pt idx="179">
                  <c:v>1067720502.1918919</c:v>
                </c:pt>
                <c:pt idx="180">
                  <c:v>1044336934.8431734</c:v>
                </c:pt>
                <c:pt idx="181">
                  <c:v>1021104809.9978899</c:v>
                </c:pt>
                <c:pt idx="182">
                  <c:v>998143379.1188011</c:v>
                </c:pt>
                <c:pt idx="183">
                  <c:v>975121784.9357</c:v>
                </c:pt>
                <c:pt idx="184">
                  <c:v>952849323.968365</c:v>
                </c:pt>
                <c:pt idx="185">
                  <c:v>930937411.2612895</c:v>
                </c:pt>
                <c:pt idx="186">
                  <c:v>909453622.3489116</c:v>
                </c:pt>
                <c:pt idx="187">
                  <c:v>888305694.4352828</c:v>
                </c:pt>
                <c:pt idx="188">
                  <c:v>867486394.8284653</c:v>
                </c:pt>
                <c:pt idx="189">
                  <c:v>846929866.9032577</c:v>
                </c:pt>
                <c:pt idx="190">
                  <c:v>826775032.0311637</c:v>
                </c:pt>
                <c:pt idx="191">
                  <c:v>807000509.2427207</c:v>
                </c:pt>
                <c:pt idx="192">
                  <c:v>787554821.1440321</c:v>
                </c:pt>
                <c:pt idx="193">
                  <c:v>768665620.396365</c:v>
                </c:pt>
                <c:pt idx="194">
                  <c:v>749690198.7504723</c:v>
                </c:pt>
                <c:pt idx="195">
                  <c:v>731187568.5029659</c:v>
                </c:pt>
                <c:pt idx="196">
                  <c:v>712774671.4159274</c:v>
                </c:pt>
                <c:pt idx="197">
                  <c:v>694754950.2943032</c:v>
                </c:pt>
                <c:pt idx="198">
                  <c:v>676708378.6953248</c:v>
                </c:pt>
                <c:pt idx="199">
                  <c:v>659159274.7951748</c:v>
                </c:pt>
                <c:pt idx="200">
                  <c:v>641875901.5308701</c:v>
                </c:pt>
                <c:pt idx="201">
                  <c:v>624865778.8403395</c:v>
                </c:pt>
                <c:pt idx="202">
                  <c:v>608152930.3179938</c:v>
                </c:pt>
                <c:pt idx="203">
                  <c:v>591436268.4321276</c:v>
                </c:pt>
                <c:pt idx="204">
                  <c:v>575385040.7035482</c:v>
                </c:pt>
                <c:pt idx="205">
                  <c:v>559788280.3573956</c:v>
                </c:pt>
                <c:pt idx="206">
                  <c:v>544327698.5646188</c:v>
                </c:pt>
                <c:pt idx="207">
                  <c:v>528795431.0482793</c:v>
                </c:pt>
                <c:pt idx="208">
                  <c:v>513793782.771428</c:v>
                </c:pt>
                <c:pt idx="209">
                  <c:v>499295767.65718526</c:v>
                </c:pt>
                <c:pt idx="210">
                  <c:v>485035020.6931091</c:v>
                </c:pt>
                <c:pt idx="211">
                  <c:v>470950741.1394251</c:v>
                </c:pt>
                <c:pt idx="212">
                  <c:v>457332717.8742728</c:v>
                </c:pt>
                <c:pt idx="213">
                  <c:v>443809406.1689407</c:v>
                </c:pt>
                <c:pt idx="214">
                  <c:v>430500976.3057369</c:v>
                </c:pt>
                <c:pt idx="215">
                  <c:v>417394117.9583492</c:v>
                </c:pt>
                <c:pt idx="216">
                  <c:v>404631634.7512148</c:v>
                </c:pt>
                <c:pt idx="217">
                  <c:v>392229318.60459286</c:v>
                </c:pt>
                <c:pt idx="218">
                  <c:v>379865910.9541529</c:v>
                </c:pt>
                <c:pt idx="219">
                  <c:v>367633096.28322124</c:v>
                </c:pt>
                <c:pt idx="220">
                  <c:v>355754755.6414543</c:v>
                </c:pt>
                <c:pt idx="221">
                  <c:v>343892279.0973344</c:v>
                </c:pt>
                <c:pt idx="222">
                  <c:v>332516510.1100133</c:v>
                </c:pt>
                <c:pt idx="223">
                  <c:v>321118335.60720855</c:v>
                </c:pt>
                <c:pt idx="224">
                  <c:v>310527680.18959093</c:v>
                </c:pt>
                <c:pt idx="225">
                  <c:v>300386706.61965525</c:v>
                </c:pt>
                <c:pt idx="226">
                  <c:v>290626303.0738177</c:v>
                </c:pt>
                <c:pt idx="227">
                  <c:v>281637593.46499676</c:v>
                </c:pt>
                <c:pt idx="228">
                  <c:v>272902005.60559565</c:v>
                </c:pt>
                <c:pt idx="229">
                  <c:v>264372959.49745715</c:v>
                </c:pt>
                <c:pt idx="230">
                  <c:v>256162795.2100673</c:v>
                </c:pt>
                <c:pt idx="231">
                  <c:v>248211748.26078102</c:v>
                </c:pt>
                <c:pt idx="232">
                  <c:v>240422501.24015194</c:v>
                </c:pt>
                <c:pt idx="233">
                  <c:v>232921411.17820582</c:v>
                </c:pt>
                <c:pt idx="234">
                  <c:v>225616194.2789641</c:v>
                </c:pt>
                <c:pt idx="235">
                  <c:v>218613493.82331046</c:v>
                </c:pt>
                <c:pt idx="236">
                  <c:v>211729305.25843713</c:v>
                </c:pt>
                <c:pt idx="237">
                  <c:v>204934120.60256344</c:v>
                </c:pt>
                <c:pt idx="238">
                  <c:v>198282947.39747584</c:v>
                </c:pt>
                <c:pt idx="239">
                  <c:v>191703433.74642763</c:v>
                </c:pt>
                <c:pt idx="240">
                  <c:v>185195596.40723068</c:v>
                </c:pt>
                <c:pt idx="241">
                  <c:v>178774081.58124164</c:v>
                </c:pt>
                <c:pt idx="242">
                  <c:v>172434581.64929092</c:v>
                </c:pt>
                <c:pt idx="243">
                  <c:v>166174818.08682278</c:v>
                </c:pt>
                <c:pt idx="244">
                  <c:v>160053944.9231792</c:v>
                </c:pt>
                <c:pt idx="245">
                  <c:v>154080637.7559644</c:v>
                </c:pt>
                <c:pt idx="246">
                  <c:v>148285588.42229253</c:v>
                </c:pt>
                <c:pt idx="247">
                  <c:v>142589298.58119366</c:v>
                </c:pt>
                <c:pt idx="248">
                  <c:v>136995468.26315385</c:v>
                </c:pt>
                <c:pt idx="249">
                  <c:v>131582340.60827768</c:v>
                </c:pt>
                <c:pt idx="250">
                  <c:v>126284273.5237601</c:v>
                </c:pt>
                <c:pt idx="251">
                  <c:v>121104706.1436747</c:v>
                </c:pt>
                <c:pt idx="252">
                  <c:v>116134230.2341097</c:v>
                </c:pt>
                <c:pt idx="253">
                  <c:v>111348577.22925557</c:v>
                </c:pt>
                <c:pt idx="254">
                  <c:v>106503816.16385804</c:v>
                </c:pt>
                <c:pt idx="255">
                  <c:v>101816920.33996505</c:v>
                </c:pt>
                <c:pt idx="256">
                  <c:v>97263879.05909257</c:v>
                </c:pt>
                <c:pt idx="257">
                  <c:v>92864009.11300485</c:v>
                </c:pt>
                <c:pt idx="258">
                  <c:v>88469601.78670594</c:v>
                </c:pt>
                <c:pt idx="259">
                  <c:v>84222225.4493151</c:v>
                </c:pt>
                <c:pt idx="260">
                  <c:v>80017669.19974816</c:v>
                </c:pt>
                <c:pt idx="261">
                  <c:v>75956907.13939284</c:v>
                </c:pt>
                <c:pt idx="262">
                  <c:v>71996854.80646874</c:v>
                </c:pt>
                <c:pt idx="263">
                  <c:v>68092335.9140504</c:v>
                </c:pt>
                <c:pt idx="264">
                  <c:v>64246245.14918786</c:v>
                </c:pt>
                <c:pt idx="265">
                  <c:v>60566775.18197126</c:v>
                </c:pt>
                <c:pt idx="266">
                  <c:v>56956223.17531861</c:v>
                </c:pt>
                <c:pt idx="267">
                  <c:v>53435471.087232634</c:v>
                </c:pt>
                <c:pt idx="268">
                  <c:v>49999074.38673345</c:v>
                </c:pt>
                <c:pt idx="269">
                  <c:v>46670949.143378556</c:v>
                </c:pt>
                <c:pt idx="270">
                  <c:v>43439569.62163572</c:v>
                </c:pt>
                <c:pt idx="271">
                  <c:v>40321576.979358725</c:v>
                </c:pt>
                <c:pt idx="272">
                  <c:v>37222001.51077473</c:v>
                </c:pt>
                <c:pt idx="273">
                  <c:v>34354333.31628909</c:v>
                </c:pt>
                <c:pt idx="274">
                  <c:v>31583733.69913031</c:v>
                </c:pt>
                <c:pt idx="275">
                  <c:v>28893090.530587696</c:v>
                </c:pt>
                <c:pt idx="276">
                  <c:v>26271776.617582012</c:v>
                </c:pt>
                <c:pt idx="277">
                  <c:v>23728691.79061764</c:v>
                </c:pt>
                <c:pt idx="278">
                  <c:v>21254613.567405857</c:v>
                </c:pt>
                <c:pt idx="279">
                  <c:v>18839444.16689347</c:v>
                </c:pt>
                <c:pt idx="280">
                  <c:v>16528014.93960516</c:v>
                </c:pt>
                <c:pt idx="281">
                  <c:v>14336782.66265701</c:v>
                </c:pt>
                <c:pt idx="282">
                  <c:v>12274590.581193961</c:v>
                </c:pt>
                <c:pt idx="283">
                  <c:v>10346106.0178149</c:v>
                </c:pt>
                <c:pt idx="284">
                  <c:v>8565592.095563095</c:v>
                </c:pt>
                <c:pt idx="285">
                  <c:v>6973797.2172081405</c:v>
                </c:pt>
                <c:pt idx="286">
                  <c:v>5624180.367561953</c:v>
                </c:pt>
                <c:pt idx="287">
                  <c:v>4784511.352645385</c:v>
                </c:pt>
                <c:pt idx="288">
                  <c:v>4017562.7261552187</c:v>
                </c:pt>
                <c:pt idx="289">
                  <c:v>3335165.7875096346</c:v>
                </c:pt>
                <c:pt idx="290">
                  <c:v>2734847.1602344415</c:v>
                </c:pt>
                <c:pt idx="291">
                  <c:v>2189564.2808454097</c:v>
                </c:pt>
                <c:pt idx="292">
                  <c:v>1728103.9029765266</c:v>
                </c:pt>
                <c:pt idx="293">
                  <c:v>1462810.226822752</c:v>
                </c:pt>
                <c:pt idx="294">
                  <c:v>1301419.9543511479</c:v>
                </c:pt>
                <c:pt idx="295">
                  <c:v>1224134.4514488901</c:v>
                </c:pt>
                <c:pt idx="296">
                  <c:v>1163969.729447762</c:v>
                </c:pt>
                <c:pt idx="297">
                  <c:v>1111597.564753997</c:v>
                </c:pt>
                <c:pt idx="298">
                  <c:v>1060886.5524004016</c:v>
                </c:pt>
                <c:pt idx="299">
                  <c:v>995517.1097331645</c:v>
                </c:pt>
                <c:pt idx="300">
                  <c:v>948595.8562352094</c:v>
                </c:pt>
                <c:pt idx="301">
                  <c:v>902955.4819954693</c:v>
                </c:pt>
                <c:pt idx="302">
                  <c:v>857444.1630243574</c:v>
                </c:pt>
                <c:pt idx="303">
                  <c:v>813355.0043073242</c:v>
                </c:pt>
                <c:pt idx="304">
                  <c:v>770460.810186795</c:v>
                </c:pt>
                <c:pt idx="305">
                  <c:v>729873.2985692364</c:v>
                </c:pt>
                <c:pt idx="306">
                  <c:v>672593.662949381</c:v>
                </c:pt>
                <c:pt idx="307">
                  <c:v>635094.3021444342</c:v>
                </c:pt>
                <c:pt idx="308">
                  <c:v>598640.0771508503</c:v>
                </c:pt>
                <c:pt idx="309">
                  <c:v>563336.9544385794</c:v>
                </c:pt>
                <c:pt idx="310">
                  <c:v>529519.4756526324</c:v>
                </c:pt>
                <c:pt idx="311">
                  <c:v>497447.4300392964</c:v>
                </c:pt>
                <c:pt idx="312">
                  <c:v>466987.46471290407</c:v>
                </c:pt>
                <c:pt idx="313">
                  <c:v>437353.34215450945</c:v>
                </c:pt>
                <c:pt idx="314">
                  <c:v>409668.58081125125</c:v>
                </c:pt>
                <c:pt idx="315">
                  <c:v>382677.04084855935</c:v>
                </c:pt>
                <c:pt idx="316">
                  <c:v>356656.5793659289</c:v>
                </c:pt>
                <c:pt idx="317">
                  <c:v>333480.9206070527</c:v>
                </c:pt>
                <c:pt idx="318">
                  <c:v>310691.992599461</c:v>
                </c:pt>
                <c:pt idx="319">
                  <c:v>288893.4450443109</c:v>
                </c:pt>
                <c:pt idx="320">
                  <c:v>268413.54096466483</c:v>
                </c:pt>
                <c:pt idx="321">
                  <c:v>248597.29794936287</c:v>
                </c:pt>
                <c:pt idx="322">
                  <c:v>229825.00557940136</c:v>
                </c:pt>
                <c:pt idx="323">
                  <c:v>212032.60110715736</c:v>
                </c:pt>
                <c:pt idx="324">
                  <c:v>194876.23098092334</c:v>
                </c:pt>
                <c:pt idx="325">
                  <c:v>178383.85030039857</c:v>
                </c:pt>
                <c:pt idx="326">
                  <c:v>162582.02728486096</c:v>
                </c:pt>
                <c:pt idx="327">
                  <c:v>147222.60709034055</c:v>
                </c:pt>
                <c:pt idx="328">
                  <c:v>133539.03919081963</c:v>
                </c:pt>
                <c:pt idx="329">
                  <c:v>121767.23386350054</c:v>
                </c:pt>
                <c:pt idx="330">
                  <c:v>111091.12707701132</c:v>
                </c:pt>
                <c:pt idx="331">
                  <c:v>100746.69832942304</c:v>
                </c:pt>
                <c:pt idx="332">
                  <c:v>91543.55422240267</c:v>
                </c:pt>
                <c:pt idx="333">
                  <c:v>82515.58710695815</c:v>
                </c:pt>
                <c:pt idx="334">
                  <c:v>74636.93937689484</c:v>
                </c:pt>
                <c:pt idx="335">
                  <c:v>67218.14028152423</c:v>
                </c:pt>
                <c:pt idx="336">
                  <c:v>60088.61250183109</c:v>
                </c:pt>
                <c:pt idx="337">
                  <c:v>53147.0508530531</c:v>
                </c:pt>
                <c:pt idx="338">
                  <c:v>46624.313590533115</c:v>
                </c:pt>
                <c:pt idx="339">
                  <c:v>40196.05886288241</c:v>
                </c:pt>
                <c:pt idx="340">
                  <c:v>34241.32803839935</c:v>
                </c:pt>
                <c:pt idx="341">
                  <c:v>28520.57473623654</c:v>
                </c:pt>
                <c:pt idx="342">
                  <c:v>23257.684895689486</c:v>
                </c:pt>
                <c:pt idx="343">
                  <c:v>18674.77082739982</c:v>
                </c:pt>
                <c:pt idx="344">
                  <c:v>14456.6453188334</c:v>
                </c:pt>
                <c:pt idx="345">
                  <c:v>10410.700712339953</c:v>
                </c:pt>
                <c:pt idx="346">
                  <c:v>7840.113615391672</c:v>
                </c:pt>
                <c:pt idx="347">
                  <c:v>6481.013608977604</c:v>
                </c:pt>
                <c:pt idx="348">
                  <c:v>5249.67761456079</c:v>
                </c:pt>
                <c:pt idx="349">
                  <c:v>4238.577857009987</c:v>
                </c:pt>
                <c:pt idx="350">
                  <c:v>3232.113687163963</c:v>
                </c:pt>
                <c:pt idx="351">
                  <c:v>2231.547578803977</c:v>
                </c:pt>
                <c:pt idx="352">
                  <c:v>1704.084482058662</c:v>
                </c:pt>
                <c:pt idx="353">
                  <c:v>1180.249618191875</c:v>
                </c:pt>
                <c:pt idx="354">
                  <c:v>659.5074358966583</c:v>
                </c:pt>
                <c:pt idx="355">
                  <c:v>493.351468179321</c:v>
                </c:pt>
                <c:pt idx="356">
                  <c:v>328.0959681750948</c:v>
                </c:pt>
                <c:pt idx="357">
                  <c:v>163.62436371449428</c:v>
                </c:pt>
                <c:pt idx="358">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_Hidden30!$A$2:$A$360</c:f>
              <c:strCache>
                <c:ptCount val="359"/>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pt idx="358">
                  <c:v>1/12/2050</c:v>
                </c:pt>
              </c:strCache>
            </c:strRef>
          </c:cat>
          <c:val>
            <c:numRef>
              <c:f>_Hidden30!$E$2:$E$360</c:f>
              <c:numCache>
                <c:ptCount val="359"/>
                <c:pt idx="0">
                  <c:v>15676431696.322676</c:v>
                </c:pt>
                <c:pt idx="1">
                  <c:v>15456273384.566477</c:v>
                </c:pt>
                <c:pt idx="2">
                  <c:v>15231091418.076899</c:v>
                </c:pt>
                <c:pt idx="3">
                  <c:v>15012070886.82214</c:v>
                </c:pt>
                <c:pt idx="4">
                  <c:v>14789016729.276337</c:v>
                </c:pt>
                <c:pt idx="5">
                  <c:v>14572744651.517065</c:v>
                </c:pt>
                <c:pt idx="6">
                  <c:v>14356329870.822481</c:v>
                </c:pt>
                <c:pt idx="7">
                  <c:v>14143428630.81082</c:v>
                </c:pt>
                <c:pt idx="8">
                  <c:v>13935876227.18225</c:v>
                </c:pt>
                <c:pt idx="9">
                  <c:v>13725655971.46447</c:v>
                </c:pt>
                <c:pt idx="10">
                  <c:v>13523276556.467209</c:v>
                </c:pt>
                <c:pt idx="11">
                  <c:v>13321422889.382153</c:v>
                </c:pt>
                <c:pt idx="12">
                  <c:v>13120498863.163034</c:v>
                </c:pt>
                <c:pt idx="13">
                  <c:v>12932090666.131254</c:v>
                </c:pt>
                <c:pt idx="14">
                  <c:v>12734261948.426908</c:v>
                </c:pt>
                <c:pt idx="15">
                  <c:v>12546558560.590319</c:v>
                </c:pt>
                <c:pt idx="16">
                  <c:v>12356153693.104874</c:v>
                </c:pt>
                <c:pt idx="17">
                  <c:v>12170942014.287119</c:v>
                </c:pt>
                <c:pt idx="18">
                  <c:v>11983880915.18998</c:v>
                </c:pt>
                <c:pt idx="19">
                  <c:v>11799339121.896847</c:v>
                </c:pt>
                <c:pt idx="20">
                  <c:v>11621437136.8369</c:v>
                </c:pt>
                <c:pt idx="21">
                  <c:v>11442095761.59798</c:v>
                </c:pt>
                <c:pt idx="22">
                  <c:v>11267870928.072594</c:v>
                </c:pt>
                <c:pt idx="23">
                  <c:v>11093737970.720798</c:v>
                </c:pt>
                <c:pt idx="24">
                  <c:v>10920746298.917429</c:v>
                </c:pt>
                <c:pt idx="25">
                  <c:v>10758027238.392614</c:v>
                </c:pt>
                <c:pt idx="26">
                  <c:v>10591137417.895164</c:v>
                </c:pt>
                <c:pt idx="27">
                  <c:v>10425169311.2668</c:v>
                </c:pt>
                <c:pt idx="28">
                  <c:v>10259461173.851618</c:v>
                </c:pt>
                <c:pt idx="29">
                  <c:v>10098823436.48261</c:v>
                </c:pt>
                <c:pt idx="30">
                  <c:v>9938734639.9189</c:v>
                </c:pt>
                <c:pt idx="31">
                  <c:v>9778665676.161217</c:v>
                </c:pt>
                <c:pt idx="32">
                  <c:v>9626034193.982407</c:v>
                </c:pt>
                <c:pt idx="33">
                  <c:v>9470215582.571854</c:v>
                </c:pt>
                <c:pt idx="34">
                  <c:v>9317836747.858376</c:v>
                </c:pt>
                <c:pt idx="35">
                  <c:v>9167421462.91155</c:v>
                </c:pt>
                <c:pt idx="36">
                  <c:v>9018552681.290678</c:v>
                </c:pt>
                <c:pt idx="37">
                  <c:v>8876571710.603136</c:v>
                </c:pt>
                <c:pt idx="38">
                  <c:v>8732354470.561443</c:v>
                </c:pt>
                <c:pt idx="39">
                  <c:v>8591222136.464079</c:v>
                </c:pt>
                <c:pt idx="40">
                  <c:v>8445497688.020243</c:v>
                </c:pt>
                <c:pt idx="41">
                  <c:v>8305025108.524082</c:v>
                </c:pt>
                <c:pt idx="42">
                  <c:v>8168494437.438416</c:v>
                </c:pt>
                <c:pt idx="43">
                  <c:v>8030888757.459634</c:v>
                </c:pt>
                <c:pt idx="44">
                  <c:v>7893857650.264863</c:v>
                </c:pt>
                <c:pt idx="45">
                  <c:v>7758267104.142617</c:v>
                </c:pt>
                <c:pt idx="46">
                  <c:v>7625629872.543534</c:v>
                </c:pt>
                <c:pt idx="47">
                  <c:v>7494983335.654109</c:v>
                </c:pt>
                <c:pt idx="48">
                  <c:v>7365887869.016685</c:v>
                </c:pt>
                <c:pt idx="49">
                  <c:v>7246517817.993174</c:v>
                </c:pt>
                <c:pt idx="50">
                  <c:v>7123909616.080208</c:v>
                </c:pt>
                <c:pt idx="51">
                  <c:v>7002824189.531365</c:v>
                </c:pt>
                <c:pt idx="52">
                  <c:v>6880793297.185823</c:v>
                </c:pt>
                <c:pt idx="53">
                  <c:v>6763628489.453743</c:v>
                </c:pt>
                <c:pt idx="54">
                  <c:v>6648348087.728748</c:v>
                </c:pt>
                <c:pt idx="55">
                  <c:v>6532577085.029327</c:v>
                </c:pt>
                <c:pt idx="56">
                  <c:v>6424743248.832093</c:v>
                </c:pt>
                <c:pt idx="57">
                  <c:v>6316845242.550354</c:v>
                </c:pt>
                <c:pt idx="58">
                  <c:v>6204336052.814664</c:v>
                </c:pt>
                <c:pt idx="59">
                  <c:v>6098469941.179504</c:v>
                </c:pt>
                <c:pt idx="60">
                  <c:v>5994273461.758161</c:v>
                </c:pt>
                <c:pt idx="61">
                  <c:v>5896254778.154099</c:v>
                </c:pt>
                <c:pt idx="62">
                  <c:v>5795170322.581577</c:v>
                </c:pt>
                <c:pt idx="63">
                  <c:v>5697034034.654246</c:v>
                </c:pt>
                <c:pt idx="64">
                  <c:v>5597776424.667006</c:v>
                </c:pt>
                <c:pt idx="65">
                  <c:v>5502107976.360536</c:v>
                </c:pt>
                <c:pt idx="66">
                  <c:v>5406132159.321402</c:v>
                </c:pt>
                <c:pt idx="67">
                  <c:v>5311862741.223149</c:v>
                </c:pt>
                <c:pt idx="68">
                  <c:v>5220405869.821364</c:v>
                </c:pt>
                <c:pt idx="69">
                  <c:v>5127371703.059058</c:v>
                </c:pt>
                <c:pt idx="70">
                  <c:v>5037192463.746859</c:v>
                </c:pt>
                <c:pt idx="71">
                  <c:v>4948010779.163783</c:v>
                </c:pt>
                <c:pt idx="72">
                  <c:v>4860402173.517509</c:v>
                </c:pt>
                <c:pt idx="73">
                  <c:v>4778333097.784517</c:v>
                </c:pt>
                <c:pt idx="74">
                  <c:v>4693401512.883093</c:v>
                </c:pt>
                <c:pt idx="75">
                  <c:v>4610944030.197189</c:v>
                </c:pt>
                <c:pt idx="76">
                  <c:v>4528561335.390309</c:v>
                </c:pt>
                <c:pt idx="77">
                  <c:v>4448928402.917258</c:v>
                </c:pt>
                <c:pt idx="78">
                  <c:v>4368807236.899125</c:v>
                </c:pt>
                <c:pt idx="79">
                  <c:v>4289938199.761613</c:v>
                </c:pt>
                <c:pt idx="80">
                  <c:v>4212991782.276223</c:v>
                </c:pt>
                <c:pt idx="81">
                  <c:v>4135504954.9357724</c:v>
                </c:pt>
                <c:pt idx="82">
                  <c:v>4060925435.392135</c:v>
                </c:pt>
                <c:pt idx="83">
                  <c:v>3986197829.890338</c:v>
                </c:pt>
                <c:pt idx="84">
                  <c:v>3912445662.006674</c:v>
                </c:pt>
                <c:pt idx="85">
                  <c:v>3841548048.1374025</c:v>
                </c:pt>
                <c:pt idx="86">
                  <c:v>3769631632.8073773</c:v>
                </c:pt>
                <c:pt idx="87">
                  <c:v>3699844703.514914</c:v>
                </c:pt>
                <c:pt idx="88">
                  <c:v>3629786153.237868</c:v>
                </c:pt>
                <c:pt idx="89">
                  <c:v>3563145477.91278</c:v>
                </c:pt>
                <c:pt idx="90">
                  <c:v>3495965450.5161614</c:v>
                </c:pt>
                <c:pt idx="91">
                  <c:v>3429829515.827316</c:v>
                </c:pt>
                <c:pt idx="92">
                  <c:v>3366260698.4760303</c:v>
                </c:pt>
                <c:pt idx="93">
                  <c:v>3303392647.2208486</c:v>
                </c:pt>
                <c:pt idx="94">
                  <c:v>3241882230.0388646</c:v>
                </c:pt>
                <c:pt idx="95">
                  <c:v>3180375957.744884</c:v>
                </c:pt>
                <c:pt idx="96">
                  <c:v>3119385214.388804</c:v>
                </c:pt>
                <c:pt idx="97">
                  <c:v>3062414726.4647737</c:v>
                </c:pt>
                <c:pt idx="98">
                  <c:v>3004377545.0659432</c:v>
                </c:pt>
                <c:pt idx="99">
                  <c:v>2946205673.752135</c:v>
                </c:pt>
                <c:pt idx="100">
                  <c:v>2888770468.386183</c:v>
                </c:pt>
                <c:pt idx="101">
                  <c:v>2833878344.1034746</c:v>
                </c:pt>
                <c:pt idx="102">
                  <c:v>2779398873.740814</c:v>
                </c:pt>
                <c:pt idx="103">
                  <c:v>2724000914.9293833</c:v>
                </c:pt>
                <c:pt idx="104">
                  <c:v>2672278569.3570085</c:v>
                </c:pt>
                <c:pt idx="105">
                  <c:v>2619890301.911944</c:v>
                </c:pt>
                <c:pt idx="106">
                  <c:v>2569222850.612468</c:v>
                </c:pt>
                <c:pt idx="107">
                  <c:v>2519478366.6899033</c:v>
                </c:pt>
                <c:pt idx="108">
                  <c:v>2470749756.232014</c:v>
                </c:pt>
                <c:pt idx="109">
                  <c:v>2424147225.315854</c:v>
                </c:pt>
                <c:pt idx="110">
                  <c:v>2377120721.7256293</c:v>
                </c:pt>
                <c:pt idx="111">
                  <c:v>2330240986.948319</c:v>
                </c:pt>
                <c:pt idx="112">
                  <c:v>2284915664.969613</c:v>
                </c:pt>
                <c:pt idx="113">
                  <c:v>2240770008.1663184</c:v>
                </c:pt>
                <c:pt idx="114">
                  <c:v>2196539395.948561</c:v>
                </c:pt>
                <c:pt idx="115">
                  <c:v>2153379391.069766</c:v>
                </c:pt>
                <c:pt idx="116">
                  <c:v>2111331011.06508</c:v>
                </c:pt>
                <c:pt idx="117">
                  <c:v>2069559273.5079505</c:v>
                </c:pt>
                <c:pt idx="118">
                  <c:v>2028880033.2742674</c:v>
                </c:pt>
                <c:pt idx="119">
                  <c:v>1988173789.0534704</c:v>
                </c:pt>
                <c:pt idx="120">
                  <c:v>1948272360.4466207</c:v>
                </c:pt>
                <c:pt idx="121">
                  <c:v>1910376019.8999705</c:v>
                </c:pt>
                <c:pt idx="122">
                  <c:v>1871627916.4051266</c:v>
                </c:pt>
                <c:pt idx="123">
                  <c:v>1834015995.238506</c:v>
                </c:pt>
                <c:pt idx="124">
                  <c:v>1796550560.5450196</c:v>
                </c:pt>
                <c:pt idx="125">
                  <c:v>1760152391.6357658</c:v>
                </c:pt>
                <c:pt idx="126">
                  <c:v>1724152218.373161</c:v>
                </c:pt>
                <c:pt idx="127">
                  <c:v>1688508225.7079277</c:v>
                </c:pt>
                <c:pt idx="128">
                  <c:v>1653787545.027631</c:v>
                </c:pt>
                <c:pt idx="129">
                  <c:v>1619471500.0092783</c:v>
                </c:pt>
                <c:pt idx="130">
                  <c:v>1586252613.9997816</c:v>
                </c:pt>
                <c:pt idx="131">
                  <c:v>1553204482.669102</c:v>
                </c:pt>
                <c:pt idx="132">
                  <c:v>1520510521.2364795</c:v>
                </c:pt>
                <c:pt idx="133">
                  <c:v>1489015646.8633626</c:v>
                </c:pt>
                <c:pt idx="134">
                  <c:v>1457536357.6611364</c:v>
                </c:pt>
                <c:pt idx="135">
                  <c:v>1426955595.9854417</c:v>
                </c:pt>
                <c:pt idx="136">
                  <c:v>1396429462.9598863</c:v>
                </c:pt>
                <c:pt idx="137">
                  <c:v>1366803441.867506</c:v>
                </c:pt>
                <c:pt idx="138">
                  <c:v>1337105195.431535</c:v>
                </c:pt>
                <c:pt idx="139">
                  <c:v>1307854190.9088542</c:v>
                </c:pt>
                <c:pt idx="140">
                  <c:v>1279664621.319618</c:v>
                </c:pt>
                <c:pt idx="141">
                  <c:v>1251726091.8684065</c:v>
                </c:pt>
                <c:pt idx="142">
                  <c:v>1224608735.8376384</c:v>
                </c:pt>
                <c:pt idx="143">
                  <c:v>1197535466.940063</c:v>
                </c:pt>
                <c:pt idx="144">
                  <c:v>1170919077.137148</c:v>
                </c:pt>
                <c:pt idx="145">
                  <c:v>1145911144.806049</c:v>
                </c:pt>
                <c:pt idx="146">
                  <c:v>1119966082.7622</c:v>
                </c:pt>
                <c:pt idx="147">
                  <c:v>1095210528.3224428</c:v>
                </c:pt>
                <c:pt idx="148">
                  <c:v>1070580558.011305</c:v>
                </c:pt>
                <c:pt idx="149">
                  <c:v>1046483746.8093799</c:v>
                </c:pt>
                <c:pt idx="150">
                  <c:v>1022814661.6938832</c:v>
                </c:pt>
                <c:pt idx="151">
                  <c:v>999515070.2835168</c:v>
                </c:pt>
                <c:pt idx="152">
                  <c:v>976684882.1345025</c:v>
                </c:pt>
                <c:pt idx="153">
                  <c:v>954235482.4061354</c:v>
                </c:pt>
                <c:pt idx="154">
                  <c:v>932432384.3845519</c:v>
                </c:pt>
                <c:pt idx="155">
                  <c:v>910780154.3106068</c:v>
                </c:pt>
                <c:pt idx="156">
                  <c:v>889347021.5657682</c:v>
                </c:pt>
                <c:pt idx="157">
                  <c:v>869090559.9621304</c:v>
                </c:pt>
                <c:pt idx="158">
                  <c:v>848491514.3496206</c:v>
                </c:pt>
                <c:pt idx="159">
                  <c:v>828389895.485115</c:v>
                </c:pt>
                <c:pt idx="160">
                  <c:v>808532379.1030933</c:v>
                </c:pt>
                <c:pt idx="161">
                  <c:v>789384747.6378837</c:v>
                </c:pt>
                <c:pt idx="162">
                  <c:v>770342581.8057958</c:v>
                </c:pt>
                <c:pt idx="163">
                  <c:v>751770980.3001943</c:v>
                </c:pt>
                <c:pt idx="164">
                  <c:v>733866838.6000332</c:v>
                </c:pt>
                <c:pt idx="165">
                  <c:v>716028913.5659981</c:v>
                </c:pt>
                <c:pt idx="166">
                  <c:v>698908730.2483298</c:v>
                </c:pt>
                <c:pt idx="167">
                  <c:v>681829576.1472315</c:v>
                </c:pt>
                <c:pt idx="168">
                  <c:v>665314324.836796</c:v>
                </c:pt>
                <c:pt idx="169">
                  <c:v>649728197.9807271</c:v>
                </c:pt>
                <c:pt idx="170">
                  <c:v>633844674.1048839</c:v>
                </c:pt>
                <c:pt idx="171">
                  <c:v>618482101.953883</c:v>
                </c:pt>
                <c:pt idx="172">
                  <c:v>603166439.8680073</c:v>
                </c:pt>
                <c:pt idx="173">
                  <c:v>588318848.2179343</c:v>
                </c:pt>
                <c:pt idx="174">
                  <c:v>573592322.6730169</c:v>
                </c:pt>
                <c:pt idx="175">
                  <c:v>559119080.298683</c:v>
                </c:pt>
                <c:pt idx="176">
                  <c:v>545121458.9971055</c:v>
                </c:pt>
                <c:pt idx="177">
                  <c:v>531189867.8661402</c:v>
                </c:pt>
                <c:pt idx="178">
                  <c:v>517699126.01800394</c:v>
                </c:pt>
                <c:pt idx="179">
                  <c:v>504329556.7304437</c:v>
                </c:pt>
                <c:pt idx="180">
                  <c:v>491195180.051478</c:v>
                </c:pt>
                <c:pt idx="181">
                  <c:v>478364924.4328519</c:v>
                </c:pt>
                <c:pt idx="182">
                  <c:v>465627429.31887627</c:v>
                </c:pt>
                <c:pt idx="183">
                  <c:v>453023329.96720946</c:v>
                </c:pt>
                <c:pt idx="184">
                  <c:v>440800987.5343683</c:v>
                </c:pt>
                <c:pt idx="185">
                  <c:v>428898863.6270432</c:v>
                </c:pt>
                <c:pt idx="186">
                  <c:v>417226215.66667485</c:v>
                </c:pt>
                <c:pt idx="187">
                  <c:v>405798182.2988382</c:v>
                </c:pt>
                <c:pt idx="188">
                  <c:v>394662994.6748585</c:v>
                </c:pt>
                <c:pt idx="189">
                  <c:v>383678799.6659365</c:v>
                </c:pt>
                <c:pt idx="190">
                  <c:v>373012847.7027514</c:v>
                </c:pt>
                <c:pt idx="191">
                  <c:v>362549128.9558874</c:v>
                </c:pt>
                <c:pt idx="192">
                  <c:v>352314462.4758695</c:v>
                </c:pt>
                <c:pt idx="193">
                  <c:v>342548559.20302063</c:v>
                </c:pt>
                <c:pt idx="194">
                  <c:v>332677278.9890005</c:v>
                </c:pt>
                <c:pt idx="195">
                  <c:v>323136629.0363595</c:v>
                </c:pt>
                <c:pt idx="196">
                  <c:v>313665150.338221</c:v>
                </c:pt>
                <c:pt idx="197">
                  <c:v>304482084.417076</c:v>
                </c:pt>
                <c:pt idx="198">
                  <c:v>295316877.2549532</c:v>
                </c:pt>
                <c:pt idx="199">
                  <c:v>286440023.39673626</c:v>
                </c:pt>
                <c:pt idx="200">
                  <c:v>277786085.38018185</c:v>
                </c:pt>
                <c:pt idx="201">
                  <c:v>269279180.6663613</c:v>
                </c:pt>
                <c:pt idx="202">
                  <c:v>261002653.976201</c:v>
                </c:pt>
                <c:pt idx="203">
                  <c:v>252753217.28447843</c:v>
                </c:pt>
                <c:pt idx="204">
                  <c:v>244852152.05832702</c:v>
                </c:pt>
                <c:pt idx="205">
                  <c:v>237303515.4793507</c:v>
                </c:pt>
                <c:pt idx="206">
                  <c:v>229772169.05040362</c:v>
                </c:pt>
                <c:pt idx="207">
                  <c:v>222300667.7325909</c:v>
                </c:pt>
                <c:pt idx="208">
                  <c:v>215079261.9153184</c:v>
                </c:pt>
                <c:pt idx="209">
                  <c:v>208153472.75730008</c:v>
                </c:pt>
                <c:pt idx="210">
                  <c:v>201351788.9731312</c:v>
                </c:pt>
                <c:pt idx="211">
                  <c:v>194676934.9673371</c:v>
                </c:pt>
                <c:pt idx="212">
                  <c:v>188272708.7340001</c:v>
                </c:pt>
                <c:pt idx="213">
                  <c:v>181931634.3119834</c:v>
                </c:pt>
                <c:pt idx="214">
                  <c:v>175752674.4693385</c:v>
                </c:pt>
                <c:pt idx="215">
                  <c:v>169680035.33188415</c:v>
                </c:pt>
                <c:pt idx="216">
                  <c:v>163795088.32080474</c:v>
                </c:pt>
                <c:pt idx="217">
                  <c:v>158167083.154088</c:v>
                </c:pt>
                <c:pt idx="218">
                  <c:v>152532712.562905</c:v>
                </c:pt>
                <c:pt idx="219">
                  <c:v>147015578.49455264</c:v>
                </c:pt>
                <c:pt idx="220">
                  <c:v>141662887.29598516</c:v>
                </c:pt>
                <c:pt idx="221">
                  <c:v>136377863.84496984</c:v>
                </c:pt>
                <c:pt idx="222">
                  <c:v>131308031.76979706</c:v>
                </c:pt>
                <c:pt idx="223">
                  <c:v>126269889.82234669</c:v>
                </c:pt>
                <c:pt idx="224">
                  <c:v>121604906.9413482</c:v>
                </c:pt>
                <c:pt idx="225">
                  <c:v>117135385.1256515</c:v>
                </c:pt>
                <c:pt idx="226">
                  <c:v>112864770.11227535</c:v>
                </c:pt>
                <c:pt idx="227">
                  <c:v>108910744.82497652</c:v>
                </c:pt>
                <c:pt idx="228">
                  <c:v>105085658.59272172</c:v>
                </c:pt>
                <c:pt idx="229">
                  <c:v>101397979.94884473</c:v>
                </c:pt>
                <c:pt idx="230">
                  <c:v>97832903.65560164</c:v>
                </c:pt>
                <c:pt idx="231">
                  <c:v>94407675.99504559</c:v>
                </c:pt>
                <c:pt idx="232">
                  <c:v>91057705.78156698</c:v>
                </c:pt>
                <c:pt idx="233">
                  <c:v>87855122.58406065</c:v>
                </c:pt>
                <c:pt idx="234">
                  <c:v>84739240.10797681</c:v>
                </c:pt>
                <c:pt idx="235">
                  <c:v>81761317.41663475</c:v>
                </c:pt>
                <c:pt idx="236">
                  <c:v>78862033.51319796</c:v>
                </c:pt>
                <c:pt idx="237">
                  <c:v>76007752.52315073</c:v>
                </c:pt>
                <c:pt idx="238">
                  <c:v>73239448.93048568</c:v>
                </c:pt>
                <c:pt idx="239">
                  <c:v>70509269.216927</c:v>
                </c:pt>
                <c:pt idx="240">
                  <c:v>67827154.36276293</c:v>
                </c:pt>
                <c:pt idx="241">
                  <c:v>65224762.740460366</c:v>
                </c:pt>
                <c:pt idx="242">
                  <c:v>62645364.37961221</c:v>
                </c:pt>
                <c:pt idx="243">
                  <c:v>60123723.30033644</c:v>
                </c:pt>
                <c:pt idx="244">
                  <c:v>57663853.00253624</c:v>
                </c:pt>
                <c:pt idx="245">
                  <c:v>55284250.45794281</c:v>
                </c:pt>
                <c:pt idx="246">
                  <c:v>52979630.23777698</c:v>
                </c:pt>
                <c:pt idx="247">
                  <c:v>50728676.31619934</c:v>
                </c:pt>
                <c:pt idx="248">
                  <c:v>48538782.891019605</c:v>
                </c:pt>
                <c:pt idx="249">
                  <c:v>46423396.09825039</c:v>
                </c:pt>
                <c:pt idx="250">
                  <c:v>44371555.55805314</c:v>
                </c:pt>
                <c:pt idx="251">
                  <c:v>42371420.49032533</c:v>
                </c:pt>
                <c:pt idx="252">
                  <c:v>40460278.59893539</c:v>
                </c:pt>
                <c:pt idx="253">
                  <c:v>38644554.63681147</c:v>
                </c:pt>
                <c:pt idx="254">
                  <c:v>36806576.432044</c:v>
                </c:pt>
                <c:pt idx="255">
                  <c:v>35042597.8131813</c:v>
                </c:pt>
                <c:pt idx="256">
                  <c:v>33333778.332605604</c:v>
                </c:pt>
                <c:pt idx="257">
                  <c:v>31695416.971078973</c:v>
                </c:pt>
                <c:pt idx="258">
                  <c:v>30067667.051520787</c:v>
                </c:pt>
                <c:pt idx="259">
                  <c:v>28502896.28149617</c:v>
                </c:pt>
                <c:pt idx="260">
                  <c:v>26968963.77565446</c:v>
                </c:pt>
                <c:pt idx="261">
                  <c:v>25491902.87982657</c:v>
                </c:pt>
                <c:pt idx="262">
                  <c:v>24063821.12993543</c:v>
                </c:pt>
                <c:pt idx="263">
                  <c:v>22662400.93393945</c:v>
                </c:pt>
                <c:pt idx="264">
                  <c:v>21291784.2009637</c:v>
                </c:pt>
                <c:pt idx="265">
                  <c:v>19995569.005847674</c:v>
                </c:pt>
                <c:pt idx="266">
                  <c:v>18723934.755586453</c:v>
                </c:pt>
                <c:pt idx="267">
                  <c:v>17494505.128786284</c:v>
                </c:pt>
                <c:pt idx="268">
                  <c:v>16300112.565709848</c:v>
                </c:pt>
                <c:pt idx="269">
                  <c:v>15152746.431262806</c:v>
                </c:pt>
                <c:pt idx="270">
                  <c:v>14043871.787043218</c:v>
                </c:pt>
                <c:pt idx="271">
                  <c:v>12980621.026741866</c:v>
                </c:pt>
                <c:pt idx="272">
                  <c:v>11933662.94810207</c:v>
                </c:pt>
                <c:pt idx="273">
                  <c:v>10967614.819485463</c:v>
                </c:pt>
                <c:pt idx="274">
                  <c:v>10041768.78512213</c:v>
                </c:pt>
                <c:pt idx="275">
                  <c:v>9147393.58958492</c:v>
                </c:pt>
                <c:pt idx="276">
                  <c:v>8282270.873029708</c:v>
                </c:pt>
                <c:pt idx="277">
                  <c:v>7450910.213864396</c:v>
                </c:pt>
                <c:pt idx="278">
                  <c:v>6645770.929054619</c:v>
                </c:pt>
                <c:pt idx="279">
                  <c:v>5866462.826213918</c:v>
                </c:pt>
                <c:pt idx="280">
                  <c:v>5124901.868977264</c:v>
                </c:pt>
                <c:pt idx="281">
                  <c:v>4427235.684776029</c:v>
                </c:pt>
                <c:pt idx="282">
                  <c:v>3774370.902105262</c:v>
                </c:pt>
                <c:pt idx="283">
                  <c:v>3167897.3762761108</c:v>
                </c:pt>
                <c:pt idx="284">
                  <c:v>2611966.7985922988</c:v>
                </c:pt>
                <c:pt idx="285">
                  <c:v>2117562.306657685</c:v>
                </c:pt>
                <c:pt idx="286">
                  <c:v>1700756.762261299</c:v>
                </c:pt>
                <c:pt idx="287">
                  <c:v>1440712.0059677928</c:v>
                </c:pt>
                <c:pt idx="288">
                  <c:v>1204644.415338472</c:v>
                </c:pt>
                <c:pt idx="289">
                  <c:v>996204.8317724187</c:v>
                </c:pt>
                <c:pt idx="290">
                  <c:v>813431.3319033121</c:v>
                </c:pt>
                <c:pt idx="291">
                  <c:v>648577.1132603192</c:v>
                </c:pt>
                <c:pt idx="292">
                  <c:v>509718.492931933</c:v>
                </c:pt>
                <c:pt idx="293">
                  <c:v>429699.26486194634</c:v>
                </c:pt>
                <c:pt idx="294">
                  <c:v>380671.79829154036</c:v>
                </c:pt>
                <c:pt idx="295">
                  <c:v>356548.8028410837</c:v>
                </c:pt>
                <c:pt idx="296">
                  <c:v>337635.1330973805</c:v>
                </c:pt>
                <c:pt idx="297">
                  <c:v>321077.706136953</c:v>
                </c:pt>
                <c:pt idx="298">
                  <c:v>305174.04402704036</c:v>
                </c:pt>
                <c:pt idx="299">
                  <c:v>285156.97337482136</c:v>
                </c:pt>
                <c:pt idx="300">
                  <c:v>270565.9311935773</c:v>
                </c:pt>
                <c:pt idx="301">
                  <c:v>256562.53483987847</c:v>
                </c:pt>
                <c:pt idx="302">
                  <c:v>242599.2012319821</c:v>
                </c:pt>
                <c:pt idx="303">
                  <c:v>229181.59883982074</c:v>
                </c:pt>
                <c:pt idx="304">
                  <c:v>216175.6504521877</c:v>
                </c:pt>
                <c:pt idx="305">
                  <c:v>203948.154912288</c:v>
                </c:pt>
                <c:pt idx="306">
                  <c:v>187146.49403513828</c:v>
                </c:pt>
                <c:pt idx="307">
                  <c:v>175963.97350179186</c:v>
                </c:pt>
                <c:pt idx="308">
                  <c:v>165183.78588927427</c:v>
                </c:pt>
                <c:pt idx="309">
                  <c:v>154784.1506886055</c:v>
                </c:pt>
                <c:pt idx="310">
                  <c:v>144895.9572836161</c:v>
                </c:pt>
                <c:pt idx="311">
                  <c:v>135543.32701431954</c:v>
                </c:pt>
                <c:pt idx="312">
                  <c:v>126704.71973241477</c:v>
                </c:pt>
                <c:pt idx="313">
                  <c:v>118210.22132442115</c:v>
                </c:pt>
                <c:pt idx="314">
                  <c:v>110258.44361016879</c:v>
                </c:pt>
                <c:pt idx="315">
                  <c:v>102571.73244365411</c:v>
                </c:pt>
                <c:pt idx="316">
                  <c:v>95192.37084435315</c:v>
                </c:pt>
                <c:pt idx="317">
                  <c:v>88641.88412221409</c:v>
                </c:pt>
                <c:pt idx="318">
                  <c:v>82234.61563190301</c:v>
                </c:pt>
                <c:pt idx="319">
                  <c:v>76141.05917797667</c:v>
                </c:pt>
                <c:pt idx="320">
                  <c:v>70453.36339539086</c:v>
                </c:pt>
                <c:pt idx="321">
                  <c:v>64975.60514180063</c:v>
                </c:pt>
                <c:pt idx="322">
                  <c:v>59822.87652437768</c:v>
                </c:pt>
                <c:pt idx="323">
                  <c:v>54957.79163055093</c:v>
                </c:pt>
                <c:pt idx="324">
                  <c:v>50297.004763628815</c:v>
                </c:pt>
                <c:pt idx="325">
                  <c:v>45857.91791935953</c:v>
                </c:pt>
                <c:pt idx="326">
                  <c:v>41618.64659012687</c:v>
                </c:pt>
                <c:pt idx="327">
                  <c:v>37532.371481898954</c:v>
                </c:pt>
                <c:pt idx="328">
                  <c:v>33899.74011148253</c:v>
                </c:pt>
                <c:pt idx="329">
                  <c:v>30784.68013699864</c:v>
                </c:pt>
                <c:pt idx="330">
                  <c:v>27966.633916697523</c:v>
                </c:pt>
                <c:pt idx="331">
                  <c:v>25255.051968681415</c:v>
                </c:pt>
                <c:pt idx="332">
                  <c:v>22853.95130740113</c:v>
                </c:pt>
                <c:pt idx="333">
                  <c:v>20512.856471004307</c:v>
                </c:pt>
                <c:pt idx="334">
                  <c:v>18478.216564351627</c:v>
                </c:pt>
                <c:pt idx="335">
                  <c:v>16571.023871466972</c:v>
                </c:pt>
                <c:pt idx="336">
                  <c:v>14750.666554303101</c:v>
                </c:pt>
                <c:pt idx="337">
                  <c:v>12996.716671304574</c:v>
                </c:pt>
                <c:pt idx="338">
                  <c:v>11353.337589529527</c:v>
                </c:pt>
                <c:pt idx="339">
                  <c:v>9747.890849263724</c:v>
                </c:pt>
                <c:pt idx="340">
                  <c:v>8268.646090470413</c:v>
                </c:pt>
                <c:pt idx="341">
                  <c:v>6858.958261777031</c:v>
                </c:pt>
                <c:pt idx="342">
                  <c:v>5569.58695675971</c:v>
                </c:pt>
                <c:pt idx="343">
                  <c:v>4453.161104996912</c:v>
                </c:pt>
                <c:pt idx="344">
                  <c:v>3433.1812799937197</c:v>
                </c:pt>
                <c:pt idx="345">
                  <c:v>2461.8738244367714</c:v>
                </c:pt>
                <c:pt idx="346">
                  <c:v>1846.3935273713519</c:v>
                </c:pt>
                <c:pt idx="347">
                  <c:v>1519.8525821754718</c:v>
                </c:pt>
                <c:pt idx="348">
                  <c:v>1225.8795092859953</c:v>
                </c:pt>
                <c:pt idx="349">
                  <c:v>985.9850455743432</c:v>
                </c:pt>
                <c:pt idx="350">
                  <c:v>748.675137449063</c:v>
                </c:pt>
                <c:pt idx="351">
                  <c:v>514.7887138931378</c:v>
                </c:pt>
                <c:pt idx="352">
                  <c:v>391.4448712925374</c:v>
                </c:pt>
                <c:pt idx="353">
                  <c:v>270.0035272771978</c:v>
                </c:pt>
                <c:pt idx="354">
                  <c:v>150.2352642640621</c:v>
                </c:pt>
                <c:pt idx="355">
                  <c:v>111.90905624348812</c:v>
                </c:pt>
                <c:pt idx="356">
                  <c:v>74.11835728284537</c:v>
                </c:pt>
                <c:pt idx="357">
                  <c:v>36.806920405332</c:v>
                </c:pt>
                <c:pt idx="358">
                  <c:v>0</c:v>
                </c:pt>
              </c:numCache>
            </c:numRef>
          </c:val>
        </c:ser>
        <c:axId val="32278634"/>
        <c:axId val="2207225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_Hidden30!$A$2:$A$360</c:f>
              <c:strCache>
                <c:ptCount val="359"/>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pt idx="358">
                  <c:v>1/12/2050</c:v>
                </c:pt>
              </c:strCache>
            </c:strRef>
          </c:cat>
          <c:val>
            <c:numRef>
              <c:f>_Hidden30!$F$2:$F$360</c:f>
              <c:numCache>
                <c:ptCount val="359"/>
                <c:pt idx="0">
                  <c:v>11500000000</c:v>
                </c:pt>
                <c:pt idx="1">
                  <c:v>11500000000</c:v>
                </c:pt>
                <c:pt idx="2">
                  <c:v>11500000000</c:v>
                </c:pt>
                <c:pt idx="3">
                  <c:v>11500000000</c:v>
                </c:pt>
                <c:pt idx="4">
                  <c:v>11500000000</c:v>
                </c:pt>
                <c:pt idx="5">
                  <c:v>11500000000</c:v>
                </c:pt>
                <c:pt idx="6">
                  <c:v>11500000000</c:v>
                </c:pt>
                <c:pt idx="7">
                  <c:v>11500000000</c:v>
                </c:pt>
                <c:pt idx="8">
                  <c:v>11500000000</c:v>
                </c:pt>
                <c:pt idx="9">
                  <c:v>11500000000</c:v>
                </c:pt>
                <c:pt idx="10">
                  <c:v>11500000000</c:v>
                </c:pt>
                <c:pt idx="11">
                  <c:v>11500000000</c:v>
                </c:pt>
                <c:pt idx="12">
                  <c:v>11500000000</c:v>
                </c:pt>
                <c:pt idx="13">
                  <c:v>11500000000</c:v>
                </c:pt>
                <c:pt idx="14">
                  <c:v>11500000000</c:v>
                </c:pt>
                <c:pt idx="15">
                  <c:v>11500000000</c:v>
                </c:pt>
                <c:pt idx="16">
                  <c:v>11500000000</c:v>
                </c:pt>
                <c:pt idx="17">
                  <c:v>11500000000</c:v>
                </c:pt>
                <c:pt idx="18">
                  <c:v>11500000000</c:v>
                </c:pt>
                <c:pt idx="19">
                  <c:v>11500000000</c:v>
                </c:pt>
                <c:pt idx="20">
                  <c:v>11500000000</c:v>
                </c:pt>
                <c:pt idx="21">
                  <c:v>11500000000</c:v>
                </c:pt>
                <c:pt idx="22">
                  <c:v>11500000000</c:v>
                </c:pt>
                <c:pt idx="23">
                  <c:v>11500000000</c:v>
                </c:pt>
                <c:pt idx="24">
                  <c:v>11500000000</c:v>
                </c:pt>
                <c:pt idx="25">
                  <c:v>11500000000</c:v>
                </c:pt>
                <c:pt idx="26">
                  <c:v>11500000000</c:v>
                </c:pt>
                <c:pt idx="27">
                  <c:v>11500000000</c:v>
                </c:pt>
                <c:pt idx="28">
                  <c:v>11500000000</c:v>
                </c:pt>
                <c:pt idx="29">
                  <c:v>11500000000</c:v>
                </c:pt>
                <c:pt idx="30">
                  <c:v>11500000000</c:v>
                </c:pt>
                <c:pt idx="31">
                  <c:v>11500000000</c:v>
                </c:pt>
                <c:pt idx="32">
                  <c:v>11500000000</c:v>
                </c:pt>
                <c:pt idx="33">
                  <c:v>11500000000</c:v>
                </c:pt>
                <c:pt idx="34">
                  <c:v>11500000000</c:v>
                </c:pt>
                <c:pt idx="35">
                  <c:v>11500000000</c:v>
                </c:pt>
                <c:pt idx="36">
                  <c:v>11500000000</c:v>
                </c:pt>
                <c:pt idx="37">
                  <c:v>11500000000</c:v>
                </c:pt>
                <c:pt idx="38">
                  <c:v>11500000000</c:v>
                </c:pt>
                <c:pt idx="39">
                  <c:v>11500000000</c:v>
                </c:pt>
                <c:pt idx="40">
                  <c:v>11500000000</c:v>
                </c:pt>
                <c:pt idx="41">
                  <c:v>11500000000</c:v>
                </c:pt>
                <c:pt idx="42">
                  <c:v>11500000000</c:v>
                </c:pt>
                <c:pt idx="43">
                  <c:v>11500000000</c:v>
                </c:pt>
                <c:pt idx="44">
                  <c:v>11500000000</c:v>
                </c:pt>
                <c:pt idx="45">
                  <c:v>11500000000</c:v>
                </c:pt>
                <c:pt idx="46">
                  <c:v>11500000000</c:v>
                </c:pt>
                <c:pt idx="47">
                  <c:v>11500000000</c:v>
                </c:pt>
                <c:pt idx="48">
                  <c:v>11500000000</c:v>
                </c:pt>
                <c:pt idx="49">
                  <c:v>11500000000</c:v>
                </c:pt>
                <c:pt idx="50">
                  <c:v>11500000000</c:v>
                </c:pt>
                <c:pt idx="51">
                  <c:v>11500000000</c:v>
                </c:pt>
                <c:pt idx="52">
                  <c:v>11500000000</c:v>
                </c:pt>
                <c:pt idx="53">
                  <c:v>11500000000</c:v>
                </c:pt>
                <c:pt idx="54">
                  <c:v>11500000000</c:v>
                </c:pt>
                <c:pt idx="55">
                  <c:v>11500000000</c:v>
                </c:pt>
                <c:pt idx="56">
                  <c:v>11500000000</c:v>
                </c:pt>
                <c:pt idx="57">
                  <c:v>11500000000</c:v>
                </c:pt>
                <c:pt idx="58">
                  <c:v>11500000000</c:v>
                </c:pt>
                <c:pt idx="59">
                  <c:v>11500000000</c:v>
                </c:pt>
                <c:pt idx="60">
                  <c:v>9000000000</c:v>
                </c:pt>
                <c:pt idx="61">
                  <c:v>9000000000</c:v>
                </c:pt>
                <c:pt idx="62">
                  <c:v>9000000000</c:v>
                </c:pt>
                <c:pt idx="63">
                  <c:v>9000000000</c:v>
                </c:pt>
                <c:pt idx="64">
                  <c:v>9000000000</c:v>
                </c:pt>
                <c:pt idx="65">
                  <c:v>9000000000</c:v>
                </c:pt>
                <c:pt idx="66">
                  <c:v>9000000000</c:v>
                </c:pt>
                <c:pt idx="67">
                  <c:v>9000000000</c:v>
                </c:pt>
                <c:pt idx="68">
                  <c:v>9000000000</c:v>
                </c:pt>
                <c:pt idx="69">
                  <c:v>9000000000</c:v>
                </c:pt>
                <c:pt idx="70">
                  <c:v>9000000000</c:v>
                </c:pt>
                <c:pt idx="71">
                  <c:v>9000000000</c:v>
                </c:pt>
                <c:pt idx="72">
                  <c:v>9000000000</c:v>
                </c:pt>
                <c:pt idx="73">
                  <c:v>9000000000</c:v>
                </c:pt>
                <c:pt idx="74">
                  <c:v>9000000000</c:v>
                </c:pt>
                <c:pt idx="75">
                  <c:v>6500000000</c:v>
                </c:pt>
                <c:pt idx="76">
                  <c:v>6500000000</c:v>
                </c:pt>
                <c:pt idx="77">
                  <c:v>6500000000</c:v>
                </c:pt>
                <c:pt idx="78">
                  <c:v>6500000000</c:v>
                </c:pt>
                <c:pt idx="79">
                  <c:v>6500000000</c:v>
                </c:pt>
                <c:pt idx="80">
                  <c:v>6500000000</c:v>
                </c:pt>
                <c:pt idx="81">
                  <c:v>6500000000</c:v>
                </c:pt>
                <c:pt idx="82">
                  <c:v>5000000000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5000000000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0</c:v>
                </c:pt>
              </c:numCache>
            </c:numRef>
          </c:val>
          <c:smooth val="0"/>
        </c:ser>
        <c:axId val="32278634"/>
        <c:axId val="22072251"/>
      </c:lineChart>
      <c:catAx>
        <c:axId val="3227863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2072251"/>
        <c:crosses val="autoZero"/>
        <c:auto val="1"/>
        <c:lblOffset val="100"/>
        <c:tickLblSkip val="1"/>
        <c:noMultiLvlLbl val="0"/>
      </c:catAx>
      <c:valAx>
        <c:axId val="2207225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278634"/>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_Hidden12!$A$2:$A$32</c:f>
              <c:strCache>
                <c:ptCount val="3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&gt;31 and &lt;=32</c:v>
                </c:pt>
                <c:pt idx="26">
                  <c:v>&gt;29 and &lt;=30</c:v>
                </c:pt>
                <c:pt idx="27">
                  <c:v>&gt;27 and &lt;=28</c:v>
                </c:pt>
                <c:pt idx="28">
                  <c:v>&gt;30 and &lt;=31</c:v>
                </c:pt>
                <c:pt idx="29">
                  <c:v>&gt;25 and &lt;=26</c:v>
                </c:pt>
                <c:pt idx="30">
                  <c:v>&gt;28 and &lt;=29</c:v>
                </c:pt>
              </c:strCache>
            </c:strRef>
          </c:cat>
          <c:val>
            <c:numRef>
              <c:f>_Hidden12!$B$2:$B$32</c:f>
              <c:numCache>
                <c:ptCount val="31"/>
                <c:pt idx="0">
                  <c:v>0.11057125362125979</c:v>
                </c:pt>
                <c:pt idx="1">
                  <c:v>0.33242435454863367</c:v>
                </c:pt>
                <c:pt idx="2">
                  <c:v>0.15827933891922025</c:v>
                </c:pt>
                <c:pt idx="3">
                  <c:v>0.09970695505866797</c:v>
                </c:pt>
                <c:pt idx="4">
                  <c:v>0.151580715739033</c:v>
                </c:pt>
                <c:pt idx="5">
                  <c:v>0.05933090332476317</c:v>
                </c:pt>
                <c:pt idx="6">
                  <c:v>0.01818553434618948</c:v>
                </c:pt>
                <c:pt idx="7">
                  <c:v>0.006119688321867109</c:v>
                </c:pt>
                <c:pt idx="8">
                  <c:v>0.0036504933057114565</c:v>
                </c:pt>
                <c:pt idx="9">
                  <c:v>0.012394418921497601</c:v>
                </c:pt>
                <c:pt idx="10">
                  <c:v>0.020185509759130256</c:v>
                </c:pt>
                <c:pt idx="11">
                  <c:v>0.013132536550611687</c:v>
                </c:pt>
                <c:pt idx="12">
                  <c:v>0.0018209974747234396</c:v>
                </c:pt>
                <c:pt idx="13">
                  <c:v>0.0008585853773284698</c:v>
                </c:pt>
                <c:pt idx="14">
                  <c:v>0.0014049276225070381</c:v>
                </c:pt>
                <c:pt idx="15">
                  <c:v>0.0053151296007756445</c:v>
                </c:pt>
                <c:pt idx="16">
                  <c:v>0.003140401986013705</c:v>
                </c:pt>
                <c:pt idx="17">
                  <c:v>0.001305014514663585</c:v>
                </c:pt>
                <c:pt idx="18">
                  <c:v>0.00028817179483705207</c:v>
                </c:pt>
                <c:pt idx="19">
                  <c:v>7.238792649197355E-05</c:v>
                </c:pt>
                <c:pt idx="20">
                  <c:v>4.784092840962594E-05</c:v>
                </c:pt>
                <c:pt idx="21">
                  <c:v>0.00012593699262695678</c:v>
                </c:pt>
                <c:pt idx="22">
                  <c:v>1.6029904049901975E-05</c:v>
                </c:pt>
                <c:pt idx="23">
                  <c:v>2.2037361051044997E-05</c:v>
                </c:pt>
                <c:pt idx="24">
                  <c:v>1.0750893836711292E-05</c:v>
                </c:pt>
                <c:pt idx="25">
                  <c:v>0</c:v>
                </c:pt>
                <c:pt idx="26">
                  <c:v>1.405296056985697E-06</c:v>
                </c:pt>
                <c:pt idx="27">
                  <c:v>2.6482019050683428E-06</c:v>
                </c:pt>
                <c:pt idx="28">
                  <c:v>5.233946473554706E-06</c:v>
                </c:pt>
                <c:pt idx="29">
                  <c:v>0</c:v>
                </c:pt>
                <c:pt idx="30">
                  <c:v>7.977616638242112E-07</c:v>
                </c:pt>
              </c:numCache>
            </c:numRef>
          </c:val>
        </c:ser>
        <c:gapWidth val="80"/>
        <c:axId val="19333682"/>
        <c:axId val="39785411"/>
      </c:barChart>
      <c:catAx>
        <c:axId val="1933368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9785411"/>
        <c:crosses val="autoZero"/>
        <c:auto val="1"/>
        <c:lblOffset val="100"/>
        <c:tickLblSkip val="1"/>
        <c:noMultiLvlLbl val="0"/>
      </c:catAx>
      <c:valAx>
        <c:axId val="397854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33368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ptCount val="31"/>
                <c:pt idx="0">
                  <c:v>3.001286946994253E-05</c:v>
                </c:pt>
                <c:pt idx="1">
                  <c:v>0.008056742061497951</c:v>
                </c:pt>
                <c:pt idx="2">
                  <c:v>0.007684469543384009</c:v>
                </c:pt>
                <c:pt idx="3">
                  <c:v>0.0102980660905259</c:v>
                </c:pt>
                <c:pt idx="4">
                  <c:v>0.015790113552153536</c:v>
                </c:pt>
                <c:pt idx="5">
                  <c:v>0.01953237723272644</c:v>
                </c:pt>
                <c:pt idx="6">
                  <c:v>0.025561285845670422</c:v>
                </c:pt>
                <c:pt idx="7">
                  <c:v>0.02176103693052987</c:v>
                </c:pt>
                <c:pt idx="8">
                  <c:v>0.03426489464883929</c:v>
                </c:pt>
                <c:pt idx="9">
                  <c:v>0.05122899533640455</c:v>
                </c:pt>
                <c:pt idx="10">
                  <c:v>0.031671067882933765</c:v>
                </c:pt>
                <c:pt idx="11">
                  <c:v>0.03853382210564445</c:v>
                </c:pt>
                <c:pt idx="12">
                  <c:v>0.0421772959177363</c:v>
                </c:pt>
                <c:pt idx="13">
                  <c:v>0.04422246522939426</c:v>
                </c:pt>
                <c:pt idx="14">
                  <c:v>0.06687138676975075</c:v>
                </c:pt>
                <c:pt idx="15">
                  <c:v>0.04156720679293963</c:v>
                </c:pt>
                <c:pt idx="16">
                  <c:v>0.051368141673064416</c:v>
                </c:pt>
                <c:pt idx="17">
                  <c:v>0.04901364587229869</c:v>
                </c:pt>
                <c:pt idx="18">
                  <c:v>0.06002124475983198</c:v>
                </c:pt>
                <c:pt idx="19">
                  <c:v>0.09584374855175301</c:v>
                </c:pt>
                <c:pt idx="20">
                  <c:v>0.05399303803842649</c:v>
                </c:pt>
                <c:pt idx="21">
                  <c:v>0.03874908976763323</c:v>
                </c:pt>
                <c:pt idx="22">
                  <c:v>0.03226437777752165</c:v>
                </c:pt>
                <c:pt idx="23">
                  <c:v>0.039048946872408695</c:v>
                </c:pt>
                <c:pt idx="24">
                  <c:v>0.08206921006725588</c:v>
                </c:pt>
                <c:pt idx="25">
                  <c:v>0.03591898330395375</c:v>
                </c:pt>
                <c:pt idx="26">
                  <c:v>0.000716885308028182</c:v>
                </c:pt>
                <c:pt idx="27">
                  <c:v>0.0006625508127141503</c:v>
                </c:pt>
                <c:pt idx="28">
                  <c:v>0.0005880240999018012</c:v>
                </c:pt>
                <c:pt idx="29">
                  <c:v>0.0004013827131905569</c:v>
                </c:pt>
                <c:pt idx="30">
                  <c:v>8.949157241624143E-05</c:v>
                </c:pt>
              </c:numCache>
            </c:numRef>
          </c:val>
        </c:ser>
        <c:gapWidth val="80"/>
        <c:axId val="22524380"/>
        <c:axId val="1392829"/>
      </c:barChart>
      <c:catAx>
        <c:axId val="2252438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392829"/>
        <c:crosses val="autoZero"/>
        <c:auto val="1"/>
        <c:lblOffset val="100"/>
        <c:tickLblSkip val="1"/>
        <c:noMultiLvlLbl val="0"/>
      </c:catAx>
      <c:valAx>
        <c:axId val="139282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52438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_Hidden14!$B$2:$B$41</c:f>
              <c:numCache>
                <c:ptCount val="40"/>
                <c:pt idx="0">
                  <c:v>6.213420645837078E-05</c:v>
                </c:pt>
                <c:pt idx="1">
                  <c:v>0.002703058468432537</c:v>
                </c:pt>
                <c:pt idx="2">
                  <c:v>0.0032496341105623743</c:v>
                </c:pt>
                <c:pt idx="3">
                  <c:v>0.0011853341929881282</c:v>
                </c:pt>
                <c:pt idx="4">
                  <c:v>0.02095353602084937</c:v>
                </c:pt>
                <c:pt idx="5">
                  <c:v>0.002237634305038121</c:v>
                </c:pt>
                <c:pt idx="6">
                  <c:v>0.004435571093032904</c:v>
                </c:pt>
                <c:pt idx="7">
                  <c:v>0.005960264398367872</c:v>
                </c:pt>
                <c:pt idx="8">
                  <c:v>0.007502335382868393</c:v>
                </c:pt>
                <c:pt idx="9">
                  <c:v>0.09287679723910491</c:v>
                </c:pt>
                <c:pt idx="10">
                  <c:v>0.011996720329485013</c:v>
                </c:pt>
                <c:pt idx="11">
                  <c:v>0.015604528826771701</c:v>
                </c:pt>
                <c:pt idx="12">
                  <c:v>0.05115798674595988</c:v>
                </c:pt>
                <c:pt idx="13">
                  <c:v>0.0093456364797544</c:v>
                </c:pt>
                <c:pt idx="14">
                  <c:v>0.12610938406340014</c:v>
                </c:pt>
                <c:pt idx="15">
                  <c:v>0.012061833546879121</c:v>
                </c:pt>
                <c:pt idx="16">
                  <c:v>0.01535289865484889</c:v>
                </c:pt>
                <c:pt idx="17">
                  <c:v>0.05927815559487924</c:v>
                </c:pt>
                <c:pt idx="18">
                  <c:v>0.015489467412117333</c:v>
                </c:pt>
                <c:pt idx="19">
                  <c:v>0.22648912778679645</c:v>
                </c:pt>
                <c:pt idx="20">
                  <c:v>0.02208509428642013</c:v>
                </c:pt>
                <c:pt idx="21">
                  <c:v>0.009515196462979826</c:v>
                </c:pt>
                <c:pt idx="22">
                  <c:v>0.013231357777831815</c:v>
                </c:pt>
                <c:pt idx="23">
                  <c:v>0.008984467044636056</c:v>
                </c:pt>
                <c:pt idx="24">
                  <c:v>0.21058498392569394</c:v>
                </c:pt>
                <c:pt idx="25">
                  <c:v>0.03241941187184129</c:v>
                </c:pt>
                <c:pt idx="26">
                  <c:v>0.0009305300795204238</c:v>
                </c:pt>
                <c:pt idx="27">
                  <c:v>0.0008069685512271293</c:v>
                </c:pt>
                <c:pt idx="28">
                  <c:v>0.0006553267078092962</c:v>
                </c:pt>
                <c:pt idx="29">
                  <c:v>0.014313406675116923</c:v>
                </c:pt>
                <c:pt idx="30">
                  <c:v>0.0021976302011256867</c:v>
                </c:pt>
                <c:pt idx="31">
                  <c:v>1.5801768513685427E-06</c:v>
                </c:pt>
                <c:pt idx="32">
                  <c:v>3.0370626797088467E-05</c:v>
                </c:pt>
                <c:pt idx="33">
                  <c:v>9.368638280293665E-07</c:v>
                </c:pt>
                <c:pt idx="34">
                  <c:v>7.338547768456249E-06</c:v>
                </c:pt>
                <c:pt idx="35">
                  <c:v>1.9366893401845173E-05</c:v>
                </c:pt>
                <c:pt idx="36">
                  <c:v>1.7471286120106848E-05</c:v>
                </c:pt>
                <c:pt idx="37">
                  <c:v>0.0001405204182210195</c:v>
                </c:pt>
                <c:pt idx="38">
                  <c:v>5.764999178862993E-06</c:v>
                </c:pt>
                <c:pt idx="39">
                  <c:v>2.3774503556492887E-07</c:v>
                </c:pt>
              </c:numCache>
            </c:numRef>
          </c:val>
        </c:ser>
        <c:gapWidth val="80"/>
        <c:axId val="12535462"/>
        <c:axId val="45710295"/>
      </c:barChart>
      <c:catAx>
        <c:axId val="1253546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710295"/>
        <c:crosses val="autoZero"/>
        <c:auto val="1"/>
        <c:lblOffset val="100"/>
        <c:tickLblSkip val="1"/>
        <c:noMultiLvlLbl val="0"/>
      </c:catAx>
      <c:valAx>
        <c:axId val="457102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53546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_Hidden15!$A$2:$A$30</c:f>
              <c:numCache>
                <c:ptCount val="29"/>
                <c:pt idx="0">
                  <c:v>1990</c:v>
                </c:pt>
                <c:pt idx="1">
                  <c:v>1991</c:v>
                </c:pt>
                <c:pt idx="2">
                  <c:v>1992</c:v>
                </c:pt>
                <c:pt idx="3">
                  <c:v>1993</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_Hidden15!$B$2:$B$30</c:f>
              <c:numCache>
                <c:ptCount val="29"/>
                <c:pt idx="0">
                  <c:v>5.233946473554699E-06</c:v>
                </c:pt>
                <c:pt idx="1">
                  <c:v>1.4052960569856952E-06</c:v>
                </c:pt>
                <c:pt idx="2">
                  <c:v>7.551947815176304E-07</c:v>
                </c:pt>
                <c:pt idx="3">
                  <c:v>2.6907687873749185E-06</c:v>
                </c:pt>
                <c:pt idx="4">
                  <c:v>1.020060827527386E-05</c:v>
                </c:pt>
                <c:pt idx="5">
                  <c:v>2.165611915561716E-05</c:v>
                </c:pt>
                <c:pt idx="6">
                  <c:v>1.6137764003325565E-05</c:v>
                </c:pt>
                <c:pt idx="7">
                  <c:v>0.00012009068244511822</c:v>
                </c:pt>
                <c:pt idx="8">
                  <c:v>5.287308232557915E-05</c:v>
                </c:pt>
                <c:pt idx="9">
                  <c:v>6.614472055538581E-05</c:v>
                </c:pt>
                <c:pt idx="10">
                  <c:v>0.0002463596915890233</c:v>
                </c:pt>
                <c:pt idx="11">
                  <c:v>0.0012602935234959126</c:v>
                </c:pt>
                <c:pt idx="12">
                  <c:v>0.0027508291113161596</c:v>
                </c:pt>
                <c:pt idx="13">
                  <c:v>0.005530784247305661</c:v>
                </c:pt>
                <c:pt idx="14">
                  <c:v>0.0016387690622528689</c:v>
                </c:pt>
                <c:pt idx="15">
                  <c:v>0.0008361854573500202</c:v>
                </c:pt>
                <c:pt idx="16">
                  <c:v>0.0014521960027605101</c:v>
                </c:pt>
                <c:pt idx="17">
                  <c:v>0.012248354194413516</c:v>
                </c:pt>
                <c:pt idx="18">
                  <c:v>0.020370592769880364</c:v>
                </c:pt>
                <c:pt idx="19">
                  <c:v>0.013278631078103662</c:v>
                </c:pt>
                <c:pt idx="20">
                  <c:v>0.003473065610402343</c:v>
                </c:pt>
                <c:pt idx="21">
                  <c:v>0.006301419056627948</c:v>
                </c:pt>
                <c:pt idx="22">
                  <c:v>0.014859350216775709</c:v>
                </c:pt>
                <c:pt idx="23">
                  <c:v>0.06079620166509491</c:v>
                </c:pt>
                <c:pt idx="24">
                  <c:v>0.14131474323787802</c:v>
                </c:pt>
                <c:pt idx="25">
                  <c:v>0.10227216885243096</c:v>
                </c:pt>
                <c:pt idx="26">
                  <c:v>0.1588611984679707</c:v>
                </c:pt>
                <c:pt idx="27">
                  <c:v>0.3162436283079402</c:v>
                </c:pt>
                <c:pt idx="28">
                  <c:v>0.13596804126355178</c:v>
                </c:pt>
              </c:numCache>
            </c:numRef>
          </c:val>
        </c:ser>
        <c:gapWidth val="80"/>
        <c:axId val="8739472"/>
        <c:axId val="11546385"/>
      </c:barChart>
      <c:catAx>
        <c:axId val="8739472"/>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1546385"/>
        <c:crosses val="autoZero"/>
        <c:auto val="1"/>
        <c:lblOffset val="100"/>
        <c:tickLblSkip val="1"/>
        <c:noMultiLvlLbl val="0"/>
      </c:catAx>
      <c:valAx>
        <c:axId val="1154638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73947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0.1581746983187765</c:v>
                </c:pt>
                <c:pt idx="1">
                  <c:v>0.34086253637582925</c:v>
                </c:pt>
                <c:pt idx="2">
                  <c:v>0.26050813624557934</c:v>
                </c:pt>
                <c:pt idx="3">
                  <c:v>0.10871246207189332</c:v>
                </c:pt>
                <c:pt idx="4">
                  <c:v>0.1317421669879217</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0.47320570937463136</c:v>
                </c:pt>
                <c:pt idx="1">
                  <c:v>0.3118248765608938</c:v>
                </c:pt>
                <c:pt idx="2">
                  <c:v>0.14402352505013397</c:v>
                </c:pt>
                <c:pt idx="3">
                  <c:v>0.042887716755700106</c:v>
                </c:pt>
                <c:pt idx="4">
                  <c:v>0.028058172258640737</c:v>
                </c:pt>
              </c:numCache>
            </c:numRef>
          </c:val>
        </c:ser>
        <c:axId val="36808602"/>
        <c:axId val="62841963"/>
      </c:barChart>
      <c:catAx>
        <c:axId val="3680860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2841963"/>
        <c:crosses val="autoZero"/>
        <c:auto val="1"/>
        <c:lblOffset val="100"/>
        <c:tickLblSkip val="1"/>
        <c:noMultiLvlLbl val="0"/>
      </c:catAx>
      <c:valAx>
        <c:axId val="628419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808602"/>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8 - 8.5%</c:v>
                </c:pt>
                <c:pt idx="15">
                  <c:v>7.5 - 8%</c:v>
                </c:pt>
                <c:pt idx="16">
                  <c:v>9 - 9.5%</c:v>
                </c:pt>
                <c:pt idx="17">
                  <c:v>8.5 - 9%</c:v>
                </c:pt>
              </c:strCache>
            </c:strRef>
          </c:cat>
          <c:val>
            <c:numRef>
              <c:f>_Hidden17!$B$2:$B$19</c:f>
              <c:numCache>
                <c:ptCount val="18"/>
                <c:pt idx="0">
                  <c:v>0.004658618234944839</c:v>
                </c:pt>
                <c:pt idx="1">
                  <c:v>0.03964710752082588</c:v>
                </c:pt>
                <c:pt idx="2">
                  <c:v>0.27471348211512875</c:v>
                </c:pt>
                <c:pt idx="3">
                  <c:v>0.5561706087790883</c:v>
                </c:pt>
                <c:pt idx="4">
                  <c:v>0.0763702395309075</c:v>
                </c:pt>
                <c:pt idx="5">
                  <c:v>0.03491555115130318</c:v>
                </c:pt>
                <c:pt idx="6">
                  <c:v>0.008418100634818773</c:v>
                </c:pt>
                <c:pt idx="7">
                  <c:v>0.003266433020844513</c:v>
                </c:pt>
                <c:pt idx="8">
                  <c:v>0.0011268640667113845</c:v>
                </c:pt>
                <c:pt idx="9">
                  <c:v>0.0004971395443869683</c:v>
                </c:pt>
                <c:pt idx="10">
                  <c:v>0.0001712331352583836</c:v>
                </c:pt>
                <c:pt idx="11">
                  <c:v>2.384637890790564E-05</c:v>
                </c:pt>
                <c:pt idx="12">
                  <c:v>5.349887829484893E-06</c:v>
                </c:pt>
                <c:pt idx="13">
                  <c:v>8.619972868876074E-06</c:v>
                </c:pt>
                <c:pt idx="14">
                  <c:v>2.6807019927638086E-06</c:v>
                </c:pt>
                <c:pt idx="15">
                  <c:v>1.5801768513685437E-06</c:v>
                </c:pt>
                <c:pt idx="16">
                  <c:v>1.4052960569856914E-06</c:v>
                </c:pt>
                <c:pt idx="17">
                  <c:v>1.13985127421654E-06</c:v>
                </c:pt>
              </c:numCache>
            </c:numRef>
          </c:val>
        </c:ser>
        <c:gapWidth val="80"/>
        <c:axId val="28706756"/>
        <c:axId val="57034213"/>
      </c:barChart>
      <c:catAx>
        <c:axId val="2870675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7034213"/>
        <c:crosses val="autoZero"/>
        <c:auto val="1"/>
        <c:lblOffset val="100"/>
        <c:tickLblSkip val="1"/>
        <c:noMultiLvlLbl val="0"/>
      </c:catAx>
      <c:valAx>
        <c:axId val="570342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7067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2906102336.5899963</c:v>
                </c:pt>
                <c:pt idx="1">
                  <c:v>36379525.149999976</c:v>
                </c:pt>
                <c:pt idx="2">
                  <c:v>12933475299.810007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ptCount val="14"/>
                <c:pt idx="0">
                  <c:v>0.06736783817358111</c:v>
                </c:pt>
                <c:pt idx="1">
                  <c:v>0.014359356304016595</c:v>
                </c:pt>
                <c:pt idx="2">
                  <c:v>0.02359048420192619</c:v>
                </c:pt>
                <c:pt idx="3">
                  <c:v>0.018498892551894953</c:v>
                </c:pt>
                <c:pt idx="4">
                  <c:v>0.008586660462284281</c:v>
                </c:pt>
                <c:pt idx="5">
                  <c:v>0.006448198391964265</c:v>
                </c:pt>
                <c:pt idx="6">
                  <c:v>0.0059529540611819925</c:v>
                </c:pt>
                <c:pt idx="7">
                  <c:v>0.0033178568922805985</c:v>
                </c:pt>
                <c:pt idx="8">
                  <c:v>0.006282359166448053</c:v>
                </c:pt>
                <c:pt idx="9">
                  <c:v>0.0006387288531213192</c:v>
                </c:pt>
                <c:pt idx="10">
                  <c:v>0.006052957694590951</c:v>
                </c:pt>
                <c:pt idx="11">
                  <c:v>0.018331109675379573</c:v>
                </c:pt>
                <c:pt idx="12">
                  <c:v>0.0012200467576790172</c:v>
                </c:pt>
                <c:pt idx="13">
                  <c:v>0.8193525568136512</c:v>
                </c:pt>
              </c:numCache>
            </c:numRef>
          </c:val>
        </c:ser>
        <c:gapWidth val="80"/>
        <c:axId val="43545870"/>
        <c:axId val="56368511"/>
      </c:barChart>
      <c:catAx>
        <c:axId val="4354587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6368511"/>
        <c:crosses val="autoZero"/>
        <c:auto val="1"/>
        <c:lblOffset val="100"/>
        <c:tickLblSkip val="1"/>
        <c:noMultiLvlLbl val="0"/>
      </c:catAx>
      <c:valAx>
        <c:axId val="563685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54587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hyperlink" Target="mailto:BD@178945" TargetMode="Externa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2.75"/>
  <cols>
    <col min="1" max="1" width="242.00390625" style="175" customWidth="1"/>
    <col min="2" max="16384" width="9.140625" style="175" customWidth="1"/>
  </cols>
  <sheetData>
    <row r="1" ht="31.5">
      <c r="A1" s="174" t="s">
        <v>1688</v>
      </c>
    </row>
    <row r="3" ht="15">
      <c r="A3" s="176"/>
    </row>
    <row r="4" ht="34.5">
      <c r="A4" s="177" t="s">
        <v>1689</v>
      </c>
    </row>
    <row r="5" ht="34.5">
      <c r="A5" s="177" t="s">
        <v>1690</v>
      </c>
    </row>
    <row r="6" ht="34.5">
      <c r="A6" s="177" t="s">
        <v>1691</v>
      </c>
    </row>
    <row r="7" ht="17.25">
      <c r="A7" s="177"/>
    </row>
    <row r="8" ht="18.75">
      <c r="A8" s="178" t="s">
        <v>1692</v>
      </c>
    </row>
    <row r="9" ht="34.5">
      <c r="A9" s="179" t="s">
        <v>1693</v>
      </c>
    </row>
    <row r="10" ht="69">
      <c r="A10" s="180" t="s">
        <v>1694</v>
      </c>
    </row>
    <row r="11" ht="34.5">
      <c r="A11" s="180" t="s">
        <v>1695</v>
      </c>
    </row>
    <row r="12" ht="17.25">
      <c r="A12" s="180" t="s">
        <v>1696</v>
      </c>
    </row>
    <row r="13" ht="17.25">
      <c r="A13" s="180" t="s">
        <v>1697</v>
      </c>
    </row>
    <row r="14" ht="34.5">
      <c r="A14" s="180" t="s">
        <v>1698</v>
      </c>
    </row>
    <row r="15" ht="17.25">
      <c r="A15" s="180"/>
    </row>
    <row r="16" ht="18.75">
      <c r="A16" s="178" t="s">
        <v>1699</v>
      </c>
    </row>
    <row r="17" ht="17.25">
      <c r="A17" s="181" t="s">
        <v>1700</v>
      </c>
    </row>
    <row r="18" ht="34.5">
      <c r="A18" s="182" t="s">
        <v>1701</v>
      </c>
    </row>
    <row r="19" ht="34.5">
      <c r="A19" s="182" t="s">
        <v>1702</v>
      </c>
    </row>
    <row r="20" ht="51.75">
      <c r="A20" s="182" t="s">
        <v>1703</v>
      </c>
    </row>
    <row r="21" ht="86.25">
      <c r="A21" s="182" t="s">
        <v>1704</v>
      </c>
    </row>
    <row r="22" ht="51.75">
      <c r="A22" s="182" t="s">
        <v>1705</v>
      </c>
    </row>
    <row r="23" ht="34.5">
      <c r="A23" s="182" t="s">
        <v>1706</v>
      </c>
    </row>
    <row r="24" ht="17.25">
      <c r="A24" s="182" t="s">
        <v>1707</v>
      </c>
    </row>
    <row r="25" ht="17.25">
      <c r="A25" s="181" t="s">
        <v>1708</v>
      </c>
    </row>
    <row r="26" ht="51.75">
      <c r="A26" s="183" t="s">
        <v>1709</v>
      </c>
    </row>
    <row r="27" ht="17.25">
      <c r="A27" s="183" t="s">
        <v>1710</v>
      </c>
    </row>
    <row r="28" ht="17.25">
      <c r="A28" s="181" t="s">
        <v>1711</v>
      </c>
    </row>
    <row r="29" ht="34.5">
      <c r="A29" s="182" t="s">
        <v>1712</v>
      </c>
    </row>
    <row r="30" ht="34.5">
      <c r="A30" s="182" t="s">
        <v>1713</v>
      </c>
    </row>
    <row r="31" ht="34.5">
      <c r="A31" s="182" t="s">
        <v>1714</v>
      </c>
    </row>
    <row r="32" ht="34.5">
      <c r="A32" s="182" t="s">
        <v>1715</v>
      </c>
    </row>
    <row r="33" ht="17.25">
      <c r="A33" s="182"/>
    </row>
    <row r="34" ht="18.75">
      <c r="A34" s="178" t="s">
        <v>1716</v>
      </c>
    </row>
    <row r="35" ht="17.25">
      <c r="A35" s="181" t="s">
        <v>1717</v>
      </c>
    </row>
    <row r="36" ht="34.5">
      <c r="A36" s="182" t="s">
        <v>1718</v>
      </c>
    </row>
    <row r="37" ht="34.5">
      <c r="A37" s="182" t="s">
        <v>1719</v>
      </c>
    </row>
    <row r="38" ht="34.5">
      <c r="A38" s="182" t="s">
        <v>1720</v>
      </c>
    </row>
    <row r="39" ht="17.25">
      <c r="A39" s="182" t="s">
        <v>1721</v>
      </c>
    </row>
    <row r="40" ht="34.5">
      <c r="A40" s="182" t="s">
        <v>1722</v>
      </c>
    </row>
    <row r="41" ht="17.25">
      <c r="A41" s="181" t="s">
        <v>1723</v>
      </c>
    </row>
    <row r="42" ht="17.25">
      <c r="A42" s="182" t="s">
        <v>1724</v>
      </c>
    </row>
    <row r="43" ht="17.25">
      <c r="A43" s="183" t="s">
        <v>1725</v>
      </c>
    </row>
    <row r="44" ht="17.25">
      <c r="A44" s="181" t="s">
        <v>1726</v>
      </c>
    </row>
    <row r="45" ht="34.5">
      <c r="A45" s="183" t="s">
        <v>1727</v>
      </c>
    </row>
    <row r="46" ht="34.5">
      <c r="A46" s="182" t="s">
        <v>1728</v>
      </c>
    </row>
    <row r="47" ht="51.75">
      <c r="A47" s="182" t="s">
        <v>1729</v>
      </c>
    </row>
    <row r="48" ht="17.25">
      <c r="A48" s="182" t="s">
        <v>1730</v>
      </c>
    </row>
    <row r="49" ht="17.25">
      <c r="A49" s="183" t="s">
        <v>1731</v>
      </c>
    </row>
    <row r="50" ht="17.25">
      <c r="A50" s="181" t="s">
        <v>1732</v>
      </c>
    </row>
    <row r="51" ht="34.5">
      <c r="A51" s="183" t="s">
        <v>1733</v>
      </c>
    </row>
    <row r="52" ht="17.25">
      <c r="A52" s="182" t="s">
        <v>1734</v>
      </c>
    </row>
    <row r="53" ht="34.5">
      <c r="A53" s="183" t="s">
        <v>1735</v>
      </c>
    </row>
    <row r="54" ht="17.25">
      <c r="A54" s="181" t="s">
        <v>1736</v>
      </c>
    </row>
    <row r="55" ht="17.25">
      <c r="A55" s="183" t="s">
        <v>1737</v>
      </c>
    </row>
    <row r="56" ht="34.5">
      <c r="A56" s="182" t="s">
        <v>1738</v>
      </c>
    </row>
    <row r="57" ht="17.25">
      <c r="A57" s="182" t="s">
        <v>1739</v>
      </c>
    </row>
    <row r="58" ht="17.25">
      <c r="A58" s="182" t="s">
        <v>1740</v>
      </c>
    </row>
    <row r="59" ht="17.25">
      <c r="A59" s="181" t="s">
        <v>1741</v>
      </c>
    </row>
    <row r="60" ht="34.5">
      <c r="A60" s="182" t="s">
        <v>1742</v>
      </c>
    </row>
    <row r="61" ht="17.25">
      <c r="A61" s="184"/>
    </row>
    <row r="62" ht="18.75">
      <c r="A62" s="178" t="s">
        <v>1743</v>
      </c>
    </row>
    <row r="63" ht="17.25">
      <c r="A63" s="181" t="s">
        <v>1744</v>
      </c>
    </row>
    <row r="64" ht="34.5">
      <c r="A64" s="182" t="s">
        <v>1745</v>
      </c>
    </row>
    <row r="65" ht="17.25">
      <c r="A65" s="182" t="s">
        <v>1746</v>
      </c>
    </row>
    <row r="66" ht="34.5">
      <c r="A66" s="180" t="s">
        <v>1747</v>
      </c>
    </row>
    <row r="67" ht="34.5">
      <c r="A67" s="180" t="s">
        <v>1748</v>
      </c>
    </row>
    <row r="68" ht="34.5">
      <c r="A68" s="180" t="s">
        <v>1749</v>
      </c>
    </row>
    <row r="69" ht="17.25">
      <c r="A69" s="185" t="s">
        <v>1750</v>
      </c>
    </row>
    <row r="70" ht="51.75">
      <c r="A70" s="180" t="s">
        <v>1751</v>
      </c>
    </row>
    <row r="71" ht="17.25">
      <c r="A71" s="180" t="s">
        <v>1752</v>
      </c>
    </row>
    <row r="72" ht="17.25">
      <c r="A72" s="185" t="s">
        <v>1753</v>
      </c>
    </row>
    <row r="73" ht="17.25">
      <c r="A73" s="180" t="s">
        <v>1754</v>
      </c>
    </row>
    <row r="74" ht="17.25">
      <c r="A74" s="185" t="s">
        <v>1755</v>
      </c>
    </row>
    <row r="75" ht="34.5">
      <c r="A75" s="180" t="s">
        <v>1756</v>
      </c>
    </row>
    <row r="76" ht="17.25">
      <c r="A76" s="180" t="s">
        <v>1757</v>
      </c>
    </row>
    <row r="77" ht="51.75">
      <c r="A77" s="180" t="s">
        <v>1758</v>
      </c>
    </row>
    <row r="78" ht="17.25">
      <c r="A78" s="185" t="s">
        <v>1759</v>
      </c>
    </row>
    <row r="79" ht="17.25">
      <c r="A79" s="186" t="s">
        <v>1760</v>
      </c>
    </row>
    <row r="80" ht="17.25">
      <c r="A80" s="185" t="s">
        <v>1761</v>
      </c>
    </row>
    <row r="81" ht="34.5">
      <c r="A81" s="180" t="s">
        <v>1762</v>
      </c>
    </row>
    <row r="82" ht="34.5">
      <c r="A82" s="180" t="s">
        <v>1763</v>
      </c>
    </row>
    <row r="83" ht="34.5">
      <c r="A83" s="180" t="s">
        <v>1764</v>
      </c>
    </row>
    <row r="84" ht="34.5">
      <c r="A84" s="180" t="s">
        <v>1765</v>
      </c>
    </row>
    <row r="85" ht="34.5">
      <c r="A85" s="180" t="s">
        <v>1766</v>
      </c>
    </row>
    <row r="86" ht="17.25">
      <c r="A86" s="185" t="s">
        <v>1767</v>
      </c>
    </row>
    <row r="87" ht="17.25">
      <c r="A87" s="180" t="s">
        <v>1768</v>
      </c>
    </row>
    <row r="88" ht="34.5">
      <c r="A88" s="180" t="s">
        <v>1769</v>
      </c>
    </row>
    <row r="89" ht="17.25">
      <c r="A89" s="185" t="s">
        <v>1770</v>
      </c>
    </row>
    <row r="90" ht="34.5">
      <c r="A90" s="180" t="s">
        <v>1771</v>
      </c>
    </row>
    <row r="91" ht="17.25">
      <c r="A91" s="185" t="s">
        <v>1772</v>
      </c>
    </row>
    <row r="92" ht="17.25">
      <c r="A92" s="186" t="s">
        <v>1773</v>
      </c>
    </row>
    <row r="93" ht="17.25">
      <c r="A93" s="180" t="s">
        <v>1774</v>
      </c>
    </row>
    <row r="94" ht="17.25">
      <c r="A94" s="180"/>
    </row>
    <row r="95" ht="18.75">
      <c r="A95" s="178" t="s">
        <v>1775</v>
      </c>
    </row>
    <row r="96" ht="34.5">
      <c r="A96" s="186" t="s">
        <v>1776</v>
      </c>
    </row>
    <row r="97" ht="17.25">
      <c r="A97" s="186" t="s">
        <v>1777</v>
      </c>
    </row>
    <row r="98" ht="17.25">
      <c r="A98" s="185" t="s">
        <v>1778</v>
      </c>
    </row>
    <row r="99" ht="17.25">
      <c r="A99" s="177" t="s">
        <v>1779</v>
      </c>
    </row>
    <row r="100" ht="17.25">
      <c r="A100" s="180" t="s">
        <v>1780</v>
      </c>
    </row>
    <row r="101" ht="17.25">
      <c r="A101" s="180" t="s">
        <v>1781</v>
      </c>
    </row>
    <row r="102" ht="17.25">
      <c r="A102" s="180" t="s">
        <v>1782</v>
      </c>
    </row>
    <row r="103" ht="17.25">
      <c r="A103" s="180" t="s">
        <v>1783</v>
      </c>
    </row>
    <row r="104" ht="34.5">
      <c r="A104" s="180" t="s">
        <v>1784</v>
      </c>
    </row>
    <row r="105" ht="17.25">
      <c r="A105" s="177" t="s">
        <v>1785</v>
      </c>
    </row>
    <row r="106" ht="17.25">
      <c r="A106" s="180" t="s">
        <v>1786</v>
      </c>
    </row>
    <row r="107" ht="17.25">
      <c r="A107" s="180" t="s">
        <v>1787</v>
      </c>
    </row>
    <row r="108" ht="17.25">
      <c r="A108" s="180" t="s">
        <v>1788</v>
      </c>
    </row>
    <row r="109" ht="17.25">
      <c r="A109" s="180" t="s">
        <v>1789</v>
      </c>
    </row>
    <row r="110" ht="17.25">
      <c r="A110" s="180" t="s">
        <v>1790</v>
      </c>
    </row>
    <row r="111" ht="17.25">
      <c r="A111" s="180" t="s">
        <v>1791</v>
      </c>
    </row>
    <row r="112" ht="17.25">
      <c r="A112" s="185" t="s">
        <v>1792</v>
      </c>
    </row>
    <row r="113" ht="17.25">
      <c r="A113" s="180" t="s">
        <v>1793</v>
      </c>
    </row>
    <row r="114" ht="17.25">
      <c r="A114" s="177" t="s">
        <v>1794</v>
      </c>
    </row>
    <row r="115" ht="17.25">
      <c r="A115" s="180" t="s">
        <v>1795</v>
      </c>
    </row>
    <row r="116" ht="17.25">
      <c r="A116" s="180" t="s">
        <v>1796</v>
      </c>
    </row>
    <row r="117" ht="17.25">
      <c r="A117" s="177" t="s">
        <v>1797</v>
      </c>
    </row>
    <row r="118" ht="17.25">
      <c r="A118" s="180" t="s">
        <v>1798</v>
      </c>
    </row>
    <row r="119" ht="17.25">
      <c r="A119" s="180" t="s">
        <v>1799</v>
      </c>
    </row>
    <row r="120" ht="17.25">
      <c r="A120" s="180" t="s">
        <v>1800</v>
      </c>
    </row>
    <row r="121" ht="17.25">
      <c r="A121" s="185" t="s">
        <v>1801</v>
      </c>
    </row>
    <row r="122" ht="17.25">
      <c r="A122" s="177" t="s">
        <v>1802</v>
      </c>
    </row>
    <row r="123" ht="17.25">
      <c r="A123" s="177" t="s">
        <v>1803</v>
      </c>
    </row>
    <row r="124" ht="17.25">
      <c r="A124" s="180" t="s">
        <v>1804</v>
      </c>
    </row>
    <row r="125" ht="17.25">
      <c r="A125" s="180" t="s">
        <v>1805</v>
      </c>
    </row>
    <row r="126" ht="17.25">
      <c r="A126" s="180" t="s">
        <v>1806</v>
      </c>
    </row>
    <row r="127" ht="17.25">
      <c r="A127" s="180" t="s">
        <v>1807</v>
      </c>
    </row>
    <row r="128" ht="17.25">
      <c r="A128" s="180" t="s">
        <v>1808</v>
      </c>
    </row>
    <row r="129" ht="17.25">
      <c r="A129" s="185" t="s">
        <v>1809</v>
      </c>
    </row>
    <row r="130" ht="34.5">
      <c r="A130" s="180" t="s">
        <v>1810</v>
      </c>
    </row>
    <row r="131" ht="69">
      <c r="A131" s="180" t="s">
        <v>1811</v>
      </c>
    </row>
    <row r="132" ht="34.5">
      <c r="A132" s="180" t="s">
        <v>1812</v>
      </c>
    </row>
    <row r="133" ht="17.25">
      <c r="A133" s="185" t="s">
        <v>1813</v>
      </c>
    </row>
    <row r="134" ht="34.5">
      <c r="A134" s="177" t="s">
        <v>1814</v>
      </c>
    </row>
    <row r="135" ht="17.25">
      <c r="A135" s="177"/>
    </row>
    <row r="136" ht="18.75">
      <c r="A136" s="178" t="s">
        <v>1815</v>
      </c>
    </row>
    <row r="137" ht="17.25">
      <c r="A137" s="180" t="s">
        <v>1816</v>
      </c>
    </row>
    <row r="138" ht="34.5">
      <c r="A138" s="182" t="s">
        <v>1817</v>
      </c>
    </row>
    <row r="139" ht="34.5">
      <c r="A139" s="182" t="s">
        <v>1818</v>
      </c>
    </row>
    <row r="140" ht="17.25">
      <c r="A140" s="181" t="s">
        <v>1819</v>
      </c>
    </row>
    <row r="141" ht="17.25">
      <c r="A141" s="187" t="s">
        <v>1820</v>
      </c>
    </row>
    <row r="142" ht="34.5">
      <c r="A142" s="183" t="s">
        <v>1821</v>
      </c>
    </row>
    <row r="143" ht="17.25">
      <c r="A143" s="182" t="s">
        <v>1822</v>
      </c>
    </row>
    <row r="144" ht="17.25">
      <c r="A144" s="182" t="s">
        <v>1823</v>
      </c>
    </row>
    <row r="145" ht="17.25">
      <c r="A145" s="187" t="s">
        <v>1824</v>
      </c>
    </row>
    <row r="146" ht="17.25">
      <c r="A146" s="181" t="s">
        <v>1825</v>
      </c>
    </row>
    <row r="147" ht="17.25">
      <c r="A147" s="187" t="s">
        <v>1826</v>
      </c>
    </row>
    <row r="148" ht="17.25">
      <c r="A148" s="182" t="s">
        <v>1827</v>
      </c>
    </row>
    <row r="149" ht="17.25">
      <c r="A149" s="182" t="s">
        <v>1828</v>
      </c>
    </row>
    <row r="150" ht="17.25">
      <c r="A150" s="182" t="s">
        <v>1829</v>
      </c>
    </row>
    <row r="151" ht="34.5">
      <c r="A151" s="187" t="s">
        <v>1830</v>
      </c>
    </row>
    <row r="152" ht="17.25">
      <c r="A152" s="181" t="s">
        <v>1831</v>
      </c>
    </row>
    <row r="153" ht="17.25">
      <c r="A153" s="182" t="s">
        <v>1832</v>
      </c>
    </row>
    <row r="154" ht="17.25">
      <c r="A154" s="182" t="s">
        <v>1833</v>
      </c>
    </row>
    <row r="155" ht="17.25">
      <c r="A155" s="182" t="s">
        <v>1834</v>
      </c>
    </row>
    <row r="156" ht="17.25">
      <c r="A156" s="182" t="s">
        <v>1835</v>
      </c>
    </row>
    <row r="157" ht="34.5">
      <c r="A157" s="182" t="s">
        <v>1836</v>
      </c>
    </row>
    <row r="158" ht="34.5">
      <c r="A158" s="182" t="s">
        <v>1837</v>
      </c>
    </row>
    <row r="159" ht="17.25">
      <c r="A159" s="181" t="s">
        <v>1838</v>
      </c>
    </row>
    <row r="160" ht="34.5">
      <c r="A160" s="182" t="s">
        <v>1839</v>
      </c>
    </row>
    <row r="161" ht="34.5">
      <c r="A161" s="182" t="s">
        <v>1840</v>
      </c>
    </row>
    <row r="162" ht="17.25">
      <c r="A162" s="182" t="s">
        <v>1841</v>
      </c>
    </row>
    <row r="163" ht="17.25">
      <c r="A163" s="181" t="s">
        <v>1842</v>
      </c>
    </row>
    <row r="164" ht="34.5">
      <c r="A164" s="188" t="s">
        <v>1843</v>
      </c>
    </row>
    <row r="165" ht="34.5">
      <c r="A165" s="182" t="s">
        <v>1844</v>
      </c>
    </row>
    <row r="166" ht="17.25">
      <c r="A166" s="181" t="s">
        <v>1845</v>
      </c>
    </row>
    <row r="167" ht="17.25">
      <c r="A167" s="182" t="s">
        <v>1846</v>
      </c>
    </row>
    <row r="168" ht="17.25">
      <c r="A168" s="181" t="s">
        <v>1847</v>
      </c>
    </row>
    <row r="169" ht="17.25">
      <c r="A169" s="183" t="s">
        <v>1848</v>
      </c>
    </row>
    <row r="170" ht="17.25">
      <c r="A170" s="183"/>
    </row>
    <row r="171" ht="17.25">
      <c r="A171" s="183"/>
    </row>
    <row r="172" ht="17.25">
      <c r="A172" s="183"/>
    </row>
    <row r="173" ht="17.25">
      <c r="A173" s="183"/>
    </row>
    <row r="174" ht="17.25">
      <c r="A174" s="18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rowBreaks count="3" manualBreakCount="3">
    <brk id="14" max="0" man="1"/>
    <brk id="49"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U53"/>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34"/>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35" t="s">
        <v>1123</v>
      </c>
      <c r="C4" s="36"/>
      <c r="D4" s="36"/>
      <c r="E4" s="36"/>
      <c r="F4" s="36"/>
      <c r="G4" s="36"/>
      <c r="H4" s="36"/>
      <c r="I4" s="36"/>
      <c r="J4" s="36"/>
      <c r="K4" s="36"/>
      <c r="L4" s="36"/>
      <c r="M4" s="36"/>
      <c r="N4" s="36"/>
      <c r="O4" s="36"/>
      <c r="P4" s="36"/>
      <c r="Q4" s="36"/>
      <c r="R4" s="36"/>
      <c r="S4" s="36"/>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40" t="s">
        <v>1124</v>
      </c>
      <c r="C6" s="41"/>
      <c r="D6" s="41"/>
      <c r="E6" s="1"/>
      <c r="F6" s="42">
        <v>44227</v>
      </c>
      <c r="G6" s="43"/>
      <c r="H6" s="43"/>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70" t="s">
        <v>1125</v>
      </c>
      <c r="C8" s="71"/>
      <c r="D8" s="71"/>
      <c r="E8" s="71"/>
      <c r="F8" s="71"/>
      <c r="G8" s="71"/>
      <c r="H8" s="71"/>
      <c r="I8" s="71"/>
      <c r="J8" s="71"/>
      <c r="K8" s="71"/>
      <c r="L8" s="71"/>
      <c r="M8" s="71"/>
      <c r="N8" s="71"/>
      <c r="O8" s="71"/>
      <c r="P8" s="71"/>
      <c r="Q8" s="71"/>
      <c r="R8" s="71"/>
      <c r="S8" s="72"/>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79" t="s">
        <v>1126</v>
      </c>
      <c r="D10" s="80"/>
      <c r="E10" s="80"/>
      <c r="F10" s="80"/>
      <c r="G10" s="80"/>
      <c r="H10" s="80"/>
      <c r="I10" s="80"/>
      <c r="J10" s="80"/>
      <c r="K10" s="80"/>
      <c r="L10" s="80"/>
      <c r="M10" s="80"/>
      <c r="N10" s="80"/>
      <c r="O10" s="80"/>
      <c r="P10" s="80"/>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119" t="s">
        <v>1132</v>
      </c>
      <c r="D12" s="120"/>
      <c r="E12" s="120"/>
      <c r="F12" s="120"/>
      <c r="G12" s="120"/>
      <c r="H12" s="120"/>
      <c r="I12" s="120"/>
      <c r="J12" s="120"/>
      <c r="K12" s="120"/>
      <c r="L12" s="120"/>
      <c r="M12" s="120"/>
      <c r="N12" s="120"/>
      <c r="O12" s="120"/>
      <c r="P12" s="120"/>
      <c r="Q12" s="121">
        <v>15875957161.550297</v>
      </c>
      <c r="R12" s="120"/>
      <c r="S12" s="120"/>
      <c r="T12" s="1"/>
      <c r="U12" s="1"/>
    </row>
    <row r="13" spans="2:21" ht="26.25" customHeight="1">
      <c r="B13" s="1"/>
      <c r="C13" s="122" t="s">
        <v>1133</v>
      </c>
      <c r="D13" s="43"/>
      <c r="E13" s="43"/>
      <c r="F13" s="43"/>
      <c r="G13" s="43"/>
      <c r="H13" s="43"/>
      <c r="I13" s="43"/>
      <c r="J13" s="43"/>
      <c r="K13" s="43"/>
      <c r="L13" s="43"/>
      <c r="M13" s="43"/>
      <c r="N13" s="43"/>
      <c r="O13" s="43"/>
      <c r="P13" s="43"/>
      <c r="Q13" s="123">
        <v>15875957161.550297</v>
      </c>
      <c r="R13" s="43"/>
      <c r="S13" s="43"/>
      <c r="T13" s="1"/>
      <c r="U13" s="1"/>
    </row>
    <row r="14" spans="2:21" ht="26.25" customHeight="1">
      <c r="B14" s="1"/>
      <c r="C14" s="47" t="s">
        <v>1134</v>
      </c>
      <c r="D14" s="43"/>
      <c r="E14" s="43"/>
      <c r="F14" s="43"/>
      <c r="G14" s="43"/>
      <c r="H14" s="43"/>
      <c r="I14" s="43"/>
      <c r="J14" s="43"/>
      <c r="K14" s="43"/>
      <c r="L14" s="43"/>
      <c r="M14" s="43"/>
      <c r="N14" s="43"/>
      <c r="O14" s="43"/>
      <c r="P14" s="43"/>
      <c r="Q14" s="43"/>
      <c r="R14" s="123">
        <v>2208737843.409982</v>
      </c>
      <c r="S14" s="43"/>
      <c r="T14" s="1"/>
      <c r="U14" s="1"/>
    </row>
    <row r="15" spans="2:21" ht="15" customHeight="1">
      <c r="B15" s="1"/>
      <c r="C15" s="47" t="s">
        <v>477</v>
      </c>
      <c r="D15" s="43"/>
      <c r="E15" s="43"/>
      <c r="F15" s="43"/>
      <c r="G15" s="43"/>
      <c r="H15" s="43"/>
      <c r="I15" s="43"/>
      <c r="J15" s="43"/>
      <c r="K15" s="43"/>
      <c r="L15" s="43"/>
      <c r="M15" s="43"/>
      <c r="N15" s="43"/>
      <c r="O15" s="43"/>
      <c r="P15" s="43"/>
      <c r="Q15" s="43"/>
      <c r="R15" s="123">
        <v>118682</v>
      </c>
      <c r="S15" s="43"/>
      <c r="T15" s="1"/>
      <c r="U15" s="1"/>
    </row>
    <row r="16" spans="2:21" ht="15" customHeight="1">
      <c r="B16" s="1"/>
      <c r="C16" s="47" t="s">
        <v>1135</v>
      </c>
      <c r="D16" s="43"/>
      <c r="E16" s="43"/>
      <c r="F16" s="43"/>
      <c r="G16" s="43"/>
      <c r="H16" s="43"/>
      <c r="I16" s="43"/>
      <c r="J16" s="43"/>
      <c r="K16" s="43"/>
      <c r="L16" s="43"/>
      <c r="M16" s="43"/>
      <c r="N16" s="43"/>
      <c r="O16" s="43"/>
      <c r="P16" s="43"/>
      <c r="Q16" s="43"/>
      <c r="R16" s="123">
        <v>228779</v>
      </c>
      <c r="S16" s="43"/>
      <c r="T16" s="1"/>
      <c r="U16" s="1"/>
    </row>
    <row r="17" spans="2:21" ht="17.25" customHeight="1">
      <c r="B17" s="1"/>
      <c r="C17" s="50" t="s">
        <v>1136</v>
      </c>
      <c r="D17" s="43"/>
      <c r="E17" s="43"/>
      <c r="F17" s="43"/>
      <c r="G17" s="43"/>
      <c r="H17" s="43"/>
      <c r="I17" s="43"/>
      <c r="J17" s="43"/>
      <c r="K17" s="43"/>
      <c r="L17" s="43"/>
      <c r="M17" s="43"/>
      <c r="N17" s="43"/>
      <c r="O17" s="108">
        <v>133768.87111398464</v>
      </c>
      <c r="P17" s="43"/>
      <c r="Q17" s="43"/>
      <c r="R17" s="43"/>
      <c r="S17" s="43"/>
      <c r="T17" s="1"/>
      <c r="U17" s="1"/>
    </row>
    <row r="18" spans="2:21" ht="17.25" customHeight="1">
      <c r="B18" s="1"/>
      <c r="C18" s="50" t="s">
        <v>1137</v>
      </c>
      <c r="D18" s="43"/>
      <c r="E18" s="43"/>
      <c r="F18" s="43"/>
      <c r="G18" s="43"/>
      <c r="H18" s="43"/>
      <c r="I18" s="43"/>
      <c r="J18" s="43"/>
      <c r="K18" s="43"/>
      <c r="L18" s="43"/>
      <c r="M18" s="43"/>
      <c r="N18" s="43"/>
      <c r="O18" s="108">
        <v>69394.29388864372</v>
      </c>
      <c r="P18" s="43"/>
      <c r="Q18" s="43"/>
      <c r="R18" s="43"/>
      <c r="S18" s="43"/>
      <c r="T18" s="1"/>
      <c r="U18" s="1"/>
    </row>
    <row r="19" spans="2:21" ht="17.25" customHeight="1">
      <c r="B19" s="1"/>
      <c r="C19" s="50" t="s">
        <v>1138</v>
      </c>
      <c r="D19" s="43"/>
      <c r="E19" s="43"/>
      <c r="F19" s="43"/>
      <c r="G19" s="43"/>
      <c r="H19" s="43"/>
      <c r="I19" s="43"/>
      <c r="J19" s="43"/>
      <c r="K19" s="110">
        <v>0.5095339422618905</v>
      </c>
      <c r="L19" s="43"/>
      <c r="M19" s="43"/>
      <c r="N19" s="43"/>
      <c r="O19" s="43"/>
      <c r="P19" s="43"/>
      <c r="Q19" s="43"/>
      <c r="R19" s="43"/>
      <c r="S19" s="43"/>
      <c r="T19" s="1"/>
      <c r="U19" s="1"/>
    </row>
    <row r="20" spans="2:21" ht="17.25" customHeight="1">
      <c r="B20" s="1"/>
      <c r="C20" s="50" t="s">
        <v>1139</v>
      </c>
      <c r="D20" s="43"/>
      <c r="E20" s="43"/>
      <c r="F20" s="43"/>
      <c r="G20" s="43"/>
      <c r="H20" s="43"/>
      <c r="I20" s="43"/>
      <c r="J20" s="124">
        <v>3.173173758487846</v>
      </c>
      <c r="K20" s="43"/>
      <c r="L20" s="43"/>
      <c r="M20" s="43"/>
      <c r="N20" s="43"/>
      <c r="O20" s="43"/>
      <c r="P20" s="43"/>
      <c r="Q20" s="43"/>
      <c r="R20" s="43"/>
      <c r="S20" s="43"/>
      <c r="T20" s="1"/>
      <c r="U20" s="1"/>
    </row>
    <row r="21" spans="2:21" ht="17.25" customHeight="1">
      <c r="B21" s="1"/>
      <c r="C21" s="50" t="s">
        <v>1140</v>
      </c>
      <c r="D21" s="43"/>
      <c r="E21" s="43"/>
      <c r="F21" s="43"/>
      <c r="G21" s="43"/>
      <c r="H21" s="43"/>
      <c r="I21" s="43"/>
      <c r="J21" s="43"/>
      <c r="K21" s="43"/>
      <c r="L21" s="125">
        <v>15.11015284977048</v>
      </c>
      <c r="M21" s="43"/>
      <c r="N21" s="43"/>
      <c r="O21" s="43"/>
      <c r="P21" s="43"/>
      <c r="Q21" s="43"/>
      <c r="R21" s="43"/>
      <c r="S21" s="43"/>
      <c r="T21" s="1"/>
      <c r="U21" s="1"/>
    </row>
    <row r="22" spans="2:21" ht="17.25" customHeight="1">
      <c r="B22" s="1"/>
      <c r="C22" s="50" t="s">
        <v>1141</v>
      </c>
      <c r="D22" s="43"/>
      <c r="E22" s="43"/>
      <c r="F22" s="43"/>
      <c r="G22" s="43"/>
      <c r="H22" s="43"/>
      <c r="I22" s="43"/>
      <c r="J22" s="43"/>
      <c r="K22" s="125">
        <v>18.28332238087526</v>
      </c>
      <c r="L22" s="43"/>
      <c r="M22" s="43"/>
      <c r="N22" s="43"/>
      <c r="O22" s="43"/>
      <c r="P22" s="43"/>
      <c r="Q22" s="43"/>
      <c r="R22" s="43"/>
      <c r="S22" s="43"/>
      <c r="T22" s="1"/>
      <c r="U22" s="1"/>
    </row>
    <row r="23" spans="2:21" ht="15.75" customHeight="1">
      <c r="B23" s="1"/>
      <c r="C23" s="50" t="s">
        <v>1142</v>
      </c>
      <c r="D23" s="43"/>
      <c r="E23" s="43"/>
      <c r="F23" s="43"/>
      <c r="G23" s="43"/>
      <c r="H23" s="43"/>
      <c r="I23" s="43"/>
      <c r="J23" s="43"/>
      <c r="K23" s="43"/>
      <c r="L23" s="43"/>
      <c r="M23" s="43"/>
      <c r="N23" s="43"/>
      <c r="O23" s="110">
        <v>0.8146579868036965</v>
      </c>
      <c r="P23" s="43"/>
      <c r="Q23" s="43"/>
      <c r="R23" s="43"/>
      <c r="S23" s="43"/>
      <c r="T23" s="1"/>
      <c r="U23" s="1"/>
    </row>
    <row r="24" spans="2:21" ht="4.5" customHeight="1">
      <c r="B24" s="1"/>
      <c r="C24" s="126"/>
      <c r="D24" s="61"/>
      <c r="E24" s="61"/>
      <c r="F24" s="61"/>
      <c r="G24" s="61"/>
      <c r="H24" s="61"/>
      <c r="I24" s="61"/>
      <c r="J24" s="61"/>
      <c r="K24" s="61"/>
      <c r="L24" s="61"/>
      <c r="M24" s="61"/>
      <c r="N24" s="61"/>
      <c r="O24" s="109"/>
      <c r="P24" s="43"/>
      <c r="Q24" s="43"/>
      <c r="R24" s="43"/>
      <c r="S24" s="43"/>
      <c r="T24" s="1"/>
      <c r="U24" s="1"/>
    </row>
    <row r="25" spans="2:21" ht="12.75" customHeight="1">
      <c r="B25" s="1"/>
      <c r="C25" s="50" t="s">
        <v>1143</v>
      </c>
      <c r="D25" s="43"/>
      <c r="E25" s="43"/>
      <c r="F25" s="43"/>
      <c r="G25" s="43"/>
      <c r="H25" s="43"/>
      <c r="I25" s="43"/>
      <c r="J25" s="43"/>
      <c r="K25" s="43"/>
      <c r="L25" s="43"/>
      <c r="M25" s="43"/>
      <c r="N25" s="43"/>
      <c r="O25" s="110">
        <v>0.18534201319630353</v>
      </c>
      <c r="P25" s="43"/>
      <c r="Q25" s="43"/>
      <c r="R25" s="43"/>
      <c r="S25" s="43"/>
      <c r="T25" s="1"/>
      <c r="U25" s="1"/>
    </row>
    <row r="26" spans="2:21" ht="4.5" customHeight="1">
      <c r="B26" s="1"/>
      <c r="C26" s="126"/>
      <c r="D26" s="61"/>
      <c r="E26" s="61"/>
      <c r="F26" s="61"/>
      <c r="G26" s="61"/>
      <c r="H26" s="61"/>
      <c r="I26" s="61"/>
      <c r="J26" s="61"/>
      <c r="K26" s="61"/>
      <c r="L26" s="61"/>
      <c r="M26" s="61"/>
      <c r="N26" s="61"/>
      <c r="O26" s="109"/>
      <c r="P26" s="43"/>
      <c r="Q26" s="43"/>
      <c r="R26" s="43"/>
      <c r="S26" s="43"/>
      <c r="T26" s="1"/>
      <c r="U26" s="1"/>
    </row>
    <row r="27" spans="2:21" ht="15" customHeight="1">
      <c r="B27" s="1"/>
      <c r="C27" s="50" t="s">
        <v>1144</v>
      </c>
      <c r="D27" s="43"/>
      <c r="E27" s="43"/>
      <c r="F27" s="43"/>
      <c r="G27" s="43"/>
      <c r="H27" s="43"/>
      <c r="I27" s="43"/>
      <c r="J27" s="43"/>
      <c r="K27" s="43"/>
      <c r="L27" s="43"/>
      <c r="M27" s="43"/>
      <c r="N27" s="43"/>
      <c r="O27" s="110">
        <v>0.016855670023723554</v>
      </c>
      <c r="P27" s="43"/>
      <c r="Q27" s="43"/>
      <c r="R27" s="43"/>
      <c r="S27" s="43"/>
      <c r="T27" s="1"/>
      <c r="U27" s="1"/>
    </row>
    <row r="28" spans="2:21" ht="17.25" customHeight="1">
      <c r="B28" s="1"/>
      <c r="C28" s="50" t="s">
        <v>1145</v>
      </c>
      <c r="D28" s="43"/>
      <c r="E28" s="43"/>
      <c r="F28" s="43"/>
      <c r="G28" s="43"/>
      <c r="H28" s="43"/>
      <c r="I28" s="43"/>
      <c r="J28" s="43"/>
      <c r="K28" s="43"/>
      <c r="L28" s="43"/>
      <c r="M28" s="43"/>
      <c r="N28" s="110">
        <v>0.01730897556715518</v>
      </c>
      <c r="O28" s="43"/>
      <c r="P28" s="43"/>
      <c r="Q28" s="43"/>
      <c r="R28" s="43"/>
      <c r="S28" s="43"/>
      <c r="T28" s="1"/>
      <c r="U28" s="1"/>
    </row>
    <row r="29" spans="2:21" ht="17.25" customHeight="1">
      <c r="B29" s="1"/>
      <c r="C29" s="50" t="s">
        <v>1146</v>
      </c>
      <c r="D29" s="43"/>
      <c r="E29" s="43"/>
      <c r="F29" s="43"/>
      <c r="G29" s="43"/>
      <c r="H29" s="43"/>
      <c r="I29" s="43"/>
      <c r="J29" s="43"/>
      <c r="K29" s="43"/>
      <c r="L29" s="43"/>
      <c r="M29" s="43"/>
      <c r="N29" s="110">
        <v>0.014863196892291595</v>
      </c>
      <c r="O29" s="43"/>
      <c r="P29" s="43"/>
      <c r="Q29" s="43"/>
      <c r="R29" s="43"/>
      <c r="S29" s="43"/>
      <c r="T29" s="1"/>
      <c r="U29" s="1"/>
    </row>
    <row r="30" spans="2:21" ht="17.25" customHeight="1">
      <c r="B30" s="1"/>
      <c r="C30" s="50" t="s">
        <v>1147</v>
      </c>
      <c r="D30" s="43"/>
      <c r="E30" s="43"/>
      <c r="F30" s="43"/>
      <c r="G30" s="43"/>
      <c r="H30" s="43"/>
      <c r="I30" s="43"/>
      <c r="J30" s="43"/>
      <c r="K30" s="43"/>
      <c r="L30" s="43"/>
      <c r="M30" s="43"/>
      <c r="N30" s="43"/>
      <c r="O30" s="124">
        <v>7.880536860656867</v>
      </c>
      <c r="P30" s="43"/>
      <c r="Q30" s="43"/>
      <c r="R30" s="43"/>
      <c r="S30" s="43"/>
      <c r="T30" s="1"/>
      <c r="U30" s="1"/>
    </row>
    <row r="31" spans="2:21" ht="17.25" customHeight="1">
      <c r="B31" s="1"/>
      <c r="C31" s="127" t="s">
        <v>1148</v>
      </c>
      <c r="D31" s="128"/>
      <c r="E31" s="128"/>
      <c r="F31" s="128"/>
      <c r="G31" s="128"/>
      <c r="H31" s="128"/>
      <c r="I31" s="128"/>
      <c r="J31" s="128"/>
      <c r="K31" s="128"/>
      <c r="L31" s="128"/>
      <c r="M31" s="128"/>
      <c r="N31" s="128"/>
      <c r="O31" s="129">
        <v>6.6625263623848205</v>
      </c>
      <c r="P31" s="128"/>
      <c r="Q31" s="128"/>
      <c r="R31" s="128"/>
      <c r="S31" s="128"/>
      <c r="T31" s="1"/>
      <c r="U31" s="1"/>
    </row>
    <row r="32" spans="2:21" ht="18.75" customHeight="1">
      <c r="B32" s="70" t="s">
        <v>1127</v>
      </c>
      <c r="C32" s="71"/>
      <c r="D32" s="71"/>
      <c r="E32" s="71"/>
      <c r="F32" s="71"/>
      <c r="G32" s="71"/>
      <c r="H32" s="71"/>
      <c r="I32" s="71"/>
      <c r="J32" s="71"/>
      <c r="K32" s="71"/>
      <c r="L32" s="71"/>
      <c r="M32" s="71"/>
      <c r="N32" s="71"/>
      <c r="O32" s="71"/>
      <c r="P32" s="71"/>
      <c r="Q32" s="71"/>
      <c r="R32" s="71"/>
      <c r="S32" s="72"/>
      <c r="T32" s="1"/>
      <c r="U32" s="1"/>
    </row>
    <row r="33" spans="2:21" ht="15" customHeight="1">
      <c r="B33" s="1"/>
      <c r="C33" s="52" t="s">
        <v>1128</v>
      </c>
      <c r="D33" s="53"/>
      <c r="E33" s="53"/>
      <c r="F33" s="53"/>
      <c r="G33" s="53"/>
      <c r="H33" s="53"/>
      <c r="I33" s="53"/>
      <c r="J33" s="53"/>
      <c r="K33" s="53"/>
      <c r="L33" s="53"/>
      <c r="M33" s="53"/>
      <c r="N33" s="53"/>
      <c r="O33" s="53"/>
      <c r="P33" s="53"/>
      <c r="Q33" s="54">
        <v>685844186.71</v>
      </c>
      <c r="R33" s="53"/>
      <c r="S33" s="53"/>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70" t="s">
        <v>1129</v>
      </c>
      <c r="C35" s="71"/>
      <c r="D35" s="71"/>
      <c r="E35" s="71"/>
      <c r="F35" s="71"/>
      <c r="G35" s="71"/>
      <c r="H35" s="71"/>
      <c r="I35" s="71"/>
      <c r="J35" s="71"/>
      <c r="K35" s="71"/>
      <c r="L35" s="71"/>
      <c r="M35" s="71"/>
      <c r="N35" s="71"/>
      <c r="O35" s="71"/>
      <c r="P35" s="71"/>
      <c r="Q35" s="71"/>
      <c r="R35" s="71"/>
      <c r="S35" s="72"/>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130"/>
      <c r="C37" s="131"/>
      <c r="D37" s="132" t="s">
        <v>1149</v>
      </c>
      <c r="E37" s="133"/>
      <c r="F37" s="133"/>
      <c r="G37" s="132" t="s">
        <v>1149</v>
      </c>
      <c r="H37" s="133"/>
      <c r="I37" s="133"/>
      <c r="J37" s="132" t="s">
        <v>1149</v>
      </c>
      <c r="K37" s="133"/>
      <c r="L37" s="133"/>
      <c r="M37" s="132" t="s">
        <v>1149</v>
      </c>
      <c r="N37" s="133"/>
      <c r="O37" s="133"/>
      <c r="P37" s="133"/>
      <c r="Q37" s="133"/>
      <c r="R37" s="133"/>
      <c r="S37" s="132" t="s">
        <v>1149</v>
      </c>
      <c r="T37" s="133"/>
      <c r="U37" s="21" t="s">
        <v>1149</v>
      </c>
    </row>
    <row r="38" spans="2:21" ht="9.75" customHeight="1">
      <c r="B38" s="134" t="s">
        <v>1017</v>
      </c>
      <c r="C38" s="135"/>
      <c r="D38" s="136" t="s">
        <v>1150</v>
      </c>
      <c r="E38" s="137"/>
      <c r="F38" s="137"/>
      <c r="G38" s="136" t="s">
        <v>1150</v>
      </c>
      <c r="H38" s="137"/>
      <c r="I38" s="137"/>
      <c r="J38" s="136" t="s">
        <v>1150</v>
      </c>
      <c r="K38" s="137"/>
      <c r="L38" s="137"/>
      <c r="M38" s="136" t="s">
        <v>1150</v>
      </c>
      <c r="N38" s="137"/>
      <c r="O38" s="137"/>
      <c r="P38" s="137"/>
      <c r="Q38" s="137"/>
      <c r="R38" s="137"/>
      <c r="S38" s="136" t="s">
        <v>1151</v>
      </c>
      <c r="T38" s="137"/>
      <c r="U38" s="22" t="s">
        <v>1151</v>
      </c>
    </row>
    <row r="39" spans="2:21" ht="13.5" customHeight="1">
      <c r="B39" s="130" t="s">
        <v>1152</v>
      </c>
      <c r="C39" s="131"/>
      <c r="D39" s="63" t="s">
        <v>1153</v>
      </c>
      <c r="E39" s="61"/>
      <c r="F39" s="61"/>
      <c r="G39" s="63" t="s">
        <v>1153</v>
      </c>
      <c r="H39" s="61"/>
      <c r="I39" s="61"/>
      <c r="J39" s="63" t="s">
        <v>1153</v>
      </c>
      <c r="K39" s="61"/>
      <c r="L39" s="61"/>
      <c r="M39" s="63" t="s">
        <v>1153</v>
      </c>
      <c r="N39" s="61"/>
      <c r="O39" s="61"/>
      <c r="P39" s="61"/>
      <c r="Q39" s="61"/>
      <c r="R39" s="61"/>
      <c r="S39" s="63" t="s">
        <v>1153</v>
      </c>
      <c r="T39" s="61"/>
      <c r="U39" s="9" t="s">
        <v>1153</v>
      </c>
    </row>
    <row r="40" spans="2:21" ht="12" customHeight="1">
      <c r="B40" s="138" t="s">
        <v>1154</v>
      </c>
      <c r="C40" s="131"/>
      <c r="D40" s="139" t="s">
        <v>1155</v>
      </c>
      <c r="E40" s="140"/>
      <c r="F40" s="140"/>
      <c r="G40" s="139" t="s">
        <v>1155</v>
      </c>
      <c r="H40" s="140"/>
      <c r="I40" s="140"/>
      <c r="J40" s="139" t="s">
        <v>1155</v>
      </c>
      <c r="K40" s="140"/>
      <c r="L40" s="140"/>
      <c r="M40" s="139" t="s">
        <v>1155</v>
      </c>
      <c r="N40" s="140"/>
      <c r="O40" s="140"/>
      <c r="P40" s="140"/>
      <c r="Q40" s="140"/>
      <c r="R40" s="140"/>
      <c r="S40" s="139" t="s">
        <v>1156</v>
      </c>
      <c r="T40" s="140"/>
      <c r="U40" s="23" t="s">
        <v>1156</v>
      </c>
    </row>
    <row r="41" spans="2:21" ht="12" customHeight="1">
      <c r="B41" s="130" t="s">
        <v>1021</v>
      </c>
      <c r="C41" s="131"/>
      <c r="D41" s="63" t="s">
        <v>1</v>
      </c>
      <c r="E41" s="61"/>
      <c r="F41" s="61"/>
      <c r="G41" s="63" t="s">
        <v>1</v>
      </c>
      <c r="H41" s="61"/>
      <c r="I41" s="61"/>
      <c r="J41" s="63" t="s">
        <v>1</v>
      </c>
      <c r="K41" s="61"/>
      <c r="L41" s="61"/>
      <c r="M41" s="63" t="s">
        <v>1</v>
      </c>
      <c r="N41" s="61"/>
      <c r="O41" s="61"/>
      <c r="P41" s="61"/>
      <c r="Q41" s="61"/>
      <c r="R41" s="61"/>
      <c r="S41" s="63" t="s">
        <v>1</v>
      </c>
      <c r="T41" s="61"/>
      <c r="U41" s="9" t="s">
        <v>1</v>
      </c>
    </row>
    <row r="42" spans="2:21" ht="11.25" customHeight="1">
      <c r="B42" s="138" t="s">
        <v>1157</v>
      </c>
      <c r="C42" s="131"/>
      <c r="D42" s="60">
        <v>5000000</v>
      </c>
      <c r="E42" s="61"/>
      <c r="F42" s="61"/>
      <c r="G42" s="60">
        <v>5000000</v>
      </c>
      <c r="H42" s="61"/>
      <c r="I42" s="61"/>
      <c r="J42" s="60">
        <v>10000000</v>
      </c>
      <c r="K42" s="61"/>
      <c r="L42" s="61"/>
      <c r="M42" s="60">
        <v>25000000</v>
      </c>
      <c r="N42" s="61"/>
      <c r="O42" s="61"/>
      <c r="P42" s="61"/>
      <c r="Q42" s="61"/>
      <c r="R42" s="61"/>
      <c r="S42" s="60">
        <v>11500000</v>
      </c>
      <c r="T42" s="61"/>
      <c r="U42" s="10">
        <v>35000000</v>
      </c>
    </row>
    <row r="43" spans="2:21" ht="12" customHeight="1">
      <c r="B43" s="138" t="s">
        <v>1019</v>
      </c>
      <c r="C43" s="131"/>
      <c r="D43" s="62">
        <v>43483</v>
      </c>
      <c r="E43" s="61"/>
      <c r="F43" s="61"/>
      <c r="G43" s="62">
        <v>43497</v>
      </c>
      <c r="H43" s="61"/>
      <c r="I43" s="61"/>
      <c r="J43" s="62">
        <v>43489</v>
      </c>
      <c r="K43" s="61"/>
      <c r="L43" s="61"/>
      <c r="M43" s="62">
        <v>43490</v>
      </c>
      <c r="N43" s="61"/>
      <c r="O43" s="61"/>
      <c r="P43" s="61"/>
      <c r="Q43" s="61"/>
      <c r="R43" s="61"/>
      <c r="S43" s="62">
        <v>43928</v>
      </c>
      <c r="T43" s="61"/>
      <c r="U43" s="11">
        <v>43955</v>
      </c>
    </row>
    <row r="44" spans="2:21" ht="11.25" customHeight="1">
      <c r="B44" s="138" t="s">
        <v>1020</v>
      </c>
      <c r="C44" s="131"/>
      <c r="D44" s="62">
        <v>46560</v>
      </c>
      <c r="E44" s="61"/>
      <c r="F44" s="61"/>
      <c r="G44" s="62">
        <v>46560</v>
      </c>
      <c r="H44" s="61"/>
      <c r="I44" s="61"/>
      <c r="J44" s="62">
        <v>46560</v>
      </c>
      <c r="K44" s="61"/>
      <c r="L44" s="61"/>
      <c r="M44" s="62">
        <v>46560</v>
      </c>
      <c r="N44" s="61"/>
      <c r="O44" s="61"/>
      <c r="P44" s="61"/>
      <c r="Q44" s="61"/>
      <c r="R44" s="61"/>
      <c r="S44" s="62">
        <v>46682</v>
      </c>
      <c r="T44" s="61"/>
      <c r="U44" s="11">
        <v>46682</v>
      </c>
    </row>
    <row r="45" spans="2:21" ht="10.5" customHeight="1">
      <c r="B45" s="138" t="s">
        <v>1022</v>
      </c>
      <c r="C45" s="131"/>
      <c r="D45" s="63" t="s">
        <v>1158</v>
      </c>
      <c r="E45" s="61"/>
      <c r="F45" s="61"/>
      <c r="G45" s="63" t="s">
        <v>1158</v>
      </c>
      <c r="H45" s="61"/>
      <c r="I45" s="61"/>
      <c r="J45" s="63" t="s">
        <v>1158</v>
      </c>
      <c r="K45" s="61"/>
      <c r="L45" s="61"/>
      <c r="M45" s="63" t="s">
        <v>1158</v>
      </c>
      <c r="N45" s="61"/>
      <c r="O45" s="61"/>
      <c r="P45" s="61"/>
      <c r="Q45" s="61"/>
      <c r="R45" s="61"/>
      <c r="S45" s="63" t="s">
        <v>1158</v>
      </c>
      <c r="T45" s="61"/>
      <c r="U45" s="9" t="s">
        <v>1158</v>
      </c>
    </row>
    <row r="46" spans="2:21" ht="12" customHeight="1">
      <c r="B46" s="130" t="s">
        <v>1023</v>
      </c>
      <c r="C46" s="131"/>
      <c r="D46" s="141">
        <v>0.008</v>
      </c>
      <c r="E46" s="61"/>
      <c r="F46" s="61"/>
      <c r="G46" s="141">
        <v>0.008</v>
      </c>
      <c r="H46" s="61"/>
      <c r="I46" s="61"/>
      <c r="J46" s="141">
        <v>0.008</v>
      </c>
      <c r="K46" s="61"/>
      <c r="L46" s="61"/>
      <c r="M46" s="141">
        <v>0.008</v>
      </c>
      <c r="N46" s="61"/>
      <c r="O46" s="61"/>
      <c r="P46" s="61"/>
      <c r="Q46" s="61"/>
      <c r="R46" s="61"/>
      <c r="S46" s="141">
        <v>0</v>
      </c>
      <c r="T46" s="61"/>
      <c r="U46" s="12">
        <v>0</v>
      </c>
    </row>
    <row r="47" spans="2:21" ht="12" customHeight="1">
      <c r="B47" s="130" t="s">
        <v>1159</v>
      </c>
      <c r="C47" s="131"/>
      <c r="D47" s="63" t="s">
        <v>1160</v>
      </c>
      <c r="E47" s="61"/>
      <c r="F47" s="61"/>
      <c r="G47" s="63" t="s">
        <v>1160</v>
      </c>
      <c r="H47" s="61"/>
      <c r="I47" s="61"/>
      <c r="J47" s="63" t="s">
        <v>1160</v>
      </c>
      <c r="K47" s="61"/>
      <c r="L47" s="61"/>
      <c r="M47" s="63" t="s">
        <v>1160</v>
      </c>
      <c r="N47" s="61"/>
      <c r="O47" s="61"/>
      <c r="P47" s="61"/>
      <c r="Q47" s="61"/>
      <c r="R47" s="61"/>
      <c r="S47" s="63" t="s">
        <v>1160</v>
      </c>
      <c r="T47" s="61"/>
      <c r="U47" s="9" t="s">
        <v>1160</v>
      </c>
    </row>
    <row r="48" spans="2:21" ht="10.5" customHeight="1">
      <c r="B48" s="130" t="s">
        <v>1161</v>
      </c>
      <c r="C48" s="131"/>
      <c r="D48" s="63" t="s">
        <v>1162</v>
      </c>
      <c r="E48" s="61"/>
      <c r="F48" s="61"/>
      <c r="G48" s="63" t="s">
        <v>1162</v>
      </c>
      <c r="H48" s="61"/>
      <c r="I48" s="61"/>
      <c r="J48" s="63" t="s">
        <v>1162</v>
      </c>
      <c r="K48" s="61"/>
      <c r="L48" s="61"/>
      <c r="M48" s="63" t="s">
        <v>1162</v>
      </c>
      <c r="N48" s="61"/>
      <c r="O48" s="61"/>
      <c r="P48" s="61"/>
      <c r="Q48" s="61"/>
      <c r="R48" s="61"/>
      <c r="S48" s="63" t="s">
        <v>1162</v>
      </c>
      <c r="T48" s="61"/>
      <c r="U48" s="9" t="s">
        <v>1162</v>
      </c>
    </row>
    <row r="49" spans="2:21" ht="14.25" customHeight="1">
      <c r="B49" s="130" t="s">
        <v>1163</v>
      </c>
      <c r="C49" s="131"/>
      <c r="D49" s="63" t="s">
        <v>1164</v>
      </c>
      <c r="E49" s="61"/>
      <c r="F49" s="61"/>
      <c r="G49" s="63" t="s">
        <v>1164</v>
      </c>
      <c r="H49" s="61"/>
      <c r="I49" s="61"/>
      <c r="J49" s="63" t="s">
        <v>1164</v>
      </c>
      <c r="K49" s="61"/>
      <c r="L49" s="61"/>
      <c r="M49" s="63" t="s">
        <v>1164</v>
      </c>
      <c r="N49" s="61"/>
      <c r="O49" s="61"/>
      <c r="P49" s="61"/>
      <c r="Q49" s="61"/>
      <c r="R49" s="61"/>
      <c r="S49" s="63" t="s">
        <v>1164</v>
      </c>
      <c r="T49" s="61"/>
      <c r="U49" s="9" t="s">
        <v>1164</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70" t="s">
        <v>1130</v>
      </c>
      <c r="C51" s="71"/>
      <c r="D51" s="71"/>
      <c r="E51" s="71"/>
      <c r="F51" s="71"/>
      <c r="G51" s="71"/>
      <c r="H51" s="71"/>
      <c r="I51" s="71"/>
      <c r="J51" s="71"/>
      <c r="K51" s="71"/>
      <c r="L51" s="71"/>
      <c r="M51" s="71"/>
      <c r="N51" s="71"/>
      <c r="O51" s="71"/>
      <c r="P51" s="71"/>
      <c r="Q51" s="71"/>
      <c r="R51" s="71"/>
      <c r="S51" s="72"/>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52" t="s">
        <v>1131</v>
      </c>
      <c r="C53" s="53"/>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I323"/>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33" t="s">
        <v>987</v>
      </c>
      <c r="R3" s="34"/>
      <c r="S3" s="34"/>
      <c r="T3" s="34"/>
      <c r="U3" s="34"/>
      <c r="V3" s="34"/>
      <c r="W3" s="34"/>
      <c r="X3" s="34"/>
      <c r="Y3" s="34"/>
      <c r="Z3" s="34"/>
      <c r="AA3" s="34"/>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5" t="s">
        <v>1165</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40" t="s">
        <v>1124</v>
      </c>
      <c r="C7" s="41"/>
      <c r="D7" s="41"/>
      <c r="E7" s="41"/>
      <c r="F7" s="41"/>
      <c r="G7" s="41"/>
      <c r="H7" s="41"/>
      <c r="I7" s="41"/>
      <c r="J7" s="41"/>
      <c r="K7" s="1"/>
      <c r="L7" s="42">
        <v>44227</v>
      </c>
      <c r="M7" s="43"/>
      <c r="N7" s="43"/>
      <c r="O7" s="43"/>
      <c r="P7" s="43"/>
      <c r="Q7" s="43"/>
      <c r="R7" s="43"/>
      <c r="S7" s="43"/>
      <c r="T7" s="1"/>
      <c r="U7" s="1"/>
      <c r="V7" s="1"/>
      <c r="W7" s="1"/>
      <c r="X7" s="1"/>
      <c r="Y7" s="1"/>
      <c r="Z7" s="1"/>
      <c r="AA7" s="1"/>
      <c r="AB7" s="1"/>
      <c r="AC7" s="1"/>
      <c r="AD7" s="1"/>
      <c r="AE7" s="1"/>
      <c r="AF7" s="1"/>
      <c r="AG7" s="1"/>
      <c r="AH7" s="1"/>
      <c r="AI7" s="1"/>
    </row>
    <row r="8" spans="2:35" ht="5.25" customHeight="1">
      <c r="B8" s="41"/>
      <c r="C8" s="41"/>
      <c r="D8" s="41"/>
      <c r="E8" s="41"/>
      <c r="F8" s="41"/>
      <c r="G8" s="41"/>
      <c r="H8" s="41"/>
      <c r="I8" s="41"/>
      <c r="J8" s="41"/>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70" t="s">
        <v>1166</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42"/>
      <c r="C11" s="58"/>
      <c r="D11" s="58"/>
      <c r="E11" s="58"/>
      <c r="F11" s="58"/>
      <c r="G11" s="58"/>
      <c r="H11" s="58"/>
      <c r="I11" s="57" t="s">
        <v>1181</v>
      </c>
      <c r="J11" s="58"/>
      <c r="K11" s="58"/>
      <c r="L11" s="58"/>
      <c r="M11" s="58"/>
      <c r="N11" s="58"/>
      <c r="O11" s="58"/>
      <c r="P11" s="58"/>
      <c r="Q11" s="58"/>
      <c r="R11" s="58"/>
      <c r="S11" s="58"/>
      <c r="T11" s="57" t="s">
        <v>1182</v>
      </c>
      <c r="U11" s="58"/>
      <c r="V11" s="58"/>
      <c r="W11" s="58"/>
      <c r="X11" s="58"/>
      <c r="Y11" s="58"/>
      <c r="Z11" s="58"/>
      <c r="AA11" s="57" t="s">
        <v>1183</v>
      </c>
      <c r="AB11" s="58"/>
      <c r="AC11" s="58"/>
      <c r="AD11" s="58"/>
      <c r="AE11" s="58"/>
      <c r="AF11" s="58"/>
      <c r="AG11" s="58"/>
      <c r="AH11" s="57" t="s">
        <v>1182</v>
      </c>
      <c r="AI11" s="58"/>
    </row>
    <row r="12" spans="2:35" ht="12" customHeight="1">
      <c r="B12" s="126" t="s">
        <v>582</v>
      </c>
      <c r="C12" s="61"/>
      <c r="D12" s="61"/>
      <c r="E12" s="61"/>
      <c r="F12" s="61"/>
      <c r="G12" s="61"/>
      <c r="H12" s="61"/>
      <c r="I12" s="143">
        <v>2490019145.6899834</v>
      </c>
      <c r="J12" s="61"/>
      <c r="K12" s="61"/>
      <c r="L12" s="61"/>
      <c r="M12" s="61"/>
      <c r="N12" s="61"/>
      <c r="O12" s="61"/>
      <c r="P12" s="61"/>
      <c r="Q12" s="61"/>
      <c r="R12" s="61"/>
      <c r="S12" s="61"/>
      <c r="T12" s="141">
        <v>0.15684214314463904</v>
      </c>
      <c r="U12" s="61"/>
      <c r="V12" s="61"/>
      <c r="W12" s="61"/>
      <c r="X12" s="61"/>
      <c r="Y12" s="61"/>
      <c r="Z12" s="61"/>
      <c r="AA12" s="60">
        <v>35370</v>
      </c>
      <c r="AB12" s="61"/>
      <c r="AC12" s="61"/>
      <c r="AD12" s="61"/>
      <c r="AE12" s="61"/>
      <c r="AF12" s="61"/>
      <c r="AG12" s="61"/>
      <c r="AH12" s="141">
        <v>0.15460335083202567</v>
      </c>
      <c r="AI12" s="61"/>
    </row>
    <row r="13" spans="2:35" ht="12" customHeight="1">
      <c r="B13" s="126" t="s">
        <v>586</v>
      </c>
      <c r="C13" s="61"/>
      <c r="D13" s="61"/>
      <c r="E13" s="61"/>
      <c r="F13" s="61"/>
      <c r="G13" s="61"/>
      <c r="H13" s="61"/>
      <c r="I13" s="143">
        <v>2475699007.4300036</v>
      </c>
      <c r="J13" s="61"/>
      <c r="K13" s="61"/>
      <c r="L13" s="61"/>
      <c r="M13" s="61"/>
      <c r="N13" s="61"/>
      <c r="O13" s="61"/>
      <c r="P13" s="61"/>
      <c r="Q13" s="61"/>
      <c r="R13" s="61"/>
      <c r="S13" s="61"/>
      <c r="T13" s="141">
        <v>0.1559401415762132</v>
      </c>
      <c r="U13" s="61"/>
      <c r="V13" s="61"/>
      <c r="W13" s="61"/>
      <c r="X13" s="61"/>
      <c r="Y13" s="61"/>
      <c r="Z13" s="61"/>
      <c r="AA13" s="60">
        <v>37345</v>
      </c>
      <c r="AB13" s="61"/>
      <c r="AC13" s="61"/>
      <c r="AD13" s="61"/>
      <c r="AE13" s="61"/>
      <c r="AF13" s="61"/>
      <c r="AG13" s="61"/>
      <c r="AH13" s="141">
        <v>0.16323613618382807</v>
      </c>
      <c r="AI13" s="61"/>
    </row>
    <row r="14" spans="2:35" ht="12" customHeight="1">
      <c r="B14" s="126" t="s">
        <v>584</v>
      </c>
      <c r="C14" s="61"/>
      <c r="D14" s="61"/>
      <c r="E14" s="61"/>
      <c r="F14" s="61"/>
      <c r="G14" s="61"/>
      <c r="H14" s="61"/>
      <c r="I14" s="143">
        <v>2270301841.3700094</v>
      </c>
      <c r="J14" s="61"/>
      <c r="K14" s="61"/>
      <c r="L14" s="61"/>
      <c r="M14" s="61"/>
      <c r="N14" s="61"/>
      <c r="O14" s="61"/>
      <c r="P14" s="61"/>
      <c r="Q14" s="61"/>
      <c r="R14" s="61"/>
      <c r="S14" s="61"/>
      <c r="T14" s="141">
        <v>0.14300251747141615</v>
      </c>
      <c r="U14" s="61"/>
      <c r="V14" s="61"/>
      <c r="W14" s="61"/>
      <c r="X14" s="61"/>
      <c r="Y14" s="61"/>
      <c r="Z14" s="61"/>
      <c r="AA14" s="60">
        <v>31453</v>
      </c>
      <c r="AB14" s="61"/>
      <c r="AC14" s="61"/>
      <c r="AD14" s="61"/>
      <c r="AE14" s="61"/>
      <c r="AF14" s="61"/>
      <c r="AG14" s="61"/>
      <c r="AH14" s="141">
        <v>0.13748202413683075</v>
      </c>
      <c r="AI14" s="61"/>
    </row>
    <row r="15" spans="2:35" ht="12" customHeight="1">
      <c r="B15" s="126" t="s">
        <v>590</v>
      </c>
      <c r="C15" s="61"/>
      <c r="D15" s="61"/>
      <c r="E15" s="61"/>
      <c r="F15" s="61"/>
      <c r="G15" s="61"/>
      <c r="H15" s="61"/>
      <c r="I15" s="143">
        <v>1772345462.4900007</v>
      </c>
      <c r="J15" s="61"/>
      <c r="K15" s="61"/>
      <c r="L15" s="61"/>
      <c r="M15" s="61"/>
      <c r="N15" s="61"/>
      <c r="O15" s="61"/>
      <c r="P15" s="61"/>
      <c r="Q15" s="61"/>
      <c r="R15" s="61"/>
      <c r="S15" s="61"/>
      <c r="T15" s="141">
        <v>0.11163707765491114</v>
      </c>
      <c r="U15" s="61"/>
      <c r="V15" s="61"/>
      <c r="W15" s="61"/>
      <c r="X15" s="61"/>
      <c r="Y15" s="61"/>
      <c r="Z15" s="61"/>
      <c r="AA15" s="60">
        <v>28447</v>
      </c>
      <c r="AB15" s="61"/>
      <c r="AC15" s="61"/>
      <c r="AD15" s="61"/>
      <c r="AE15" s="61"/>
      <c r="AF15" s="61"/>
      <c r="AG15" s="61"/>
      <c r="AH15" s="141">
        <v>0.1243427062798596</v>
      </c>
      <c r="AI15" s="61"/>
    </row>
    <row r="16" spans="2:35" ht="12" customHeight="1">
      <c r="B16" s="126" t="s">
        <v>588</v>
      </c>
      <c r="C16" s="61"/>
      <c r="D16" s="61"/>
      <c r="E16" s="61"/>
      <c r="F16" s="61"/>
      <c r="G16" s="61"/>
      <c r="H16" s="61"/>
      <c r="I16" s="143">
        <v>1394402572.919999</v>
      </c>
      <c r="J16" s="61"/>
      <c r="K16" s="61"/>
      <c r="L16" s="61"/>
      <c r="M16" s="61"/>
      <c r="N16" s="61"/>
      <c r="O16" s="61"/>
      <c r="P16" s="61"/>
      <c r="Q16" s="61"/>
      <c r="R16" s="61"/>
      <c r="S16" s="61"/>
      <c r="T16" s="141">
        <v>0.08783108689012487</v>
      </c>
      <c r="U16" s="61"/>
      <c r="V16" s="61"/>
      <c r="W16" s="61"/>
      <c r="X16" s="61"/>
      <c r="Y16" s="61"/>
      <c r="Z16" s="61"/>
      <c r="AA16" s="60">
        <v>13117</v>
      </c>
      <c r="AB16" s="61"/>
      <c r="AC16" s="61"/>
      <c r="AD16" s="61"/>
      <c r="AE16" s="61"/>
      <c r="AF16" s="61"/>
      <c r="AG16" s="61"/>
      <c r="AH16" s="141">
        <v>0.057334807827641526</v>
      </c>
      <c r="AI16" s="61"/>
    </row>
    <row r="17" spans="2:35" ht="12" customHeight="1">
      <c r="B17" s="126" t="s">
        <v>592</v>
      </c>
      <c r="C17" s="61"/>
      <c r="D17" s="61"/>
      <c r="E17" s="61"/>
      <c r="F17" s="61"/>
      <c r="G17" s="61"/>
      <c r="H17" s="61"/>
      <c r="I17" s="143">
        <v>1276439483.190005</v>
      </c>
      <c r="J17" s="61"/>
      <c r="K17" s="61"/>
      <c r="L17" s="61"/>
      <c r="M17" s="61"/>
      <c r="N17" s="61"/>
      <c r="O17" s="61"/>
      <c r="P17" s="61"/>
      <c r="Q17" s="61"/>
      <c r="R17" s="61"/>
      <c r="S17" s="61"/>
      <c r="T17" s="141">
        <v>0.08040078908006976</v>
      </c>
      <c r="U17" s="61"/>
      <c r="V17" s="61"/>
      <c r="W17" s="61"/>
      <c r="X17" s="61"/>
      <c r="Y17" s="61"/>
      <c r="Z17" s="61"/>
      <c r="AA17" s="60">
        <v>21689</v>
      </c>
      <c r="AB17" s="61"/>
      <c r="AC17" s="61"/>
      <c r="AD17" s="61"/>
      <c r="AE17" s="61"/>
      <c r="AF17" s="61"/>
      <c r="AG17" s="61"/>
      <c r="AH17" s="141">
        <v>0.09480328176974286</v>
      </c>
      <c r="AI17" s="61"/>
    </row>
    <row r="18" spans="2:35" ht="12" customHeight="1">
      <c r="B18" s="126" t="s">
        <v>594</v>
      </c>
      <c r="C18" s="61"/>
      <c r="D18" s="61"/>
      <c r="E18" s="61"/>
      <c r="F18" s="61"/>
      <c r="G18" s="61"/>
      <c r="H18" s="61"/>
      <c r="I18" s="143">
        <v>1171565272.5499992</v>
      </c>
      <c r="J18" s="61"/>
      <c r="K18" s="61"/>
      <c r="L18" s="61"/>
      <c r="M18" s="61"/>
      <c r="N18" s="61"/>
      <c r="O18" s="61"/>
      <c r="P18" s="61"/>
      <c r="Q18" s="61"/>
      <c r="R18" s="61"/>
      <c r="S18" s="61"/>
      <c r="T18" s="141">
        <v>0.07379493788175583</v>
      </c>
      <c r="U18" s="61"/>
      <c r="V18" s="61"/>
      <c r="W18" s="61"/>
      <c r="X18" s="61"/>
      <c r="Y18" s="61"/>
      <c r="Z18" s="61"/>
      <c r="AA18" s="60">
        <v>17594</v>
      </c>
      <c r="AB18" s="61"/>
      <c r="AC18" s="61"/>
      <c r="AD18" s="61"/>
      <c r="AE18" s="61"/>
      <c r="AF18" s="61"/>
      <c r="AG18" s="61"/>
      <c r="AH18" s="141">
        <v>0.07690391163524624</v>
      </c>
      <c r="AI18" s="61"/>
    </row>
    <row r="19" spans="2:35" ht="12" customHeight="1">
      <c r="B19" s="126" t="s">
        <v>596</v>
      </c>
      <c r="C19" s="61"/>
      <c r="D19" s="61"/>
      <c r="E19" s="61"/>
      <c r="F19" s="61"/>
      <c r="G19" s="61"/>
      <c r="H19" s="61"/>
      <c r="I19" s="143">
        <v>1066961577.5700039</v>
      </c>
      <c r="J19" s="61"/>
      <c r="K19" s="61"/>
      <c r="L19" s="61"/>
      <c r="M19" s="61"/>
      <c r="N19" s="61"/>
      <c r="O19" s="61"/>
      <c r="P19" s="61"/>
      <c r="Q19" s="61"/>
      <c r="R19" s="61"/>
      <c r="S19" s="61"/>
      <c r="T19" s="141">
        <v>0.06720612601261479</v>
      </c>
      <c r="U19" s="61"/>
      <c r="V19" s="61"/>
      <c r="W19" s="61"/>
      <c r="X19" s="61"/>
      <c r="Y19" s="61"/>
      <c r="Z19" s="61"/>
      <c r="AA19" s="60">
        <v>16850</v>
      </c>
      <c r="AB19" s="61"/>
      <c r="AC19" s="61"/>
      <c r="AD19" s="61"/>
      <c r="AE19" s="61"/>
      <c r="AF19" s="61"/>
      <c r="AG19" s="61"/>
      <c r="AH19" s="141">
        <v>0.07365186490018752</v>
      </c>
      <c r="AI19" s="61"/>
    </row>
    <row r="20" spans="2:35" ht="12" customHeight="1">
      <c r="B20" s="126" t="s">
        <v>598</v>
      </c>
      <c r="C20" s="61"/>
      <c r="D20" s="61"/>
      <c r="E20" s="61"/>
      <c r="F20" s="61"/>
      <c r="G20" s="61"/>
      <c r="H20" s="61"/>
      <c r="I20" s="143">
        <v>807527425.6600001</v>
      </c>
      <c r="J20" s="61"/>
      <c r="K20" s="61"/>
      <c r="L20" s="61"/>
      <c r="M20" s="61"/>
      <c r="N20" s="61"/>
      <c r="O20" s="61"/>
      <c r="P20" s="61"/>
      <c r="Q20" s="61"/>
      <c r="R20" s="61"/>
      <c r="S20" s="61"/>
      <c r="T20" s="141">
        <v>0.050864802508774176</v>
      </c>
      <c r="U20" s="61"/>
      <c r="V20" s="61"/>
      <c r="W20" s="61"/>
      <c r="X20" s="61"/>
      <c r="Y20" s="61"/>
      <c r="Z20" s="61"/>
      <c r="AA20" s="60">
        <v>9558</v>
      </c>
      <c r="AB20" s="61"/>
      <c r="AC20" s="61"/>
      <c r="AD20" s="61"/>
      <c r="AE20" s="61"/>
      <c r="AF20" s="61"/>
      <c r="AG20" s="61"/>
      <c r="AH20" s="141">
        <v>0.04177831007216572</v>
      </c>
      <c r="AI20" s="61"/>
    </row>
    <row r="21" spans="2:35" ht="12" customHeight="1">
      <c r="B21" s="126" t="s">
        <v>600</v>
      </c>
      <c r="C21" s="61"/>
      <c r="D21" s="61"/>
      <c r="E21" s="61"/>
      <c r="F21" s="61"/>
      <c r="G21" s="61"/>
      <c r="H21" s="61"/>
      <c r="I21" s="143">
        <v>684760310.4800009</v>
      </c>
      <c r="J21" s="61"/>
      <c r="K21" s="61"/>
      <c r="L21" s="61"/>
      <c r="M21" s="61"/>
      <c r="N21" s="61"/>
      <c r="O21" s="61"/>
      <c r="P21" s="61"/>
      <c r="Q21" s="61"/>
      <c r="R21" s="61"/>
      <c r="S21" s="61"/>
      <c r="T21" s="141">
        <v>0.04313190716704769</v>
      </c>
      <c r="U21" s="61"/>
      <c r="V21" s="61"/>
      <c r="W21" s="61"/>
      <c r="X21" s="61"/>
      <c r="Y21" s="61"/>
      <c r="Z21" s="61"/>
      <c r="AA21" s="60">
        <v>10527</v>
      </c>
      <c r="AB21" s="61"/>
      <c r="AC21" s="61"/>
      <c r="AD21" s="61"/>
      <c r="AE21" s="61"/>
      <c r="AF21" s="61"/>
      <c r="AG21" s="61"/>
      <c r="AH21" s="141">
        <v>0.04601383868274623</v>
      </c>
      <c r="AI21" s="61"/>
    </row>
    <row r="22" spans="2:35" ht="12" customHeight="1">
      <c r="B22" s="126" t="s">
        <v>534</v>
      </c>
      <c r="C22" s="61"/>
      <c r="D22" s="61"/>
      <c r="E22" s="61"/>
      <c r="F22" s="61"/>
      <c r="G22" s="61"/>
      <c r="H22" s="61"/>
      <c r="I22" s="143">
        <v>420193310.60000026</v>
      </c>
      <c r="J22" s="61"/>
      <c r="K22" s="61"/>
      <c r="L22" s="61"/>
      <c r="M22" s="61"/>
      <c r="N22" s="61"/>
      <c r="O22" s="61"/>
      <c r="P22" s="61"/>
      <c r="Q22" s="61"/>
      <c r="R22" s="61"/>
      <c r="S22" s="61"/>
      <c r="T22" s="141">
        <v>0.02646727415073069</v>
      </c>
      <c r="U22" s="61"/>
      <c r="V22" s="61"/>
      <c r="W22" s="61"/>
      <c r="X22" s="61"/>
      <c r="Y22" s="61"/>
      <c r="Z22" s="61"/>
      <c r="AA22" s="60">
        <v>6032</v>
      </c>
      <c r="AB22" s="61"/>
      <c r="AC22" s="61"/>
      <c r="AD22" s="61"/>
      <c r="AE22" s="61"/>
      <c r="AF22" s="61"/>
      <c r="AG22" s="61"/>
      <c r="AH22" s="141">
        <v>0.02636605632509977</v>
      </c>
      <c r="AI22" s="61"/>
    </row>
    <row r="23" spans="2:35" ht="12" customHeight="1">
      <c r="B23" s="126" t="s">
        <v>62</v>
      </c>
      <c r="C23" s="61"/>
      <c r="D23" s="61"/>
      <c r="E23" s="61"/>
      <c r="F23" s="61"/>
      <c r="G23" s="61"/>
      <c r="H23" s="61"/>
      <c r="I23" s="143">
        <v>45741751.59999996</v>
      </c>
      <c r="J23" s="61"/>
      <c r="K23" s="61"/>
      <c r="L23" s="61"/>
      <c r="M23" s="61"/>
      <c r="N23" s="61"/>
      <c r="O23" s="61"/>
      <c r="P23" s="61"/>
      <c r="Q23" s="61"/>
      <c r="R23" s="61"/>
      <c r="S23" s="61"/>
      <c r="T23" s="141">
        <v>0.0028811964617026014</v>
      </c>
      <c r="U23" s="61"/>
      <c r="V23" s="61"/>
      <c r="W23" s="61"/>
      <c r="X23" s="61"/>
      <c r="Y23" s="61"/>
      <c r="Z23" s="61"/>
      <c r="AA23" s="60">
        <v>797</v>
      </c>
      <c r="AB23" s="61"/>
      <c r="AC23" s="61"/>
      <c r="AD23" s="61"/>
      <c r="AE23" s="61"/>
      <c r="AF23" s="61"/>
      <c r="AG23" s="61"/>
      <c r="AH23" s="141">
        <v>0.0034837113546260802</v>
      </c>
      <c r="AI23" s="61"/>
    </row>
    <row r="24" spans="2:35" ht="13.5" customHeight="1">
      <c r="B24" s="144"/>
      <c r="C24" s="145"/>
      <c r="D24" s="145"/>
      <c r="E24" s="145"/>
      <c r="F24" s="145"/>
      <c r="G24" s="145"/>
      <c r="H24" s="145"/>
      <c r="I24" s="146">
        <v>15875957161.550007</v>
      </c>
      <c r="J24" s="145"/>
      <c r="K24" s="145"/>
      <c r="L24" s="145"/>
      <c r="M24" s="145"/>
      <c r="N24" s="145"/>
      <c r="O24" s="145"/>
      <c r="P24" s="145"/>
      <c r="Q24" s="145"/>
      <c r="R24" s="145"/>
      <c r="S24" s="145"/>
      <c r="T24" s="147">
        <v>1.0000000000000182</v>
      </c>
      <c r="U24" s="145"/>
      <c r="V24" s="145"/>
      <c r="W24" s="145"/>
      <c r="X24" s="145"/>
      <c r="Y24" s="145"/>
      <c r="Z24" s="145"/>
      <c r="AA24" s="148">
        <v>228779</v>
      </c>
      <c r="AB24" s="145"/>
      <c r="AC24" s="145"/>
      <c r="AD24" s="145"/>
      <c r="AE24" s="145"/>
      <c r="AF24" s="145"/>
      <c r="AG24" s="145"/>
      <c r="AH24" s="147">
        <v>1</v>
      </c>
      <c r="AI24" s="145"/>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70" t="s">
        <v>1167</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7" t="s">
        <v>1184</v>
      </c>
      <c r="C28" s="58"/>
      <c r="D28" s="58"/>
      <c r="E28" s="58"/>
      <c r="F28" s="58"/>
      <c r="G28" s="58"/>
      <c r="H28" s="58"/>
      <c r="I28" s="58"/>
      <c r="J28" s="57" t="s">
        <v>1181</v>
      </c>
      <c r="K28" s="58"/>
      <c r="L28" s="58"/>
      <c r="M28" s="58"/>
      <c r="N28" s="58"/>
      <c r="O28" s="58"/>
      <c r="P28" s="58"/>
      <c r="Q28" s="58"/>
      <c r="R28" s="58"/>
      <c r="S28" s="58"/>
      <c r="T28" s="57" t="s">
        <v>1182</v>
      </c>
      <c r="U28" s="58"/>
      <c r="V28" s="58"/>
      <c r="W28" s="58"/>
      <c r="X28" s="58"/>
      <c r="Y28" s="58"/>
      <c r="Z28" s="58"/>
      <c r="AA28" s="57" t="s">
        <v>1183</v>
      </c>
      <c r="AB28" s="58"/>
      <c r="AC28" s="58"/>
      <c r="AD28" s="58"/>
      <c r="AE28" s="58"/>
      <c r="AF28" s="58"/>
      <c r="AG28" s="57" t="s">
        <v>1182</v>
      </c>
      <c r="AH28" s="58"/>
      <c r="AI28" s="58"/>
    </row>
    <row r="29" spans="2:35" ht="12.75" customHeight="1">
      <c r="B29" s="63" t="s">
        <v>1185</v>
      </c>
      <c r="C29" s="61"/>
      <c r="D29" s="61"/>
      <c r="E29" s="61"/>
      <c r="F29" s="61"/>
      <c r="G29" s="61"/>
      <c r="H29" s="61"/>
      <c r="I29" s="61"/>
      <c r="J29" s="143">
        <v>1755424485.790009</v>
      </c>
      <c r="K29" s="61"/>
      <c r="L29" s="61"/>
      <c r="M29" s="61"/>
      <c r="N29" s="61"/>
      <c r="O29" s="61"/>
      <c r="P29" s="61"/>
      <c r="Q29" s="61"/>
      <c r="R29" s="61"/>
      <c r="S29" s="61"/>
      <c r="T29" s="141">
        <v>0.11057125362126075</v>
      </c>
      <c r="U29" s="61"/>
      <c r="V29" s="61"/>
      <c r="W29" s="61"/>
      <c r="X29" s="61"/>
      <c r="Y29" s="61"/>
      <c r="Z29" s="61"/>
      <c r="AA29" s="60">
        <v>17478</v>
      </c>
      <c r="AB29" s="61"/>
      <c r="AC29" s="61"/>
      <c r="AD29" s="61"/>
      <c r="AE29" s="61"/>
      <c r="AF29" s="61"/>
      <c r="AG29" s="141">
        <v>0.07639687209053278</v>
      </c>
      <c r="AH29" s="61"/>
      <c r="AI29" s="61"/>
    </row>
    <row r="30" spans="2:35" ht="12.75" customHeight="1">
      <c r="B30" s="63" t="s">
        <v>1186</v>
      </c>
      <c r="C30" s="61"/>
      <c r="D30" s="61"/>
      <c r="E30" s="61"/>
      <c r="F30" s="61"/>
      <c r="G30" s="61"/>
      <c r="H30" s="61"/>
      <c r="I30" s="61"/>
      <c r="J30" s="143">
        <v>5277554812.269966</v>
      </c>
      <c r="K30" s="61"/>
      <c r="L30" s="61"/>
      <c r="M30" s="61"/>
      <c r="N30" s="61"/>
      <c r="O30" s="61"/>
      <c r="P30" s="61"/>
      <c r="Q30" s="61"/>
      <c r="R30" s="61"/>
      <c r="S30" s="61"/>
      <c r="T30" s="141">
        <v>0.3324243545486318</v>
      </c>
      <c r="U30" s="61"/>
      <c r="V30" s="61"/>
      <c r="W30" s="61"/>
      <c r="X30" s="61"/>
      <c r="Y30" s="61"/>
      <c r="Z30" s="61"/>
      <c r="AA30" s="60">
        <v>61056</v>
      </c>
      <c r="AB30" s="61"/>
      <c r="AC30" s="61"/>
      <c r="AD30" s="61"/>
      <c r="AE30" s="61"/>
      <c r="AF30" s="61"/>
      <c r="AG30" s="141">
        <v>0.2668776417415934</v>
      </c>
      <c r="AH30" s="61"/>
      <c r="AI30" s="61"/>
    </row>
    <row r="31" spans="2:35" ht="12.75" customHeight="1">
      <c r="B31" s="63" t="s">
        <v>1187</v>
      </c>
      <c r="C31" s="61"/>
      <c r="D31" s="61"/>
      <c r="E31" s="61"/>
      <c r="F31" s="61"/>
      <c r="G31" s="61"/>
      <c r="H31" s="61"/>
      <c r="I31" s="61"/>
      <c r="J31" s="143">
        <v>2512836004.239991</v>
      </c>
      <c r="K31" s="61"/>
      <c r="L31" s="61"/>
      <c r="M31" s="61"/>
      <c r="N31" s="61"/>
      <c r="O31" s="61"/>
      <c r="P31" s="61"/>
      <c r="Q31" s="61"/>
      <c r="R31" s="61"/>
      <c r="S31" s="61"/>
      <c r="T31" s="141">
        <v>0.15827933891922066</v>
      </c>
      <c r="U31" s="61"/>
      <c r="V31" s="61"/>
      <c r="W31" s="61"/>
      <c r="X31" s="61"/>
      <c r="Y31" s="61"/>
      <c r="Z31" s="61"/>
      <c r="AA31" s="60">
        <v>32078</v>
      </c>
      <c r="AB31" s="61"/>
      <c r="AC31" s="61"/>
      <c r="AD31" s="61"/>
      <c r="AE31" s="61"/>
      <c r="AF31" s="61"/>
      <c r="AG31" s="141">
        <v>0.1402139182355024</v>
      </c>
      <c r="AH31" s="61"/>
      <c r="AI31" s="61"/>
    </row>
    <row r="32" spans="2:35" ht="12.75" customHeight="1">
      <c r="B32" s="63" t="s">
        <v>1188</v>
      </c>
      <c r="C32" s="61"/>
      <c r="D32" s="61"/>
      <c r="E32" s="61"/>
      <c r="F32" s="61"/>
      <c r="G32" s="61"/>
      <c r="H32" s="61"/>
      <c r="I32" s="61"/>
      <c r="J32" s="143">
        <v>1582943347.2199945</v>
      </c>
      <c r="K32" s="61"/>
      <c r="L32" s="61"/>
      <c r="M32" s="61"/>
      <c r="N32" s="61"/>
      <c r="O32" s="61"/>
      <c r="P32" s="61"/>
      <c r="Q32" s="61"/>
      <c r="R32" s="61"/>
      <c r="S32" s="61"/>
      <c r="T32" s="141">
        <v>0.09970695505866778</v>
      </c>
      <c r="U32" s="61"/>
      <c r="V32" s="61"/>
      <c r="W32" s="61"/>
      <c r="X32" s="61"/>
      <c r="Y32" s="61"/>
      <c r="Z32" s="61"/>
      <c r="AA32" s="60">
        <v>21379</v>
      </c>
      <c r="AB32" s="61"/>
      <c r="AC32" s="61"/>
      <c r="AD32" s="61"/>
      <c r="AE32" s="61"/>
      <c r="AF32" s="61"/>
      <c r="AG32" s="141">
        <v>0.09344826229680171</v>
      </c>
      <c r="AH32" s="61"/>
      <c r="AI32" s="61"/>
    </row>
    <row r="33" spans="2:35" ht="12.75" customHeight="1">
      <c r="B33" s="63" t="s">
        <v>1189</v>
      </c>
      <c r="C33" s="61"/>
      <c r="D33" s="61"/>
      <c r="E33" s="61"/>
      <c r="F33" s="61"/>
      <c r="G33" s="61"/>
      <c r="H33" s="61"/>
      <c r="I33" s="61"/>
      <c r="J33" s="143">
        <v>2406488949.5899787</v>
      </c>
      <c r="K33" s="61"/>
      <c r="L33" s="61"/>
      <c r="M33" s="61"/>
      <c r="N33" s="61"/>
      <c r="O33" s="61"/>
      <c r="P33" s="61"/>
      <c r="Q33" s="61"/>
      <c r="R33" s="61"/>
      <c r="S33" s="61"/>
      <c r="T33" s="141">
        <v>0.15158071573903378</v>
      </c>
      <c r="U33" s="61"/>
      <c r="V33" s="61"/>
      <c r="W33" s="61"/>
      <c r="X33" s="61"/>
      <c r="Y33" s="61"/>
      <c r="Z33" s="61"/>
      <c r="AA33" s="60">
        <v>39304</v>
      </c>
      <c r="AB33" s="61"/>
      <c r="AC33" s="61"/>
      <c r="AD33" s="61"/>
      <c r="AE33" s="61"/>
      <c r="AF33" s="61"/>
      <c r="AG33" s="141">
        <v>0.17179898504670446</v>
      </c>
      <c r="AH33" s="61"/>
      <c r="AI33" s="61"/>
    </row>
    <row r="34" spans="2:35" ht="12.75" customHeight="1">
      <c r="B34" s="63" t="s">
        <v>1190</v>
      </c>
      <c r="C34" s="61"/>
      <c r="D34" s="61"/>
      <c r="E34" s="61"/>
      <c r="F34" s="61"/>
      <c r="G34" s="61"/>
      <c r="H34" s="61"/>
      <c r="I34" s="61"/>
      <c r="J34" s="143">
        <v>941934879.539999</v>
      </c>
      <c r="K34" s="61"/>
      <c r="L34" s="61"/>
      <c r="M34" s="61"/>
      <c r="N34" s="61"/>
      <c r="O34" s="61"/>
      <c r="P34" s="61"/>
      <c r="Q34" s="61"/>
      <c r="R34" s="61"/>
      <c r="S34" s="61"/>
      <c r="T34" s="141">
        <v>0.059330903324763054</v>
      </c>
      <c r="U34" s="61"/>
      <c r="V34" s="61"/>
      <c r="W34" s="61"/>
      <c r="X34" s="61"/>
      <c r="Y34" s="61"/>
      <c r="Z34" s="61"/>
      <c r="AA34" s="60">
        <v>17605</v>
      </c>
      <c r="AB34" s="61"/>
      <c r="AC34" s="61"/>
      <c r="AD34" s="61"/>
      <c r="AE34" s="61"/>
      <c r="AF34" s="61"/>
      <c r="AG34" s="141">
        <v>0.07695199297138286</v>
      </c>
      <c r="AH34" s="61"/>
      <c r="AI34" s="61"/>
    </row>
    <row r="35" spans="2:35" ht="12.75" customHeight="1">
      <c r="B35" s="63" t="s">
        <v>1191</v>
      </c>
      <c r="C35" s="61"/>
      <c r="D35" s="61"/>
      <c r="E35" s="61"/>
      <c r="F35" s="61"/>
      <c r="G35" s="61"/>
      <c r="H35" s="61"/>
      <c r="I35" s="61"/>
      <c r="J35" s="143">
        <v>288712764.24</v>
      </c>
      <c r="K35" s="61"/>
      <c r="L35" s="61"/>
      <c r="M35" s="61"/>
      <c r="N35" s="61"/>
      <c r="O35" s="61"/>
      <c r="P35" s="61"/>
      <c r="Q35" s="61"/>
      <c r="R35" s="61"/>
      <c r="S35" s="61"/>
      <c r="T35" s="141">
        <v>0.018185534346189528</v>
      </c>
      <c r="U35" s="61"/>
      <c r="V35" s="61"/>
      <c r="W35" s="61"/>
      <c r="X35" s="61"/>
      <c r="Y35" s="61"/>
      <c r="Z35" s="61"/>
      <c r="AA35" s="60">
        <v>5508</v>
      </c>
      <c r="AB35" s="61"/>
      <c r="AC35" s="61"/>
      <c r="AD35" s="61"/>
      <c r="AE35" s="61"/>
      <c r="AF35" s="61"/>
      <c r="AG35" s="141">
        <v>0.024075636312773464</v>
      </c>
      <c r="AH35" s="61"/>
      <c r="AI35" s="61"/>
    </row>
    <row r="36" spans="2:35" ht="12.75" customHeight="1">
      <c r="B36" s="63" t="s">
        <v>1192</v>
      </c>
      <c r="C36" s="61"/>
      <c r="D36" s="61"/>
      <c r="E36" s="61"/>
      <c r="F36" s="61"/>
      <c r="G36" s="61"/>
      <c r="H36" s="61"/>
      <c r="I36" s="61"/>
      <c r="J36" s="143">
        <v>97155909.63999999</v>
      </c>
      <c r="K36" s="61"/>
      <c r="L36" s="61"/>
      <c r="M36" s="61"/>
      <c r="N36" s="61"/>
      <c r="O36" s="61"/>
      <c r="P36" s="61"/>
      <c r="Q36" s="61"/>
      <c r="R36" s="61"/>
      <c r="S36" s="61"/>
      <c r="T36" s="141">
        <v>0.00611968832186713</v>
      </c>
      <c r="U36" s="61"/>
      <c r="V36" s="61"/>
      <c r="W36" s="61"/>
      <c r="X36" s="61"/>
      <c r="Y36" s="61"/>
      <c r="Z36" s="61"/>
      <c r="AA36" s="60">
        <v>1885</v>
      </c>
      <c r="AB36" s="61"/>
      <c r="AC36" s="61"/>
      <c r="AD36" s="61"/>
      <c r="AE36" s="61"/>
      <c r="AF36" s="61"/>
      <c r="AG36" s="141">
        <v>0.008239392601593678</v>
      </c>
      <c r="AH36" s="61"/>
      <c r="AI36" s="61"/>
    </row>
    <row r="37" spans="2:35" ht="12.75" customHeight="1">
      <c r="B37" s="63" t="s">
        <v>1193</v>
      </c>
      <c r="C37" s="61"/>
      <c r="D37" s="61"/>
      <c r="E37" s="61"/>
      <c r="F37" s="61"/>
      <c r="G37" s="61"/>
      <c r="H37" s="61"/>
      <c r="I37" s="61"/>
      <c r="J37" s="143">
        <v>57955075.33999999</v>
      </c>
      <c r="K37" s="61"/>
      <c r="L37" s="61"/>
      <c r="M37" s="61"/>
      <c r="N37" s="61"/>
      <c r="O37" s="61"/>
      <c r="P37" s="61"/>
      <c r="Q37" s="61"/>
      <c r="R37" s="61"/>
      <c r="S37" s="61"/>
      <c r="T37" s="141">
        <v>0.0036504933057114617</v>
      </c>
      <c r="U37" s="61"/>
      <c r="V37" s="61"/>
      <c r="W37" s="61"/>
      <c r="X37" s="61"/>
      <c r="Y37" s="61"/>
      <c r="Z37" s="61"/>
      <c r="AA37" s="60">
        <v>1411</v>
      </c>
      <c r="AB37" s="61"/>
      <c r="AC37" s="61"/>
      <c r="AD37" s="61"/>
      <c r="AE37" s="61"/>
      <c r="AF37" s="61"/>
      <c r="AG37" s="141">
        <v>0.0061675241171611035</v>
      </c>
      <c r="AH37" s="61"/>
      <c r="AI37" s="61"/>
    </row>
    <row r="38" spans="2:35" ht="12.75" customHeight="1">
      <c r="B38" s="63" t="s">
        <v>1194</v>
      </c>
      <c r="C38" s="61"/>
      <c r="D38" s="61"/>
      <c r="E38" s="61"/>
      <c r="F38" s="61"/>
      <c r="G38" s="61"/>
      <c r="H38" s="61"/>
      <c r="I38" s="61"/>
      <c r="J38" s="143">
        <v>196773263.84000033</v>
      </c>
      <c r="K38" s="61"/>
      <c r="L38" s="61"/>
      <c r="M38" s="61"/>
      <c r="N38" s="61"/>
      <c r="O38" s="61"/>
      <c r="P38" s="61"/>
      <c r="Q38" s="61"/>
      <c r="R38" s="61"/>
      <c r="S38" s="61"/>
      <c r="T38" s="141">
        <v>0.012394418921497629</v>
      </c>
      <c r="U38" s="61"/>
      <c r="V38" s="61"/>
      <c r="W38" s="61"/>
      <c r="X38" s="61"/>
      <c r="Y38" s="61"/>
      <c r="Z38" s="61"/>
      <c r="AA38" s="60">
        <v>10177</v>
      </c>
      <c r="AB38" s="61"/>
      <c r="AC38" s="61"/>
      <c r="AD38" s="61"/>
      <c r="AE38" s="61"/>
      <c r="AF38" s="61"/>
      <c r="AG38" s="141">
        <v>0.04448397798749011</v>
      </c>
      <c r="AH38" s="61"/>
      <c r="AI38" s="61"/>
    </row>
    <row r="39" spans="2:35" ht="12.75" customHeight="1">
      <c r="B39" s="63" t="s">
        <v>1195</v>
      </c>
      <c r="C39" s="61"/>
      <c r="D39" s="61"/>
      <c r="E39" s="61"/>
      <c r="F39" s="61"/>
      <c r="G39" s="61"/>
      <c r="H39" s="61"/>
      <c r="I39" s="61"/>
      <c r="J39" s="143">
        <v>320464288.2200004</v>
      </c>
      <c r="K39" s="61"/>
      <c r="L39" s="61"/>
      <c r="M39" s="61"/>
      <c r="N39" s="61"/>
      <c r="O39" s="61"/>
      <c r="P39" s="61"/>
      <c r="Q39" s="61"/>
      <c r="R39" s="61"/>
      <c r="S39" s="61"/>
      <c r="T39" s="141">
        <v>0.02018550975913027</v>
      </c>
      <c r="U39" s="61"/>
      <c r="V39" s="61"/>
      <c r="W39" s="61"/>
      <c r="X39" s="61"/>
      <c r="Y39" s="61"/>
      <c r="Z39" s="61"/>
      <c r="AA39" s="60">
        <v>7750</v>
      </c>
      <c r="AB39" s="61"/>
      <c r="AC39" s="61"/>
      <c r="AD39" s="61"/>
      <c r="AE39" s="61"/>
      <c r="AF39" s="61"/>
      <c r="AG39" s="141">
        <v>0.03387548682352838</v>
      </c>
      <c r="AH39" s="61"/>
      <c r="AI39" s="61"/>
    </row>
    <row r="40" spans="2:35" ht="12.75" customHeight="1">
      <c r="B40" s="63" t="s">
        <v>1196</v>
      </c>
      <c r="C40" s="61"/>
      <c r="D40" s="61"/>
      <c r="E40" s="61"/>
      <c r="F40" s="61"/>
      <c r="G40" s="61"/>
      <c r="H40" s="61"/>
      <c r="I40" s="61"/>
      <c r="J40" s="143">
        <v>208491587.7000001</v>
      </c>
      <c r="K40" s="61"/>
      <c r="L40" s="61"/>
      <c r="M40" s="61"/>
      <c r="N40" s="61"/>
      <c r="O40" s="61"/>
      <c r="P40" s="61"/>
      <c r="Q40" s="61"/>
      <c r="R40" s="61"/>
      <c r="S40" s="61"/>
      <c r="T40" s="141">
        <v>0.013132536550611697</v>
      </c>
      <c r="U40" s="61"/>
      <c r="V40" s="61"/>
      <c r="W40" s="61"/>
      <c r="X40" s="61"/>
      <c r="Y40" s="61"/>
      <c r="Z40" s="61"/>
      <c r="AA40" s="60">
        <v>4552</v>
      </c>
      <c r="AB40" s="61"/>
      <c r="AC40" s="61"/>
      <c r="AD40" s="61"/>
      <c r="AE40" s="61"/>
      <c r="AF40" s="61"/>
      <c r="AG40" s="141">
        <v>0.019896931099445316</v>
      </c>
      <c r="AH40" s="61"/>
      <c r="AI40" s="61"/>
    </row>
    <row r="41" spans="2:35" ht="12.75" customHeight="1">
      <c r="B41" s="63" t="s">
        <v>1197</v>
      </c>
      <c r="C41" s="61"/>
      <c r="D41" s="61"/>
      <c r="E41" s="61"/>
      <c r="F41" s="61"/>
      <c r="G41" s="61"/>
      <c r="H41" s="61"/>
      <c r="I41" s="61"/>
      <c r="J41" s="143">
        <v>28910077.89999997</v>
      </c>
      <c r="K41" s="61"/>
      <c r="L41" s="61"/>
      <c r="M41" s="61"/>
      <c r="N41" s="61"/>
      <c r="O41" s="61"/>
      <c r="P41" s="61"/>
      <c r="Q41" s="61"/>
      <c r="R41" s="61"/>
      <c r="S41" s="61"/>
      <c r="T41" s="141">
        <v>0.001820997474723441</v>
      </c>
      <c r="U41" s="61"/>
      <c r="V41" s="61"/>
      <c r="W41" s="61"/>
      <c r="X41" s="61"/>
      <c r="Y41" s="61"/>
      <c r="Z41" s="61"/>
      <c r="AA41" s="60">
        <v>769</v>
      </c>
      <c r="AB41" s="61"/>
      <c r="AC41" s="61"/>
      <c r="AD41" s="61"/>
      <c r="AE41" s="61"/>
      <c r="AF41" s="61"/>
      <c r="AG41" s="141">
        <v>0.0033613224990055907</v>
      </c>
      <c r="AH41" s="61"/>
      <c r="AI41" s="61"/>
    </row>
    <row r="42" spans="2:35" ht="12.75" customHeight="1">
      <c r="B42" s="63" t="s">
        <v>1198</v>
      </c>
      <c r="C42" s="61"/>
      <c r="D42" s="61"/>
      <c r="E42" s="61"/>
      <c r="F42" s="61"/>
      <c r="G42" s="61"/>
      <c r="H42" s="61"/>
      <c r="I42" s="61"/>
      <c r="J42" s="143">
        <v>13630864.67</v>
      </c>
      <c r="K42" s="61"/>
      <c r="L42" s="61"/>
      <c r="M42" s="61"/>
      <c r="N42" s="61"/>
      <c r="O42" s="61"/>
      <c r="P42" s="61"/>
      <c r="Q42" s="61"/>
      <c r="R42" s="61"/>
      <c r="S42" s="61"/>
      <c r="T42" s="141">
        <v>0.0008585853773284713</v>
      </c>
      <c r="U42" s="61"/>
      <c r="V42" s="61"/>
      <c r="W42" s="61"/>
      <c r="X42" s="61"/>
      <c r="Y42" s="61"/>
      <c r="Z42" s="61"/>
      <c r="AA42" s="60">
        <v>300</v>
      </c>
      <c r="AB42" s="61"/>
      <c r="AC42" s="61"/>
      <c r="AD42" s="61"/>
      <c r="AE42" s="61"/>
      <c r="AF42" s="61"/>
      <c r="AG42" s="141">
        <v>0.001311309167362389</v>
      </c>
      <c r="AH42" s="61"/>
      <c r="AI42" s="61"/>
    </row>
    <row r="43" spans="2:35" ht="12.75" customHeight="1">
      <c r="B43" s="63" t="s">
        <v>1199</v>
      </c>
      <c r="C43" s="61"/>
      <c r="D43" s="61"/>
      <c r="E43" s="61"/>
      <c r="F43" s="61"/>
      <c r="G43" s="61"/>
      <c r="H43" s="61"/>
      <c r="I43" s="61"/>
      <c r="J43" s="143">
        <v>22304570.749999966</v>
      </c>
      <c r="K43" s="61"/>
      <c r="L43" s="61"/>
      <c r="M43" s="61"/>
      <c r="N43" s="61"/>
      <c r="O43" s="61"/>
      <c r="P43" s="61"/>
      <c r="Q43" s="61"/>
      <c r="R43" s="61"/>
      <c r="S43" s="61"/>
      <c r="T43" s="141">
        <v>0.0014049276225070399</v>
      </c>
      <c r="U43" s="61"/>
      <c r="V43" s="61"/>
      <c r="W43" s="61"/>
      <c r="X43" s="61"/>
      <c r="Y43" s="61"/>
      <c r="Z43" s="61"/>
      <c r="AA43" s="60">
        <v>636</v>
      </c>
      <c r="AB43" s="61"/>
      <c r="AC43" s="61"/>
      <c r="AD43" s="61"/>
      <c r="AE43" s="61"/>
      <c r="AF43" s="61"/>
      <c r="AG43" s="141">
        <v>0.0027799754348082645</v>
      </c>
      <c r="AH43" s="61"/>
      <c r="AI43" s="61"/>
    </row>
    <row r="44" spans="2:35" ht="12.75" customHeight="1">
      <c r="B44" s="63" t="s">
        <v>1200</v>
      </c>
      <c r="C44" s="61"/>
      <c r="D44" s="61"/>
      <c r="E44" s="61"/>
      <c r="F44" s="61"/>
      <c r="G44" s="61"/>
      <c r="H44" s="61"/>
      <c r="I44" s="61"/>
      <c r="J44" s="143">
        <v>84382769.8500001</v>
      </c>
      <c r="K44" s="61"/>
      <c r="L44" s="61"/>
      <c r="M44" s="61"/>
      <c r="N44" s="61"/>
      <c r="O44" s="61"/>
      <c r="P44" s="61"/>
      <c r="Q44" s="61"/>
      <c r="R44" s="61"/>
      <c r="S44" s="61"/>
      <c r="T44" s="141">
        <v>0.005315129600775641</v>
      </c>
      <c r="U44" s="61"/>
      <c r="V44" s="61"/>
      <c r="W44" s="61"/>
      <c r="X44" s="61"/>
      <c r="Y44" s="61"/>
      <c r="Z44" s="61"/>
      <c r="AA44" s="60">
        <v>2523</v>
      </c>
      <c r="AB44" s="61"/>
      <c r="AC44" s="61"/>
      <c r="AD44" s="61"/>
      <c r="AE44" s="61"/>
      <c r="AF44" s="61"/>
      <c r="AG44" s="141">
        <v>0.011028110097517693</v>
      </c>
      <c r="AH44" s="61"/>
      <c r="AI44" s="61"/>
    </row>
    <row r="45" spans="2:35" ht="12.75" customHeight="1">
      <c r="B45" s="63" t="s">
        <v>1201</v>
      </c>
      <c r="C45" s="61"/>
      <c r="D45" s="61"/>
      <c r="E45" s="61"/>
      <c r="F45" s="61"/>
      <c r="G45" s="61"/>
      <c r="H45" s="61"/>
      <c r="I45" s="61"/>
      <c r="J45" s="143">
        <v>49856887.399999976</v>
      </c>
      <c r="K45" s="61"/>
      <c r="L45" s="61"/>
      <c r="M45" s="61"/>
      <c r="N45" s="61"/>
      <c r="O45" s="61"/>
      <c r="P45" s="61"/>
      <c r="Q45" s="61"/>
      <c r="R45" s="61"/>
      <c r="S45" s="61"/>
      <c r="T45" s="141">
        <v>0.003140401986013708</v>
      </c>
      <c r="U45" s="61"/>
      <c r="V45" s="61"/>
      <c r="W45" s="61"/>
      <c r="X45" s="61"/>
      <c r="Y45" s="61"/>
      <c r="Z45" s="61"/>
      <c r="AA45" s="60">
        <v>2180</v>
      </c>
      <c r="AB45" s="61"/>
      <c r="AC45" s="61"/>
      <c r="AD45" s="61"/>
      <c r="AE45" s="61"/>
      <c r="AF45" s="61"/>
      <c r="AG45" s="141">
        <v>0.009528846616166693</v>
      </c>
      <c r="AH45" s="61"/>
      <c r="AI45" s="61"/>
    </row>
    <row r="46" spans="2:35" ht="12.75" customHeight="1">
      <c r="B46" s="63" t="s">
        <v>1202</v>
      </c>
      <c r="C46" s="61"/>
      <c r="D46" s="61"/>
      <c r="E46" s="61"/>
      <c r="F46" s="61"/>
      <c r="G46" s="61"/>
      <c r="H46" s="61"/>
      <c r="I46" s="61"/>
      <c r="J46" s="143">
        <v>20718354.52999999</v>
      </c>
      <c r="K46" s="61"/>
      <c r="L46" s="61"/>
      <c r="M46" s="61"/>
      <c r="N46" s="61"/>
      <c r="O46" s="61"/>
      <c r="P46" s="61"/>
      <c r="Q46" s="61"/>
      <c r="R46" s="61"/>
      <c r="S46" s="61"/>
      <c r="T46" s="141">
        <v>0.0013050145146635869</v>
      </c>
      <c r="U46" s="61"/>
      <c r="V46" s="61"/>
      <c r="W46" s="61"/>
      <c r="X46" s="61"/>
      <c r="Y46" s="61"/>
      <c r="Z46" s="61"/>
      <c r="AA46" s="60">
        <v>1556</v>
      </c>
      <c r="AB46" s="61"/>
      <c r="AC46" s="61"/>
      <c r="AD46" s="61"/>
      <c r="AE46" s="61"/>
      <c r="AF46" s="61"/>
      <c r="AG46" s="141">
        <v>0.006801323548052925</v>
      </c>
      <c r="AH46" s="61"/>
      <c r="AI46" s="61"/>
    </row>
    <row r="47" spans="2:35" ht="12.75" customHeight="1">
      <c r="B47" s="63" t="s">
        <v>1203</v>
      </c>
      <c r="C47" s="61"/>
      <c r="D47" s="61"/>
      <c r="E47" s="61"/>
      <c r="F47" s="61"/>
      <c r="G47" s="61"/>
      <c r="H47" s="61"/>
      <c r="I47" s="61"/>
      <c r="J47" s="143">
        <v>4575003.069999997</v>
      </c>
      <c r="K47" s="61"/>
      <c r="L47" s="61"/>
      <c r="M47" s="61"/>
      <c r="N47" s="61"/>
      <c r="O47" s="61"/>
      <c r="P47" s="61"/>
      <c r="Q47" s="61"/>
      <c r="R47" s="61"/>
      <c r="S47" s="61"/>
      <c r="T47" s="141">
        <v>0.00028817179483705207</v>
      </c>
      <c r="U47" s="61"/>
      <c r="V47" s="61"/>
      <c r="W47" s="61"/>
      <c r="X47" s="61"/>
      <c r="Y47" s="61"/>
      <c r="Z47" s="61"/>
      <c r="AA47" s="60">
        <v>229</v>
      </c>
      <c r="AB47" s="61"/>
      <c r="AC47" s="61"/>
      <c r="AD47" s="61"/>
      <c r="AE47" s="61"/>
      <c r="AF47" s="61"/>
      <c r="AG47" s="141">
        <v>0.0010009659977532903</v>
      </c>
      <c r="AH47" s="61"/>
      <c r="AI47" s="61"/>
    </row>
    <row r="48" spans="2:35" ht="12.75" customHeight="1">
      <c r="B48" s="63" t="s">
        <v>1204</v>
      </c>
      <c r="C48" s="61"/>
      <c r="D48" s="61"/>
      <c r="E48" s="61"/>
      <c r="F48" s="61"/>
      <c r="G48" s="61"/>
      <c r="H48" s="61"/>
      <c r="I48" s="61"/>
      <c r="J48" s="143">
        <v>1149227.6199999994</v>
      </c>
      <c r="K48" s="61"/>
      <c r="L48" s="61"/>
      <c r="M48" s="61"/>
      <c r="N48" s="61"/>
      <c r="O48" s="61"/>
      <c r="P48" s="61"/>
      <c r="Q48" s="61"/>
      <c r="R48" s="61"/>
      <c r="S48" s="61"/>
      <c r="T48" s="141">
        <v>7.238792649197365E-05</v>
      </c>
      <c r="U48" s="61"/>
      <c r="V48" s="61"/>
      <c r="W48" s="61"/>
      <c r="X48" s="61"/>
      <c r="Y48" s="61"/>
      <c r="Z48" s="61"/>
      <c r="AA48" s="60">
        <v>137</v>
      </c>
      <c r="AB48" s="61"/>
      <c r="AC48" s="61"/>
      <c r="AD48" s="61"/>
      <c r="AE48" s="61"/>
      <c r="AF48" s="61"/>
      <c r="AG48" s="141">
        <v>0.0005988311864288243</v>
      </c>
      <c r="AH48" s="61"/>
      <c r="AI48" s="61"/>
    </row>
    <row r="49" spans="2:35" ht="12.75" customHeight="1">
      <c r="B49" s="63" t="s">
        <v>1205</v>
      </c>
      <c r="C49" s="61"/>
      <c r="D49" s="61"/>
      <c r="E49" s="61"/>
      <c r="F49" s="61"/>
      <c r="G49" s="61"/>
      <c r="H49" s="61"/>
      <c r="I49" s="61"/>
      <c r="J49" s="143">
        <v>759520.5300000001</v>
      </c>
      <c r="K49" s="61"/>
      <c r="L49" s="61"/>
      <c r="M49" s="61"/>
      <c r="N49" s="61"/>
      <c r="O49" s="61"/>
      <c r="P49" s="61"/>
      <c r="Q49" s="61"/>
      <c r="R49" s="61"/>
      <c r="S49" s="61"/>
      <c r="T49" s="141">
        <v>4.784092840962602E-05</v>
      </c>
      <c r="U49" s="61"/>
      <c r="V49" s="61"/>
      <c r="W49" s="61"/>
      <c r="X49" s="61"/>
      <c r="Y49" s="61"/>
      <c r="Z49" s="61"/>
      <c r="AA49" s="60">
        <v>48</v>
      </c>
      <c r="AB49" s="61"/>
      <c r="AC49" s="61"/>
      <c r="AD49" s="61"/>
      <c r="AE49" s="61"/>
      <c r="AF49" s="61"/>
      <c r="AG49" s="141">
        <v>0.00020980946677798224</v>
      </c>
      <c r="AH49" s="61"/>
      <c r="AI49" s="61"/>
    </row>
    <row r="50" spans="2:35" ht="12.75" customHeight="1">
      <c r="B50" s="63" t="s">
        <v>1206</v>
      </c>
      <c r="C50" s="61"/>
      <c r="D50" s="61"/>
      <c r="E50" s="61"/>
      <c r="F50" s="61"/>
      <c r="G50" s="61"/>
      <c r="H50" s="61"/>
      <c r="I50" s="61"/>
      <c r="J50" s="143">
        <v>1999370.2999999989</v>
      </c>
      <c r="K50" s="61"/>
      <c r="L50" s="61"/>
      <c r="M50" s="61"/>
      <c r="N50" s="61"/>
      <c r="O50" s="61"/>
      <c r="P50" s="61"/>
      <c r="Q50" s="61"/>
      <c r="R50" s="61"/>
      <c r="S50" s="61"/>
      <c r="T50" s="141">
        <v>0.00012593699262695694</v>
      </c>
      <c r="U50" s="61"/>
      <c r="V50" s="61"/>
      <c r="W50" s="61"/>
      <c r="X50" s="61"/>
      <c r="Y50" s="61"/>
      <c r="Z50" s="61"/>
      <c r="AA50" s="60">
        <v>128</v>
      </c>
      <c r="AB50" s="61"/>
      <c r="AC50" s="61"/>
      <c r="AD50" s="61"/>
      <c r="AE50" s="61"/>
      <c r="AF50" s="61"/>
      <c r="AG50" s="141">
        <v>0.0005594919114079526</v>
      </c>
      <c r="AH50" s="61"/>
      <c r="AI50" s="61"/>
    </row>
    <row r="51" spans="2:35" ht="12.75" customHeight="1">
      <c r="B51" s="63" t="s">
        <v>1207</v>
      </c>
      <c r="C51" s="61"/>
      <c r="D51" s="61"/>
      <c r="E51" s="61"/>
      <c r="F51" s="61"/>
      <c r="G51" s="61"/>
      <c r="H51" s="61"/>
      <c r="I51" s="61"/>
      <c r="J51" s="143">
        <v>254490.06999999998</v>
      </c>
      <c r="K51" s="61"/>
      <c r="L51" s="61"/>
      <c r="M51" s="61"/>
      <c r="N51" s="61"/>
      <c r="O51" s="61"/>
      <c r="P51" s="61"/>
      <c r="Q51" s="61"/>
      <c r="R51" s="61"/>
      <c r="S51" s="61"/>
      <c r="T51" s="141">
        <v>1.6029904049902E-05</v>
      </c>
      <c r="U51" s="61"/>
      <c r="V51" s="61"/>
      <c r="W51" s="61"/>
      <c r="X51" s="61"/>
      <c r="Y51" s="61"/>
      <c r="Z51" s="61"/>
      <c r="AA51" s="60">
        <v>19</v>
      </c>
      <c r="AB51" s="61"/>
      <c r="AC51" s="61"/>
      <c r="AD51" s="61"/>
      <c r="AE51" s="61"/>
      <c r="AF51" s="61"/>
      <c r="AG51" s="141">
        <v>8.304958059961797E-05</v>
      </c>
      <c r="AH51" s="61"/>
      <c r="AI51" s="61"/>
    </row>
    <row r="52" spans="2:35" ht="12.75" customHeight="1">
      <c r="B52" s="63" t="s">
        <v>1208</v>
      </c>
      <c r="C52" s="61"/>
      <c r="D52" s="61"/>
      <c r="E52" s="61"/>
      <c r="F52" s="61"/>
      <c r="G52" s="61"/>
      <c r="H52" s="61"/>
      <c r="I52" s="61"/>
      <c r="J52" s="143">
        <v>349864.2</v>
      </c>
      <c r="K52" s="61"/>
      <c r="L52" s="61"/>
      <c r="M52" s="61"/>
      <c r="N52" s="61"/>
      <c r="O52" s="61"/>
      <c r="P52" s="61"/>
      <c r="Q52" s="61"/>
      <c r="R52" s="61"/>
      <c r="S52" s="61"/>
      <c r="T52" s="141">
        <v>2.203736105104503E-05</v>
      </c>
      <c r="U52" s="61"/>
      <c r="V52" s="61"/>
      <c r="W52" s="61"/>
      <c r="X52" s="61"/>
      <c r="Y52" s="61"/>
      <c r="Z52" s="61"/>
      <c r="AA52" s="60">
        <v>25</v>
      </c>
      <c r="AB52" s="61"/>
      <c r="AC52" s="61"/>
      <c r="AD52" s="61"/>
      <c r="AE52" s="61"/>
      <c r="AF52" s="61"/>
      <c r="AG52" s="141">
        <v>0.00010927576394686576</v>
      </c>
      <c r="AH52" s="61"/>
      <c r="AI52" s="61"/>
    </row>
    <row r="53" spans="2:35" ht="12.75" customHeight="1">
      <c r="B53" s="63" t="s">
        <v>1209</v>
      </c>
      <c r="C53" s="61"/>
      <c r="D53" s="61"/>
      <c r="E53" s="61"/>
      <c r="F53" s="61"/>
      <c r="G53" s="61"/>
      <c r="H53" s="61"/>
      <c r="I53" s="61"/>
      <c r="J53" s="143">
        <v>170680.73000000004</v>
      </c>
      <c r="K53" s="61"/>
      <c r="L53" s="61"/>
      <c r="M53" s="61"/>
      <c r="N53" s="61"/>
      <c r="O53" s="61"/>
      <c r="P53" s="61"/>
      <c r="Q53" s="61"/>
      <c r="R53" s="61"/>
      <c r="S53" s="61"/>
      <c r="T53" s="141">
        <v>1.0750893836711312E-05</v>
      </c>
      <c r="U53" s="61"/>
      <c r="V53" s="61"/>
      <c r="W53" s="61"/>
      <c r="X53" s="61"/>
      <c r="Y53" s="61"/>
      <c r="Z53" s="61"/>
      <c r="AA53" s="60">
        <v>31</v>
      </c>
      <c r="AB53" s="61"/>
      <c r="AC53" s="61"/>
      <c r="AD53" s="61"/>
      <c r="AE53" s="61"/>
      <c r="AF53" s="61"/>
      <c r="AG53" s="141">
        <v>0.00013550194729411354</v>
      </c>
      <c r="AH53" s="61"/>
      <c r="AI53" s="61"/>
    </row>
    <row r="54" spans="2:35" ht="12.75" customHeight="1">
      <c r="B54" s="63" t="s">
        <v>1210</v>
      </c>
      <c r="C54" s="61"/>
      <c r="D54" s="61"/>
      <c r="E54" s="61"/>
      <c r="F54" s="61"/>
      <c r="G54" s="61"/>
      <c r="H54" s="61"/>
      <c r="I54" s="61"/>
      <c r="J54" s="143">
        <v>0</v>
      </c>
      <c r="K54" s="61"/>
      <c r="L54" s="61"/>
      <c r="M54" s="61"/>
      <c r="N54" s="61"/>
      <c r="O54" s="61"/>
      <c r="P54" s="61"/>
      <c r="Q54" s="61"/>
      <c r="R54" s="61"/>
      <c r="S54" s="61"/>
      <c r="T54" s="141">
        <v>0</v>
      </c>
      <c r="U54" s="61"/>
      <c r="V54" s="61"/>
      <c r="W54" s="61"/>
      <c r="X54" s="61"/>
      <c r="Y54" s="61"/>
      <c r="Z54" s="61"/>
      <c r="AA54" s="60">
        <v>1</v>
      </c>
      <c r="AB54" s="61"/>
      <c r="AC54" s="61"/>
      <c r="AD54" s="61"/>
      <c r="AE54" s="61"/>
      <c r="AF54" s="61"/>
      <c r="AG54" s="141">
        <v>4.37103055787463E-06</v>
      </c>
      <c r="AH54" s="61"/>
      <c r="AI54" s="61"/>
    </row>
    <row r="55" spans="2:35" ht="12.75" customHeight="1">
      <c r="B55" s="63" t="s">
        <v>1211</v>
      </c>
      <c r="C55" s="61"/>
      <c r="D55" s="61"/>
      <c r="E55" s="61"/>
      <c r="F55" s="61"/>
      <c r="G55" s="61"/>
      <c r="H55" s="61"/>
      <c r="I55" s="61"/>
      <c r="J55" s="143">
        <v>22310.42</v>
      </c>
      <c r="K55" s="61"/>
      <c r="L55" s="61"/>
      <c r="M55" s="61"/>
      <c r="N55" s="61"/>
      <c r="O55" s="61"/>
      <c r="P55" s="61"/>
      <c r="Q55" s="61"/>
      <c r="R55" s="61"/>
      <c r="S55" s="61"/>
      <c r="T55" s="141">
        <v>1.405296056985699E-06</v>
      </c>
      <c r="U55" s="61"/>
      <c r="V55" s="61"/>
      <c r="W55" s="61"/>
      <c r="X55" s="61"/>
      <c r="Y55" s="61"/>
      <c r="Z55" s="61"/>
      <c r="AA55" s="60">
        <v>1</v>
      </c>
      <c r="AB55" s="61"/>
      <c r="AC55" s="61"/>
      <c r="AD55" s="61"/>
      <c r="AE55" s="61"/>
      <c r="AF55" s="61"/>
      <c r="AG55" s="141">
        <v>4.37103055787463E-06</v>
      </c>
      <c r="AH55" s="61"/>
      <c r="AI55" s="61"/>
    </row>
    <row r="56" spans="2:35" ht="12.75" customHeight="1">
      <c r="B56" s="63" t="s">
        <v>1212</v>
      </c>
      <c r="C56" s="61"/>
      <c r="D56" s="61"/>
      <c r="E56" s="61"/>
      <c r="F56" s="61"/>
      <c r="G56" s="61"/>
      <c r="H56" s="61"/>
      <c r="I56" s="61"/>
      <c r="J56" s="143">
        <v>42042.740000000005</v>
      </c>
      <c r="K56" s="61"/>
      <c r="L56" s="61"/>
      <c r="M56" s="61"/>
      <c r="N56" s="61"/>
      <c r="O56" s="61"/>
      <c r="P56" s="61"/>
      <c r="Q56" s="61"/>
      <c r="R56" s="61"/>
      <c r="S56" s="61"/>
      <c r="T56" s="141">
        <v>2.6482019050683466E-06</v>
      </c>
      <c r="U56" s="61"/>
      <c r="V56" s="61"/>
      <c r="W56" s="61"/>
      <c r="X56" s="61"/>
      <c r="Y56" s="61"/>
      <c r="Z56" s="61"/>
      <c r="AA56" s="60">
        <v>2</v>
      </c>
      <c r="AB56" s="61"/>
      <c r="AC56" s="61"/>
      <c r="AD56" s="61"/>
      <c r="AE56" s="61"/>
      <c r="AF56" s="61"/>
      <c r="AG56" s="141">
        <v>8.74206111574926E-06</v>
      </c>
      <c r="AH56" s="61"/>
      <c r="AI56" s="61"/>
    </row>
    <row r="57" spans="2:35" ht="12.75" customHeight="1">
      <c r="B57" s="63" t="s">
        <v>1213</v>
      </c>
      <c r="C57" s="61"/>
      <c r="D57" s="61"/>
      <c r="E57" s="61"/>
      <c r="F57" s="61"/>
      <c r="G57" s="61"/>
      <c r="H57" s="61"/>
      <c r="I57" s="61"/>
      <c r="J57" s="143">
        <v>83093.91</v>
      </c>
      <c r="K57" s="61"/>
      <c r="L57" s="61"/>
      <c r="M57" s="61"/>
      <c r="N57" s="61"/>
      <c r="O57" s="61"/>
      <c r="P57" s="61"/>
      <c r="Q57" s="61"/>
      <c r="R57" s="61"/>
      <c r="S57" s="61"/>
      <c r="T57" s="141">
        <v>5.233946473554714E-06</v>
      </c>
      <c r="U57" s="61"/>
      <c r="V57" s="61"/>
      <c r="W57" s="61"/>
      <c r="X57" s="61"/>
      <c r="Y57" s="61"/>
      <c r="Z57" s="61"/>
      <c r="AA57" s="60">
        <v>6</v>
      </c>
      <c r="AB57" s="61"/>
      <c r="AC57" s="61"/>
      <c r="AD57" s="61"/>
      <c r="AE57" s="61"/>
      <c r="AF57" s="61"/>
      <c r="AG57" s="141">
        <v>2.622618334724778E-05</v>
      </c>
      <c r="AH57" s="61"/>
      <c r="AI57" s="61"/>
    </row>
    <row r="58" spans="2:35" ht="12.75" customHeight="1">
      <c r="B58" s="63" t="s">
        <v>1214</v>
      </c>
      <c r="C58" s="61"/>
      <c r="D58" s="61"/>
      <c r="E58" s="61"/>
      <c r="F58" s="61"/>
      <c r="G58" s="61"/>
      <c r="H58" s="61"/>
      <c r="I58" s="61"/>
      <c r="J58" s="143">
        <v>0</v>
      </c>
      <c r="K58" s="61"/>
      <c r="L58" s="61"/>
      <c r="M58" s="61"/>
      <c r="N58" s="61"/>
      <c r="O58" s="61"/>
      <c r="P58" s="61"/>
      <c r="Q58" s="61"/>
      <c r="R58" s="61"/>
      <c r="S58" s="61"/>
      <c r="T58" s="141">
        <v>0</v>
      </c>
      <c r="U58" s="61"/>
      <c r="V58" s="61"/>
      <c r="W58" s="61"/>
      <c r="X58" s="61"/>
      <c r="Y58" s="61"/>
      <c r="Z58" s="61"/>
      <c r="AA58" s="60">
        <v>1</v>
      </c>
      <c r="AB58" s="61"/>
      <c r="AC58" s="61"/>
      <c r="AD58" s="61"/>
      <c r="AE58" s="61"/>
      <c r="AF58" s="61"/>
      <c r="AG58" s="141">
        <v>4.37103055787463E-06</v>
      </c>
      <c r="AH58" s="61"/>
      <c r="AI58" s="61"/>
    </row>
    <row r="59" spans="2:35" ht="12.75" customHeight="1">
      <c r="B59" s="63" t="s">
        <v>1215</v>
      </c>
      <c r="C59" s="61"/>
      <c r="D59" s="61"/>
      <c r="E59" s="61"/>
      <c r="F59" s="61"/>
      <c r="G59" s="61"/>
      <c r="H59" s="61"/>
      <c r="I59" s="61"/>
      <c r="J59" s="143">
        <v>12665.229999999998</v>
      </c>
      <c r="K59" s="61"/>
      <c r="L59" s="61"/>
      <c r="M59" s="61"/>
      <c r="N59" s="61"/>
      <c r="O59" s="61"/>
      <c r="P59" s="61"/>
      <c r="Q59" s="61"/>
      <c r="R59" s="61"/>
      <c r="S59" s="61"/>
      <c r="T59" s="141">
        <v>7.977616638242124E-07</v>
      </c>
      <c r="U59" s="61"/>
      <c r="V59" s="61"/>
      <c r="W59" s="61"/>
      <c r="X59" s="61"/>
      <c r="Y59" s="61"/>
      <c r="Z59" s="61"/>
      <c r="AA59" s="60">
        <v>4</v>
      </c>
      <c r="AB59" s="61"/>
      <c r="AC59" s="61"/>
      <c r="AD59" s="61"/>
      <c r="AE59" s="61"/>
      <c r="AF59" s="61"/>
      <c r="AG59" s="141">
        <v>1.748412223149852E-05</v>
      </c>
      <c r="AH59" s="61"/>
      <c r="AI59" s="61"/>
    </row>
    <row r="60" spans="2:35" ht="12.75" customHeight="1">
      <c r="B60" s="149"/>
      <c r="C60" s="145"/>
      <c r="D60" s="145"/>
      <c r="E60" s="145"/>
      <c r="F60" s="145"/>
      <c r="G60" s="145"/>
      <c r="H60" s="145"/>
      <c r="I60" s="145"/>
      <c r="J60" s="146">
        <v>15875957161.549938</v>
      </c>
      <c r="K60" s="145"/>
      <c r="L60" s="145"/>
      <c r="M60" s="145"/>
      <c r="N60" s="145"/>
      <c r="O60" s="145"/>
      <c r="P60" s="145"/>
      <c r="Q60" s="145"/>
      <c r="R60" s="145"/>
      <c r="S60" s="145"/>
      <c r="T60" s="147">
        <v>1.0000000000000226</v>
      </c>
      <c r="U60" s="145"/>
      <c r="V60" s="145"/>
      <c r="W60" s="145"/>
      <c r="X60" s="145"/>
      <c r="Y60" s="145"/>
      <c r="Z60" s="145"/>
      <c r="AA60" s="148">
        <v>228779</v>
      </c>
      <c r="AB60" s="145"/>
      <c r="AC60" s="145"/>
      <c r="AD60" s="145"/>
      <c r="AE60" s="145"/>
      <c r="AF60" s="145"/>
      <c r="AG60" s="147">
        <v>1</v>
      </c>
      <c r="AH60" s="145"/>
      <c r="AI60" s="145"/>
    </row>
    <row r="61" spans="2:35" ht="8.2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8.75" customHeight="1">
      <c r="B62" s="70" t="s">
        <v>1168</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2"/>
    </row>
    <row r="63" spans="2:35" ht="9"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13.5" customHeight="1">
      <c r="B64" s="57" t="s">
        <v>1184</v>
      </c>
      <c r="C64" s="58"/>
      <c r="D64" s="58"/>
      <c r="E64" s="58"/>
      <c r="F64" s="58"/>
      <c r="G64" s="58"/>
      <c r="H64" s="58"/>
      <c r="I64" s="58"/>
      <c r="J64" s="57" t="s">
        <v>1181</v>
      </c>
      <c r="K64" s="58"/>
      <c r="L64" s="58"/>
      <c r="M64" s="58"/>
      <c r="N64" s="58"/>
      <c r="O64" s="58"/>
      <c r="P64" s="58"/>
      <c r="Q64" s="58"/>
      <c r="R64" s="58"/>
      <c r="S64" s="58"/>
      <c r="T64" s="57" t="s">
        <v>1182</v>
      </c>
      <c r="U64" s="58"/>
      <c r="V64" s="58"/>
      <c r="W64" s="58"/>
      <c r="X64" s="58"/>
      <c r="Y64" s="58"/>
      <c r="Z64" s="58"/>
      <c r="AA64" s="57" t="s">
        <v>1183</v>
      </c>
      <c r="AB64" s="58"/>
      <c r="AC64" s="58"/>
      <c r="AD64" s="58"/>
      <c r="AE64" s="58"/>
      <c r="AF64" s="57" t="s">
        <v>1182</v>
      </c>
      <c r="AG64" s="58"/>
      <c r="AH64" s="58"/>
      <c r="AI64" s="58"/>
    </row>
    <row r="65" spans="2:35" ht="10.5" customHeight="1">
      <c r="B65" s="63" t="s">
        <v>1216</v>
      </c>
      <c r="C65" s="61"/>
      <c r="D65" s="61"/>
      <c r="E65" s="61"/>
      <c r="F65" s="61"/>
      <c r="G65" s="61"/>
      <c r="H65" s="61"/>
      <c r="I65" s="61"/>
      <c r="J65" s="143">
        <v>476483.03</v>
      </c>
      <c r="K65" s="61"/>
      <c r="L65" s="61"/>
      <c r="M65" s="61"/>
      <c r="N65" s="61"/>
      <c r="O65" s="61"/>
      <c r="P65" s="61"/>
      <c r="Q65" s="61"/>
      <c r="R65" s="61"/>
      <c r="S65" s="61"/>
      <c r="T65" s="141">
        <v>3.0012869469942563E-05</v>
      </c>
      <c r="U65" s="61"/>
      <c r="V65" s="61"/>
      <c r="W65" s="61"/>
      <c r="X65" s="61"/>
      <c r="Y65" s="61"/>
      <c r="Z65" s="61"/>
      <c r="AA65" s="60">
        <v>2066</v>
      </c>
      <c r="AB65" s="61"/>
      <c r="AC65" s="61"/>
      <c r="AD65" s="61"/>
      <c r="AE65" s="61"/>
      <c r="AF65" s="141">
        <v>0.009030549132568986</v>
      </c>
      <c r="AG65" s="61"/>
      <c r="AH65" s="61"/>
      <c r="AI65" s="61"/>
    </row>
    <row r="66" spans="2:35" ht="10.5" customHeight="1">
      <c r="B66" s="63" t="s">
        <v>1185</v>
      </c>
      <c r="C66" s="61"/>
      <c r="D66" s="61"/>
      <c r="E66" s="61"/>
      <c r="F66" s="61"/>
      <c r="G66" s="61"/>
      <c r="H66" s="61"/>
      <c r="I66" s="61"/>
      <c r="J66" s="143">
        <v>127908491.83000007</v>
      </c>
      <c r="K66" s="61"/>
      <c r="L66" s="61"/>
      <c r="M66" s="61"/>
      <c r="N66" s="61"/>
      <c r="O66" s="61"/>
      <c r="P66" s="61"/>
      <c r="Q66" s="61"/>
      <c r="R66" s="61"/>
      <c r="S66" s="61"/>
      <c r="T66" s="141">
        <v>0.008056742061497986</v>
      </c>
      <c r="U66" s="61"/>
      <c r="V66" s="61"/>
      <c r="W66" s="61"/>
      <c r="X66" s="61"/>
      <c r="Y66" s="61"/>
      <c r="Z66" s="61"/>
      <c r="AA66" s="60">
        <v>7092</v>
      </c>
      <c r="AB66" s="61"/>
      <c r="AC66" s="61"/>
      <c r="AD66" s="61"/>
      <c r="AE66" s="61"/>
      <c r="AF66" s="141">
        <v>0.030999348716446877</v>
      </c>
      <c r="AG66" s="61"/>
      <c r="AH66" s="61"/>
      <c r="AI66" s="61"/>
    </row>
    <row r="67" spans="2:35" ht="10.5" customHeight="1">
      <c r="B67" s="63" t="s">
        <v>1186</v>
      </c>
      <c r="C67" s="61"/>
      <c r="D67" s="61"/>
      <c r="E67" s="61"/>
      <c r="F67" s="61"/>
      <c r="G67" s="61"/>
      <c r="H67" s="61"/>
      <c r="I67" s="61"/>
      <c r="J67" s="143">
        <v>121998309.27999999</v>
      </c>
      <c r="K67" s="61"/>
      <c r="L67" s="61"/>
      <c r="M67" s="61"/>
      <c r="N67" s="61"/>
      <c r="O67" s="61"/>
      <c r="P67" s="61"/>
      <c r="Q67" s="61"/>
      <c r="R67" s="61"/>
      <c r="S67" s="61"/>
      <c r="T67" s="141">
        <v>0.007684469543383994</v>
      </c>
      <c r="U67" s="61"/>
      <c r="V67" s="61"/>
      <c r="W67" s="61"/>
      <c r="X67" s="61"/>
      <c r="Y67" s="61"/>
      <c r="Z67" s="61"/>
      <c r="AA67" s="60">
        <v>3039</v>
      </c>
      <c r="AB67" s="61"/>
      <c r="AC67" s="61"/>
      <c r="AD67" s="61"/>
      <c r="AE67" s="61"/>
      <c r="AF67" s="141">
        <v>0.013283561865381</v>
      </c>
      <c r="AG67" s="61"/>
      <c r="AH67" s="61"/>
      <c r="AI67" s="61"/>
    </row>
    <row r="68" spans="2:35" ht="10.5" customHeight="1">
      <c r="B68" s="63" t="s">
        <v>1187</v>
      </c>
      <c r="C68" s="61"/>
      <c r="D68" s="61"/>
      <c r="E68" s="61"/>
      <c r="F68" s="61"/>
      <c r="G68" s="61"/>
      <c r="H68" s="61"/>
      <c r="I68" s="61"/>
      <c r="J68" s="143">
        <v>163491656.09999996</v>
      </c>
      <c r="K68" s="61"/>
      <c r="L68" s="61"/>
      <c r="M68" s="61"/>
      <c r="N68" s="61"/>
      <c r="O68" s="61"/>
      <c r="P68" s="61"/>
      <c r="Q68" s="61"/>
      <c r="R68" s="61"/>
      <c r="S68" s="61"/>
      <c r="T68" s="141">
        <v>0.010298066090525904</v>
      </c>
      <c r="U68" s="61"/>
      <c r="V68" s="61"/>
      <c r="W68" s="61"/>
      <c r="X68" s="61"/>
      <c r="Y68" s="61"/>
      <c r="Z68" s="61"/>
      <c r="AA68" s="60">
        <v>4773</v>
      </c>
      <c r="AB68" s="61"/>
      <c r="AC68" s="61"/>
      <c r="AD68" s="61"/>
      <c r="AE68" s="61"/>
      <c r="AF68" s="141">
        <v>0.02086292885273561</v>
      </c>
      <c r="AG68" s="61"/>
      <c r="AH68" s="61"/>
      <c r="AI68" s="61"/>
    </row>
    <row r="69" spans="2:35" ht="10.5" customHeight="1">
      <c r="B69" s="63" t="s">
        <v>1188</v>
      </c>
      <c r="C69" s="61"/>
      <c r="D69" s="61"/>
      <c r="E69" s="61"/>
      <c r="F69" s="61"/>
      <c r="G69" s="61"/>
      <c r="H69" s="61"/>
      <c r="I69" s="61"/>
      <c r="J69" s="143">
        <v>250683166.33000007</v>
      </c>
      <c r="K69" s="61"/>
      <c r="L69" s="61"/>
      <c r="M69" s="61"/>
      <c r="N69" s="61"/>
      <c r="O69" s="61"/>
      <c r="P69" s="61"/>
      <c r="Q69" s="61"/>
      <c r="R69" s="61"/>
      <c r="S69" s="61"/>
      <c r="T69" s="141">
        <v>0.01579011355215356</v>
      </c>
      <c r="U69" s="61"/>
      <c r="V69" s="61"/>
      <c r="W69" s="61"/>
      <c r="X69" s="61"/>
      <c r="Y69" s="61"/>
      <c r="Z69" s="61"/>
      <c r="AA69" s="60">
        <v>6495</v>
      </c>
      <c r="AB69" s="61"/>
      <c r="AC69" s="61"/>
      <c r="AD69" s="61"/>
      <c r="AE69" s="61"/>
      <c r="AF69" s="141">
        <v>0.028389843473395723</v>
      </c>
      <c r="AG69" s="61"/>
      <c r="AH69" s="61"/>
      <c r="AI69" s="61"/>
    </row>
    <row r="70" spans="2:35" ht="10.5" customHeight="1">
      <c r="B70" s="63" t="s">
        <v>1189</v>
      </c>
      <c r="C70" s="61"/>
      <c r="D70" s="61"/>
      <c r="E70" s="61"/>
      <c r="F70" s="61"/>
      <c r="G70" s="61"/>
      <c r="H70" s="61"/>
      <c r="I70" s="61"/>
      <c r="J70" s="143">
        <v>310095184.2100012</v>
      </c>
      <c r="K70" s="61"/>
      <c r="L70" s="61"/>
      <c r="M70" s="61"/>
      <c r="N70" s="61"/>
      <c r="O70" s="61"/>
      <c r="P70" s="61"/>
      <c r="Q70" s="61"/>
      <c r="R70" s="61"/>
      <c r="S70" s="61"/>
      <c r="T70" s="141">
        <v>0.019532377232726543</v>
      </c>
      <c r="U70" s="61"/>
      <c r="V70" s="61"/>
      <c r="W70" s="61"/>
      <c r="X70" s="61"/>
      <c r="Y70" s="61"/>
      <c r="Z70" s="61"/>
      <c r="AA70" s="60">
        <v>8646</v>
      </c>
      <c r="AB70" s="61"/>
      <c r="AC70" s="61"/>
      <c r="AD70" s="61"/>
      <c r="AE70" s="61"/>
      <c r="AF70" s="141">
        <v>0.037791930203384054</v>
      </c>
      <c r="AG70" s="61"/>
      <c r="AH70" s="61"/>
      <c r="AI70" s="61"/>
    </row>
    <row r="71" spans="2:35" ht="10.5" customHeight="1">
      <c r="B71" s="63" t="s">
        <v>1190</v>
      </c>
      <c r="C71" s="61"/>
      <c r="D71" s="61"/>
      <c r="E71" s="61"/>
      <c r="F71" s="61"/>
      <c r="G71" s="61"/>
      <c r="H71" s="61"/>
      <c r="I71" s="61"/>
      <c r="J71" s="143">
        <v>405809879.0800003</v>
      </c>
      <c r="K71" s="61"/>
      <c r="L71" s="61"/>
      <c r="M71" s="61"/>
      <c r="N71" s="61"/>
      <c r="O71" s="61"/>
      <c r="P71" s="61"/>
      <c r="Q71" s="61"/>
      <c r="R71" s="61"/>
      <c r="S71" s="61"/>
      <c r="T71" s="141">
        <v>0.025561285845670564</v>
      </c>
      <c r="U71" s="61"/>
      <c r="V71" s="61"/>
      <c r="W71" s="61"/>
      <c r="X71" s="61"/>
      <c r="Y71" s="61"/>
      <c r="Z71" s="61"/>
      <c r="AA71" s="60">
        <v>11788</v>
      </c>
      <c r="AB71" s="61"/>
      <c r="AC71" s="61"/>
      <c r="AD71" s="61"/>
      <c r="AE71" s="61"/>
      <c r="AF71" s="141">
        <v>0.05152570821622614</v>
      </c>
      <c r="AG71" s="61"/>
      <c r="AH71" s="61"/>
      <c r="AI71" s="61"/>
    </row>
    <row r="72" spans="2:35" ht="10.5" customHeight="1">
      <c r="B72" s="63" t="s">
        <v>1191</v>
      </c>
      <c r="C72" s="61"/>
      <c r="D72" s="61"/>
      <c r="E72" s="61"/>
      <c r="F72" s="61"/>
      <c r="G72" s="61"/>
      <c r="H72" s="61"/>
      <c r="I72" s="61"/>
      <c r="J72" s="143">
        <v>345477290.1000006</v>
      </c>
      <c r="K72" s="61"/>
      <c r="L72" s="61"/>
      <c r="M72" s="61"/>
      <c r="N72" s="61"/>
      <c r="O72" s="61"/>
      <c r="P72" s="61"/>
      <c r="Q72" s="61"/>
      <c r="R72" s="61"/>
      <c r="S72" s="61"/>
      <c r="T72" s="141">
        <v>0.021761036930529925</v>
      </c>
      <c r="U72" s="61"/>
      <c r="V72" s="61"/>
      <c r="W72" s="61"/>
      <c r="X72" s="61"/>
      <c r="Y72" s="61"/>
      <c r="Z72" s="61"/>
      <c r="AA72" s="60">
        <v>8237</v>
      </c>
      <c r="AB72" s="61"/>
      <c r="AC72" s="61"/>
      <c r="AD72" s="61"/>
      <c r="AE72" s="61"/>
      <c r="AF72" s="141">
        <v>0.03600417870521333</v>
      </c>
      <c r="AG72" s="61"/>
      <c r="AH72" s="61"/>
      <c r="AI72" s="61"/>
    </row>
    <row r="73" spans="2:35" ht="10.5" customHeight="1">
      <c r="B73" s="63" t="s">
        <v>1192</v>
      </c>
      <c r="C73" s="61"/>
      <c r="D73" s="61"/>
      <c r="E73" s="61"/>
      <c r="F73" s="61"/>
      <c r="G73" s="61"/>
      <c r="H73" s="61"/>
      <c r="I73" s="61"/>
      <c r="J73" s="143">
        <v>543987999.5899986</v>
      </c>
      <c r="K73" s="61"/>
      <c r="L73" s="61"/>
      <c r="M73" s="61"/>
      <c r="N73" s="61"/>
      <c r="O73" s="61"/>
      <c r="P73" s="61"/>
      <c r="Q73" s="61"/>
      <c r="R73" s="61"/>
      <c r="S73" s="61"/>
      <c r="T73" s="141">
        <v>0.034264894648839424</v>
      </c>
      <c r="U73" s="61"/>
      <c r="V73" s="61"/>
      <c r="W73" s="61"/>
      <c r="X73" s="61"/>
      <c r="Y73" s="61"/>
      <c r="Z73" s="61"/>
      <c r="AA73" s="60">
        <v>11883</v>
      </c>
      <c r="AB73" s="61"/>
      <c r="AC73" s="61"/>
      <c r="AD73" s="61"/>
      <c r="AE73" s="61"/>
      <c r="AF73" s="141">
        <v>0.05194095611922423</v>
      </c>
      <c r="AG73" s="61"/>
      <c r="AH73" s="61"/>
      <c r="AI73" s="61"/>
    </row>
    <row r="74" spans="2:35" ht="10.5" customHeight="1">
      <c r="B74" s="63" t="s">
        <v>1193</v>
      </c>
      <c r="C74" s="61"/>
      <c r="D74" s="61"/>
      <c r="E74" s="61"/>
      <c r="F74" s="61"/>
      <c r="G74" s="61"/>
      <c r="H74" s="61"/>
      <c r="I74" s="61"/>
      <c r="J74" s="143">
        <v>813309335.3899963</v>
      </c>
      <c r="K74" s="61"/>
      <c r="L74" s="61"/>
      <c r="M74" s="61"/>
      <c r="N74" s="61"/>
      <c r="O74" s="61"/>
      <c r="P74" s="61"/>
      <c r="Q74" s="61"/>
      <c r="R74" s="61"/>
      <c r="S74" s="61"/>
      <c r="T74" s="141">
        <v>0.0512289953364041</v>
      </c>
      <c r="U74" s="61"/>
      <c r="V74" s="61"/>
      <c r="W74" s="61"/>
      <c r="X74" s="61"/>
      <c r="Y74" s="61"/>
      <c r="Z74" s="61"/>
      <c r="AA74" s="60">
        <v>16226</v>
      </c>
      <c r="AB74" s="61"/>
      <c r="AC74" s="61"/>
      <c r="AD74" s="61"/>
      <c r="AE74" s="61"/>
      <c r="AF74" s="141">
        <v>0.07092434183207375</v>
      </c>
      <c r="AG74" s="61"/>
      <c r="AH74" s="61"/>
      <c r="AI74" s="61"/>
    </row>
    <row r="75" spans="2:35" ht="10.5" customHeight="1">
      <c r="B75" s="63" t="s">
        <v>1194</v>
      </c>
      <c r="C75" s="61"/>
      <c r="D75" s="61"/>
      <c r="E75" s="61"/>
      <c r="F75" s="61"/>
      <c r="G75" s="61"/>
      <c r="H75" s="61"/>
      <c r="I75" s="61"/>
      <c r="J75" s="143">
        <v>502808516.9699998</v>
      </c>
      <c r="K75" s="61"/>
      <c r="L75" s="61"/>
      <c r="M75" s="61"/>
      <c r="N75" s="61"/>
      <c r="O75" s="61"/>
      <c r="P75" s="61"/>
      <c r="Q75" s="61"/>
      <c r="R75" s="61"/>
      <c r="S75" s="61"/>
      <c r="T75" s="141">
        <v>0.03167106788293384</v>
      </c>
      <c r="U75" s="61"/>
      <c r="V75" s="61"/>
      <c r="W75" s="61"/>
      <c r="X75" s="61"/>
      <c r="Y75" s="61"/>
      <c r="Z75" s="61"/>
      <c r="AA75" s="60">
        <v>9249</v>
      </c>
      <c r="AB75" s="61"/>
      <c r="AC75" s="61"/>
      <c r="AD75" s="61"/>
      <c r="AE75" s="61"/>
      <c r="AF75" s="141">
        <v>0.04042766162978245</v>
      </c>
      <c r="AG75" s="61"/>
      <c r="AH75" s="61"/>
      <c r="AI75" s="61"/>
    </row>
    <row r="76" spans="2:35" ht="10.5" customHeight="1">
      <c r="B76" s="63" t="s">
        <v>1195</v>
      </c>
      <c r="C76" s="61"/>
      <c r="D76" s="61"/>
      <c r="E76" s="61"/>
      <c r="F76" s="61"/>
      <c r="G76" s="61"/>
      <c r="H76" s="61"/>
      <c r="I76" s="61"/>
      <c r="J76" s="143">
        <v>611761309.0199981</v>
      </c>
      <c r="K76" s="61"/>
      <c r="L76" s="61"/>
      <c r="M76" s="61"/>
      <c r="N76" s="61"/>
      <c r="O76" s="61"/>
      <c r="P76" s="61"/>
      <c r="Q76" s="61"/>
      <c r="R76" s="61"/>
      <c r="S76" s="61"/>
      <c r="T76" s="141">
        <v>0.03853382210564434</v>
      </c>
      <c r="U76" s="61"/>
      <c r="V76" s="61"/>
      <c r="W76" s="61"/>
      <c r="X76" s="61"/>
      <c r="Y76" s="61"/>
      <c r="Z76" s="61"/>
      <c r="AA76" s="60">
        <v>10808</v>
      </c>
      <c r="AB76" s="61"/>
      <c r="AC76" s="61"/>
      <c r="AD76" s="61"/>
      <c r="AE76" s="61"/>
      <c r="AF76" s="141">
        <v>0.047242098269509</v>
      </c>
      <c r="AG76" s="61"/>
      <c r="AH76" s="61"/>
      <c r="AI76" s="61"/>
    </row>
    <row r="77" spans="2:35" ht="10.5" customHeight="1">
      <c r="B77" s="63" t="s">
        <v>1196</v>
      </c>
      <c r="C77" s="61"/>
      <c r="D77" s="61"/>
      <c r="E77" s="61"/>
      <c r="F77" s="61"/>
      <c r="G77" s="61"/>
      <c r="H77" s="61"/>
      <c r="I77" s="61"/>
      <c r="J77" s="143">
        <v>669604943.1799982</v>
      </c>
      <c r="K77" s="61"/>
      <c r="L77" s="61"/>
      <c r="M77" s="61"/>
      <c r="N77" s="61"/>
      <c r="O77" s="61"/>
      <c r="P77" s="61"/>
      <c r="Q77" s="61"/>
      <c r="R77" s="61"/>
      <c r="S77" s="61"/>
      <c r="T77" s="141">
        <v>0.04217729591773623</v>
      </c>
      <c r="U77" s="61"/>
      <c r="V77" s="61"/>
      <c r="W77" s="61"/>
      <c r="X77" s="61"/>
      <c r="Y77" s="61"/>
      <c r="Z77" s="61"/>
      <c r="AA77" s="60">
        <v>9774</v>
      </c>
      <c r="AB77" s="61"/>
      <c r="AC77" s="61"/>
      <c r="AD77" s="61"/>
      <c r="AE77" s="61"/>
      <c r="AF77" s="141">
        <v>0.04272245267266663</v>
      </c>
      <c r="AG77" s="61"/>
      <c r="AH77" s="61"/>
      <c r="AI77" s="61"/>
    </row>
    <row r="78" spans="2:35" ht="10.5" customHeight="1">
      <c r="B78" s="63" t="s">
        <v>1197</v>
      </c>
      <c r="C78" s="61"/>
      <c r="D78" s="61"/>
      <c r="E78" s="61"/>
      <c r="F78" s="61"/>
      <c r="G78" s="61"/>
      <c r="H78" s="61"/>
      <c r="I78" s="61"/>
      <c r="J78" s="143">
        <v>702073963.5599993</v>
      </c>
      <c r="K78" s="61"/>
      <c r="L78" s="61"/>
      <c r="M78" s="61"/>
      <c r="N78" s="61"/>
      <c r="O78" s="61"/>
      <c r="P78" s="61"/>
      <c r="Q78" s="61"/>
      <c r="R78" s="61"/>
      <c r="S78" s="61"/>
      <c r="T78" s="141">
        <v>0.04422246522939436</v>
      </c>
      <c r="U78" s="61"/>
      <c r="V78" s="61"/>
      <c r="W78" s="61"/>
      <c r="X78" s="61"/>
      <c r="Y78" s="61"/>
      <c r="Z78" s="61"/>
      <c r="AA78" s="60">
        <v>9752</v>
      </c>
      <c r="AB78" s="61"/>
      <c r="AC78" s="61"/>
      <c r="AD78" s="61"/>
      <c r="AE78" s="61"/>
      <c r="AF78" s="141">
        <v>0.04262629000039339</v>
      </c>
      <c r="AG78" s="61"/>
      <c r="AH78" s="61"/>
      <c r="AI78" s="61"/>
    </row>
    <row r="79" spans="2:35" ht="10.5" customHeight="1">
      <c r="B79" s="63" t="s">
        <v>1198</v>
      </c>
      <c r="C79" s="61"/>
      <c r="D79" s="61"/>
      <c r="E79" s="61"/>
      <c r="F79" s="61"/>
      <c r="G79" s="61"/>
      <c r="H79" s="61"/>
      <c r="I79" s="61"/>
      <c r="J79" s="143">
        <v>1061647271.6900065</v>
      </c>
      <c r="K79" s="61"/>
      <c r="L79" s="61"/>
      <c r="M79" s="61"/>
      <c r="N79" s="61"/>
      <c r="O79" s="61"/>
      <c r="P79" s="61"/>
      <c r="Q79" s="61"/>
      <c r="R79" s="61"/>
      <c r="S79" s="61"/>
      <c r="T79" s="141">
        <v>0.06687138676975088</v>
      </c>
      <c r="U79" s="61"/>
      <c r="V79" s="61"/>
      <c r="W79" s="61"/>
      <c r="X79" s="61"/>
      <c r="Y79" s="61"/>
      <c r="Z79" s="61"/>
      <c r="AA79" s="60">
        <v>14135</v>
      </c>
      <c r="AB79" s="61"/>
      <c r="AC79" s="61"/>
      <c r="AD79" s="61"/>
      <c r="AE79" s="61"/>
      <c r="AF79" s="141">
        <v>0.0617845169355579</v>
      </c>
      <c r="AG79" s="61"/>
      <c r="AH79" s="61"/>
      <c r="AI79" s="61"/>
    </row>
    <row r="80" spans="2:35" ht="10.5" customHeight="1">
      <c r="B80" s="63" t="s">
        <v>1199</v>
      </c>
      <c r="C80" s="61"/>
      <c r="D80" s="61"/>
      <c r="E80" s="61"/>
      <c r="F80" s="61"/>
      <c r="G80" s="61"/>
      <c r="H80" s="61"/>
      <c r="I80" s="61"/>
      <c r="J80" s="143">
        <v>659919194.369999</v>
      </c>
      <c r="K80" s="61"/>
      <c r="L80" s="61"/>
      <c r="M80" s="61"/>
      <c r="N80" s="61"/>
      <c r="O80" s="61"/>
      <c r="P80" s="61"/>
      <c r="Q80" s="61"/>
      <c r="R80" s="61"/>
      <c r="S80" s="61"/>
      <c r="T80" s="141">
        <v>0.041567206792939584</v>
      </c>
      <c r="U80" s="61"/>
      <c r="V80" s="61"/>
      <c r="W80" s="61"/>
      <c r="X80" s="61"/>
      <c r="Y80" s="61"/>
      <c r="Z80" s="61"/>
      <c r="AA80" s="60">
        <v>8457</v>
      </c>
      <c r="AB80" s="61"/>
      <c r="AC80" s="61"/>
      <c r="AD80" s="61"/>
      <c r="AE80" s="61"/>
      <c r="AF80" s="141">
        <v>0.036965805427945746</v>
      </c>
      <c r="AG80" s="61"/>
      <c r="AH80" s="61"/>
      <c r="AI80" s="61"/>
    </row>
    <row r="81" spans="2:35" ht="10.5" customHeight="1">
      <c r="B81" s="63" t="s">
        <v>1200</v>
      </c>
      <c r="C81" s="61"/>
      <c r="D81" s="61"/>
      <c r="E81" s="61"/>
      <c r="F81" s="61"/>
      <c r="G81" s="61"/>
      <c r="H81" s="61"/>
      <c r="I81" s="61"/>
      <c r="J81" s="143">
        <v>815518416.6700042</v>
      </c>
      <c r="K81" s="61"/>
      <c r="L81" s="61"/>
      <c r="M81" s="61"/>
      <c r="N81" s="61"/>
      <c r="O81" s="61"/>
      <c r="P81" s="61"/>
      <c r="Q81" s="61"/>
      <c r="R81" s="61"/>
      <c r="S81" s="61"/>
      <c r="T81" s="141">
        <v>0.051368141673064555</v>
      </c>
      <c r="U81" s="61"/>
      <c r="V81" s="61"/>
      <c r="W81" s="61"/>
      <c r="X81" s="61"/>
      <c r="Y81" s="61"/>
      <c r="Z81" s="61"/>
      <c r="AA81" s="60">
        <v>9634</v>
      </c>
      <c r="AB81" s="61"/>
      <c r="AC81" s="61"/>
      <c r="AD81" s="61"/>
      <c r="AE81" s="61"/>
      <c r="AF81" s="141">
        <v>0.042110508394564185</v>
      </c>
      <c r="AG81" s="61"/>
      <c r="AH81" s="61"/>
      <c r="AI81" s="61"/>
    </row>
    <row r="82" spans="2:35" ht="10.5" customHeight="1">
      <c r="B82" s="63" t="s">
        <v>1201</v>
      </c>
      <c r="C82" s="61"/>
      <c r="D82" s="61"/>
      <c r="E82" s="61"/>
      <c r="F82" s="61"/>
      <c r="G82" s="61"/>
      <c r="H82" s="61"/>
      <c r="I82" s="61"/>
      <c r="J82" s="143">
        <v>778138542.1999987</v>
      </c>
      <c r="K82" s="61"/>
      <c r="L82" s="61"/>
      <c r="M82" s="61"/>
      <c r="N82" s="61"/>
      <c r="O82" s="61"/>
      <c r="P82" s="61"/>
      <c r="Q82" s="61"/>
      <c r="R82" s="61"/>
      <c r="S82" s="61"/>
      <c r="T82" s="141">
        <v>0.04901364587229886</v>
      </c>
      <c r="U82" s="61"/>
      <c r="V82" s="61"/>
      <c r="W82" s="61"/>
      <c r="X82" s="61"/>
      <c r="Y82" s="61"/>
      <c r="Z82" s="61"/>
      <c r="AA82" s="60">
        <v>8873</v>
      </c>
      <c r="AB82" s="61"/>
      <c r="AC82" s="61"/>
      <c r="AD82" s="61"/>
      <c r="AE82" s="61"/>
      <c r="AF82" s="141">
        <v>0.03878415414002159</v>
      </c>
      <c r="AG82" s="61"/>
      <c r="AH82" s="61"/>
      <c r="AI82" s="61"/>
    </row>
    <row r="83" spans="2:35" ht="10.5" customHeight="1">
      <c r="B83" s="63" t="s">
        <v>1202</v>
      </c>
      <c r="C83" s="61"/>
      <c r="D83" s="61"/>
      <c r="E83" s="61"/>
      <c r="F83" s="61"/>
      <c r="G83" s="61"/>
      <c r="H83" s="61"/>
      <c r="I83" s="61"/>
      <c r="J83" s="143">
        <v>952894710.5900007</v>
      </c>
      <c r="K83" s="61"/>
      <c r="L83" s="61"/>
      <c r="M83" s="61"/>
      <c r="N83" s="61"/>
      <c r="O83" s="61"/>
      <c r="P83" s="61"/>
      <c r="Q83" s="61"/>
      <c r="R83" s="61"/>
      <c r="S83" s="61"/>
      <c r="T83" s="141">
        <v>0.060021244759832025</v>
      </c>
      <c r="U83" s="61"/>
      <c r="V83" s="61"/>
      <c r="W83" s="61"/>
      <c r="X83" s="61"/>
      <c r="Y83" s="61"/>
      <c r="Z83" s="61"/>
      <c r="AA83" s="60">
        <v>10463</v>
      </c>
      <c r="AB83" s="61"/>
      <c r="AC83" s="61"/>
      <c r="AD83" s="61"/>
      <c r="AE83" s="61"/>
      <c r="AF83" s="141">
        <v>0.04573409272704226</v>
      </c>
      <c r="AG83" s="61"/>
      <c r="AH83" s="61"/>
      <c r="AI83" s="61"/>
    </row>
    <row r="84" spans="2:35" ht="10.5" customHeight="1">
      <c r="B84" s="63" t="s">
        <v>1203</v>
      </c>
      <c r="C84" s="61"/>
      <c r="D84" s="61"/>
      <c r="E84" s="61"/>
      <c r="F84" s="61"/>
      <c r="G84" s="61"/>
      <c r="H84" s="61"/>
      <c r="I84" s="61"/>
      <c r="J84" s="143">
        <v>1521611246.209997</v>
      </c>
      <c r="K84" s="61"/>
      <c r="L84" s="61"/>
      <c r="M84" s="61"/>
      <c r="N84" s="61"/>
      <c r="O84" s="61"/>
      <c r="P84" s="61"/>
      <c r="Q84" s="61"/>
      <c r="R84" s="61"/>
      <c r="S84" s="61"/>
      <c r="T84" s="141">
        <v>0.09584374855175277</v>
      </c>
      <c r="U84" s="61"/>
      <c r="V84" s="61"/>
      <c r="W84" s="61"/>
      <c r="X84" s="61"/>
      <c r="Y84" s="61"/>
      <c r="Z84" s="61"/>
      <c r="AA84" s="60">
        <v>15953</v>
      </c>
      <c r="AB84" s="61"/>
      <c r="AC84" s="61"/>
      <c r="AD84" s="61"/>
      <c r="AE84" s="61"/>
      <c r="AF84" s="141">
        <v>0.06973105048977397</v>
      </c>
      <c r="AG84" s="61"/>
      <c r="AH84" s="61"/>
      <c r="AI84" s="61"/>
    </row>
    <row r="85" spans="2:35" ht="10.5" customHeight="1">
      <c r="B85" s="63" t="s">
        <v>1204</v>
      </c>
      <c r="C85" s="61"/>
      <c r="D85" s="61"/>
      <c r="E85" s="61"/>
      <c r="F85" s="61"/>
      <c r="G85" s="61"/>
      <c r="H85" s="61"/>
      <c r="I85" s="61"/>
      <c r="J85" s="143">
        <v>857191158.9199995</v>
      </c>
      <c r="K85" s="61"/>
      <c r="L85" s="61"/>
      <c r="M85" s="61"/>
      <c r="N85" s="61"/>
      <c r="O85" s="61"/>
      <c r="P85" s="61"/>
      <c r="Q85" s="61"/>
      <c r="R85" s="61"/>
      <c r="S85" s="61"/>
      <c r="T85" s="141">
        <v>0.05399303803842654</v>
      </c>
      <c r="U85" s="61"/>
      <c r="V85" s="61"/>
      <c r="W85" s="61"/>
      <c r="X85" s="61"/>
      <c r="Y85" s="61"/>
      <c r="Z85" s="61"/>
      <c r="AA85" s="60">
        <v>9014</v>
      </c>
      <c r="AB85" s="61"/>
      <c r="AC85" s="61"/>
      <c r="AD85" s="61"/>
      <c r="AE85" s="61"/>
      <c r="AF85" s="141">
        <v>0.03940046944868192</v>
      </c>
      <c r="AG85" s="61"/>
      <c r="AH85" s="61"/>
      <c r="AI85" s="61"/>
    </row>
    <row r="86" spans="2:35" ht="10.5" customHeight="1">
      <c r="B86" s="63" t="s">
        <v>1205</v>
      </c>
      <c r="C86" s="61"/>
      <c r="D86" s="61"/>
      <c r="E86" s="61"/>
      <c r="F86" s="61"/>
      <c r="G86" s="61"/>
      <c r="H86" s="61"/>
      <c r="I86" s="61"/>
      <c r="J86" s="143">
        <v>615178889.1999996</v>
      </c>
      <c r="K86" s="61"/>
      <c r="L86" s="61"/>
      <c r="M86" s="61"/>
      <c r="N86" s="61"/>
      <c r="O86" s="61"/>
      <c r="P86" s="61"/>
      <c r="Q86" s="61"/>
      <c r="R86" s="61"/>
      <c r="S86" s="61"/>
      <c r="T86" s="141">
        <v>0.03874908976763316</v>
      </c>
      <c r="U86" s="61"/>
      <c r="V86" s="61"/>
      <c r="W86" s="61"/>
      <c r="X86" s="61"/>
      <c r="Y86" s="61"/>
      <c r="Z86" s="61"/>
      <c r="AA86" s="60">
        <v>6414</v>
      </c>
      <c r="AB86" s="61"/>
      <c r="AC86" s="61"/>
      <c r="AD86" s="61"/>
      <c r="AE86" s="61"/>
      <c r="AF86" s="141">
        <v>0.028035789998207876</v>
      </c>
      <c r="AG86" s="61"/>
      <c r="AH86" s="61"/>
      <c r="AI86" s="61"/>
    </row>
    <row r="87" spans="2:35" ht="10.5" customHeight="1">
      <c r="B87" s="63" t="s">
        <v>1206</v>
      </c>
      <c r="C87" s="61"/>
      <c r="D87" s="61"/>
      <c r="E87" s="61"/>
      <c r="F87" s="61"/>
      <c r="G87" s="61"/>
      <c r="H87" s="61"/>
      <c r="I87" s="61"/>
      <c r="J87" s="143">
        <v>512227879.44000083</v>
      </c>
      <c r="K87" s="61"/>
      <c r="L87" s="61"/>
      <c r="M87" s="61"/>
      <c r="N87" s="61"/>
      <c r="O87" s="61"/>
      <c r="P87" s="61"/>
      <c r="Q87" s="61"/>
      <c r="R87" s="61"/>
      <c r="S87" s="61"/>
      <c r="T87" s="141">
        <v>0.03226437777752173</v>
      </c>
      <c r="U87" s="61"/>
      <c r="V87" s="61"/>
      <c r="W87" s="61"/>
      <c r="X87" s="61"/>
      <c r="Y87" s="61"/>
      <c r="Z87" s="61"/>
      <c r="AA87" s="60">
        <v>5068</v>
      </c>
      <c r="AB87" s="61"/>
      <c r="AC87" s="61"/>
      <c r="AD87" s="61"/>
      <c r="AE87" s="61"/>
      <c r="AF87" s="141">
        <v>0.022152382867308626</v>
      </c>
      <c r="AG87" s="61"/>
      <c r="AH87" s="61"/>
      <c r="AI87" s="61"/>
    </row>
    <row r="88" spans="2:35" ht="10.5" customHeight="1">
      <c r="B88" s="63" t="s">
        <v>1207</v>
      </c>
      <c r="C88" s="61"/>
      <c r="D88" s="61"/>
      <c r="E88" s="61"/>
      <c r="F88" s="61"/>
      <c r="G88" s="61"/>
      <c r="H88" s="61"/>
      <c r="I88" s="61"/>
      <c r="J88" s="143">
        <v>619939407.7500008</v>
      </c>
      <c r="K88" s="61"/>
      <c r="L88" s="61"/>
      <c r="M88" s="61"/>
      <c r="N88" s="61"/>
      <c r="O88" s="61"/>
      <c r="P88" s="61"/>
      <c r="Q88" s="61"/>
      <c r="R88" s="61"/>
      <c r="S88" s="61"/>
      <c r="T88" s="141">
        <v>0.0390489468724086</v>
      </c>
      <c r="U88" s="61"/>
      <c r="V88" s="61"/>
      <c r="W88" s="61"/>
      <c r="X88" s="61"/>
      <c r="Y88" s="61"/>
      <c r="Z88" s="61"/>
      <c r="AA88" s="60">
        <v>5850</v>
      </c>
      <c r="AB88" s="61"/>
      <c r="AC88" s="61"/>
      <c r="AD88" s="61"/>
      <c r="AE88" s="61"/>
      <c r="AF88" s="141">
        <v>0.025570528763566587</v>
      </c>
      <c r="AG88" s="61"/>
      <c r="AH88" s="61"/>
      <c r="AI88" s="61"/>
    </row>
    <row r="89" spans="2:35" ht="10.5" customHeight="1">
      <c r="B89" s="63" t="s">
        <v>1208</v>
      </c>
      <c r="C89" s="61"/>
      <c r="D89" s="61"/>
      <c r="E89" s="61"/>
      <c r="F89" s="61"/>
      <c r="G89" s="61"/>
      <c r="H89" s="61"/>
      <c r="I89" s="61"/>
      <c r="J89" s="143">
        <v>1302927263.310002</v>
      </c>
      <c r="K89" s="61"/>
      <c r="L89" s="61"/>
      <c r="M89" s="61"/>
      <c r="N89" s="61"/>
      <c r="O89" s="61"/>
      <c r="P89" s="61"/>
      <c r="Q89" s="61"/>
      <c r="R89" s="61"/>
      <c r="S89" s="61"/>
      <c r="T89" s="141">
        <v>0.08206921006725586</v>
      </c>
      <c r="U89" s="61"/>
      <c r="V89" s="61"/>
      <c r="W89" s="61"/>
      <c r="X89" s="61"/>
      <c r="Y89" s="61"/>
      <c r="Z89" s="61"/>
      <c r="AA89" s="60">
        <v>10656</v>
      </c>
      <c r="AB89" s="61"/>
      <c r="AC89" s="61"/>
      <c r="AD89" s="61"/>
      <c r="AE89" s="61"/>
      <c r="AF89" s="141">
        <v>0.04657770162471206</v>
      </c>
      <c r="AG89" s="61"/>
      <c r="AH89" s="61"/>
      <c r="AI89" s="61"/>
    </row>
    <row r="90" spans="2:35" ht="10.5" customHeight="1">
      <c r="B90" s="63" t="s">
        <v>1209</v>
      </c>
      <c r="C90" s="61"/>
      <c r="D90" s="61"/>
      <c r="E90" s="61"/>
      <c r="F90" s="61"/>
      <c r="G90" s="61"/>
      <c r="H90" s="61"/>
      <c r="I90" s="61"/>
      <c r="J90" s="143">
        <v>570248240.2200004</v>
      </c>
      <c r="K90" s="61"/>
      <c r="L90" s="61"/>
      <c r="M90" s="61"/>
      <c r="N90" s="61"/>
      <c r="O90" s="61"/>
      <c r="P90" s="61"/>
      <c r="Q90" s="61"/>
      <c r="R90" s="61"/>
      <c r="S90" s="61"/>
      <c r="T90" s="141">
        <v>0.03591898330395381</v>
      </c>
      <c r="U90" s="61"/>
      <c r="V90" s="61"/>
      <c r="W90" s="61"/>
      <c r="X90" s="61"/>
      <c r="Y90" s="61"/>
      <c r="Z90" s="61"/>
      <c r="AA90" s="60">
        <v>4071</v>
      </c>
      <c r="AB90" s="61"/>
      <c r="AC90" s="61"/>
      <c r="AD90" s="61"/>
      <c r="AE90" s="61"/>
      <c r="AF90" s="141">
        <v>0.017794465401107618</v>
      </c>
      <c r="AG90" s="61"/>
      <c r="AH90" s="61"/>
      <c r="AI90" s="61"/>
    </row>
    <row r="91" spans="2:35" ht="10.5" customHeight="1">
      <c r="B91" s="63" t="s">
        <v>1214</v>
      </c>
      <c r="C91" s="61"/>
      <c r="D91" s="61"/>
      <c r="E91" s="61"/>
      <c r="F91" s="61"/>
      <c r="G91" s="61"/>
      <c r="H91" s="61"/>
      <c r="I91" s="61"/>
      <c r="J91" s="143">
        <v>11381240.44</v>
      </c>
      <c r="K91" s="61"/>
      <c r="L91" s="61"/>
      <c r="M91" s="61"/>
      <c r="N91" s="61"/>
      <c r="O91" s="61"/>
      <c r="P91" s="61"/>
      <c r="Q91" s="61"/>
      <c r="R91" s="61"/>
      <c r="S91" s="61"/>
      <c r="T91" s="141">
        <v>0.0007168853080281823</v>
      </c>
      <c r="U91" s="61"/>
      <c r="V91" s="61"/>
      <c r="W91" s="61"/>
      <c r="X91" s="61"/>
      <c r="Y91" s="61"/>
      <c r="Z91" s="61"/>
      <c r="AA91" s="60">
        <v>118</v>
      </c>
      <c r="AB91" s="61"/>
      <c r="AC91" s="61"/>
      <c r="AD91" s="61"/>
      <c r="AE91" s="61"/>
      <c r="AF91" s="141">
        <v>0.0005157816058292063</v>
      </c>
      <c r="AG91" s="61"/>
      <c r="AH91" s="61"/>
      <c r="AI91" s="61"/>
    </row>
    <row r="92" spans="2:35" ht="10.5" customHeight="1">
      <c r="B92" s="63" t="s">
        <v>1217</v>
      </c>
      <c r="C92" s="61"/>
      <c r="D92" s="61"/>
      <c r="E92" s="61"/>
      <c r="F92" s="61"/>
      <c r="G92" s="61"/>
      <c r="H92" s="61"/>
      <c r="I92" s="61"/>
      <c r="J92" s="143">
        <v>10518628.319999997</v>
      </c>
      <c r="K92" s="61"/>
      <c r="L92" s="61"/>
      <c r="M92" s="61"/>
      <c r="N92" s="61"/>
      <c r="O92" s="61"/>
      <c r="P92" s="61"/>
      <c r="Q92" s="61"/>
      <c r="R92" s="61"/>
      <c r="S92" s="61"/>
      <c r="T92" s="141">
        <v>0.0006625508127141509</v>
      </c>
      <c r="U92" s="61"/>
      <c r="V92" s="61"/>
      <c r="W92" s="61"/>
      <c r="X92" s="61"/>
      <c r="Y92" s="61"/>
      <c r="Z92" s="61"/>
      <c r="AA92" s="60">
        <v>106</v>
      </c>
      <c r="AB92" s="61"/>
      <c r="AC92" s="61"/>
      <c r="AD92" s="61"/>
      <c r="AE92" s="61"/>
      <c r="AF92" s="141">
        <v>0.0004633292391347108</v>
      </c>
      <c r="AG92" s="61"/>
      <c r="AH92" s="61"/>
      <c r="AI92" s="61"/>
    </row>
    <row r="93" spans="2:35" ht="10.5" customHeight="1">
      <c r="B93" s="63" t="s">
        <v>1212</v>
      </c>
      <c r="C93" s="61"/>
      <c r="D93" s="61"/>
      <c r="E93" s="61"/>
      <c r="F93" s="61"/>
      <c r="G93" s="61"/>
      <c r="H93" s="61"/>
      <c r="I93" s="61"/>
      <c r="J93" s="143">
        <v>9335445.420000006</v>
      </c>
      <c r="K93" s="61"/>
      <c r="L93" s="61"/>
      <c r="M93" s="61"/>
      <c r="N93" s="61"/>
      <c r="O93" s="61"/>
      <c r="P93" s="61"/>
      <c r="Q93" s="61"/>
      <c r="R93" s="61"/>
      <c r="S93" s="61"/>
      <c r="T93" s="141">
        <v>0.0005880240999018019</v>
      </c>
      <c r="U93" s="61"/>
      <c r="V93" s="61"/>
      <c r="W93" s="61"/>
      <c r="X93" s="61"/>
      <c r="Y93" s="61"/>
      <c r="Z93" s="61"/>
      <c r="AA93" s="60">
        <v>74</v>
      </c>
      <c r="AB93" s="61"/>
      <c r="AC93" s="61"/>
      <c r="AD93" s="61"/>
      <c r="AE93" s="61"/>
      <c r="AF93" s="141">
        <v>0.00032345626128272263</v>
      </c>
      <c r="AG93" s="61"/>
      <c r="AH93" s="61"/>
      <c r="AI93" s="61"/>
    </row>
    <row r="94" spans="2:35" ht="10.5" customHeight="1">
      <c r="B94" s="63" t="s">
        <v>1215</v>
      </c>
      <c r="C94" s="61"/>
      <c r="D94" s="61"/>
      <c r="E94" s="61"/>
      <c r="F94" s="61"/>
      <c r="G94" s="61"/>
      <c r="H94" s="61"/>
      <c r="I94" s="61"/>
      <c r="J94" s="143">
        <v>6372334.759999998</v>
      </c>
      <c r="K94" s="61"/>
      <c r="L94" s="61"/>
      <c r="M94" s="61"/>
      <c r="N94" s="61"/>
      <c r="O94" s="61"/>
      <c r="P94" s="61"/>
      <c r="Q94" s="61"/>
      <c r="R94" s="61"/>
      <c r="S94" s="61"/>
      <c r="T94" s="141">
        <v>0.00040138271319055727</v>
      </c>
      <c r="U94" s="61"/>
      <c r="V94" s="61"/>
      <c r="W94" s="61"/>
      <c r="X94" s="61"/>
      <c r="Y94" s="61"/>
      <c r="Z94" s="61"/>
      <c r="AA94" s="60">
        <v>54</v>
      </c>
      <c r="AB94" s="61"/>
      <c r="AC94" s="61"/>
      <c r="AD94" s="61"/>
      <c r="AE94" s="61"/>
      <c r="AF94" s="141">
        <v>0.00023603565012523002</v>
      </c>
      <c r="AG94" s="61"/>
      <c r="AH94" s="61"/>
      <c r="AI94" s="61"/>
    </row>
    <row r="95" spans="2:35" ht="10.5" customHeight="1">
      <c r="B95" s="63" t="s">
        <v>1211</v>
      </c>
      <c r="C95" s="61"/>
      <c r="D95" s="61"/>
      <c r="E95" s="61"/>
      <c r="F95" s="61"/>
      <c r="G95" s="61"/>
      <c r="H95" s="61"/>
      <c r="I95" s="61"/>
      <c r="J95" s="143">
        <v>1420764.37</v>
      </c>
      <c r="K95" s="61"/>
      <c r="L95" s="61"/>
      <c r="M95" s="61"/>
      <c r="N95" s="61"/>
      <c r="O95" s="61"/>
      <c r="P95" s="61"/>
      <c r="Q95" s="61"/>
      <c r="R95" s="61"/>
      <c r="S95" s="61"/>
      <c r="T95" s="141">
        <v>8.949157241624152E-05</v>
      </c>
      <c r="U95" s="61"/>
      <c r="V95" s="61"/>
      <c r="W95" s="61"/>
      <c r="X95" s="61"/>
      <c r="Y95" s="61"/>
      <c r="Z95" s="61"/>
      <c r="AA95" s="60">
        <v>11</v>
      </c>
      <c r="AB95" s="61"/>
      <c r="AC95" s="61"/>
      <c r="AD95" s="61"/>
      <c r="AE95" s="61"/>
      <c r="AF95" s="141">
        <v>4.8081336136620934E-05</v>
      </c>
      <c r="AG95" s="61"/>
      <c r="AH95" s="61"/>
      <c r="AI95" s="61"/>
    </row>
    <row r="96" spans="2:35" ht="13.5" customHeight="1">
      <c r="B96" s="149"/>
      <c r="C96" s="145"/>
      <c r="D96" s="145"/>
      <c r="E96" s="145"/>
      <c r="F96" s="145"/>
      <c r="G96" s="145"/>
      <c r="H96" s="145"/>
      <c r="I96" s="145"/>
      <c r="J96" s="146">
        <v>15875957161.550001</v>
      </c>
      <c r="K96" s="145"/>
      <c r="L96" s="145"/>
      <c r="M96" s="145"/>
      <c r="N96" s="145"/>
      <c r="O96" s="145"/>
      <c r="P96" s="145"/>
      <c r="Q96" s="145"/>
      <c r="R96" s="145"/>
      <c r="S96" s="145"/>
      <c r="T96" s="147">
        <v>1.0000000000000187</v>
      </c>
      <c r="U96" s="145"/>
      <c r="V96" s="145"/>
      <c r="W96" s="145"/>
      <c r="X96" s="145"/>
      <c r="Y96" s="145"/>
      <c r="Z96" s="145"/>
      <c r="AA96" s="148">
        <v>228779</v>
      </c>
      <c r="AB96" s="145"/>
      <c r="AC96" s="145"/>
      <c r="AD96" s="145"/>
      <c r="AE96" s="145"/>
      <c r="AF96" s="147">
        <v>1</v>
      </c>
      <c r="AG96" s="145"/>
      <c r="AH96" s="145"/>
      <c r="AI96" s="145"/>
    </row>
    <row r="97" spans="2:35" ht="9"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8.75" customHeight="1">
      <c r="B98" s="70" t="s">
        <v>1169</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2"/>
    </row>
    <row r="99" spans="2:35" ht="9"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2.75" customHeight="1">
      <c r="B100" s="57" t="s">
        <v>1184</v>
      </c>
      <c r="C100" s="58"/>
      <c r="D100" s="58"/>
      <c r="E100" s="58"/>
      <c r="F100" s="58"/>
      <c r="G100" s="58"/>
      <c r="H100" s="58"/>
      <c r="I100" s="57" t="s">
        <v>1181</v>
      </c>
      <c r="J100" s="58"/>
      <c r="K100" s="58"/>
      <c r="L100" s="58"/>
      <c r="M100" s="58"/>
      <c r="N100" s="58"/>
      <c r="O100" s="58"/>
      <c r="P100" s="58"/>
      <c r="Q100" s="58"/>
      <c r="R100" s="58"/>
      <c r="S100" s="58"/>
      <c r="T100" s="57" t="s">
        <v>1182</v>
      </c>
      <c r="U100" s="58"/>
      <c r="V100" s="58"/>
      <c r="W100" s="58"/>
      <c r="X100" s="58"/>
      <c r="Y100" s="58"/>
      <c r="Z100" s="58"/>
      <c r="AA100" s="57" t="s">
        <v>1183</v>
      </c>
      <c r="AB100" s="58"/>
      <c r="AC100" s="58"/>
      <c r="AD100" s="58"/>
      <c r="AE100" s="58"/>
      <c r="AF100" s="57" t="s">
        <v>1182</v>
      </c>
      <c r="AG100" s="58"/>
      <c r="AH100" s="58"/>
      <c r="AI100" s="58"/>
    </row>
    <row r="101" spans="2:35" ht="10.5" customHeight="1">
      <c r="B101" s="63" t="s">
        <v>1185</v>
      </c>
      <c r="C101" s="61"/>
      <c r="D101" s="61"/>
      <c r="E101" s="61"/>
      <c r="F101" s="61"/>
      <c r="G101" s="61"/>
      <c r="H101" s="61"/>
      <c r="I101" s="143">
        <v>986440</v>
      </c>
      <c r="J101" s="61"/>
      <c r="K101" s="61"/>
      <c r="L101" s="61"/>
      <c r="M101" s="61"/>
      <c r="N101" s="61"/>
      <c r="O101" s="61"/>
      <c r="P101" s="61"/>
      <c r="Q101" s="61"/>
      <c r="R101" s="61"/>
      <c r="S101" s="61"/>
      <c r="T101" s="141">
        <v>6.21342064583708E-05</v>
      </c>
      <c r="U101" s="61"/>
      <c r="V101" s="61"/>
      <c r="W101" s="61"/>
      <c r="X101" s="61"/>
      <c r="Y101" s="61"/>
      <c r="Z101" s="61"/>
      <c r="AA101" s="60">
        <v>46</v>
      </c>
      <c r="AB101" s="61"/>
      <c r="AC101" s="61"/>
      <c r="AD101" s="61"/>
      <c r="AE101" s="61"/>
      <c r="AF101" s="141">
        <v>0.00020106740566223298</v>
      </c>
      <c r="AG101" s="61"/>
      <c r="AH101" s="61"/>
      <c r="AI101" s="61"/>
    </row>
    <row r="102" spans="2:35" ht="10.5" customHeight="1">
      <c r="B102" s="63" t="s">
        <v>1186</v>
      </c>
      <c r="C102" s="61"/>
      <c r="D102" s="61"/>
      <c r="E102" s="61"/>
      <c r="F102" s="61"/>
      <c r="G102" s="61"/>
      <c r="H102" s="61"/>
      <c r="I102" s="143">
        <v>42913640.45</v>
      </c>
      <c r="J102" s="61"/>
      <c r="K102" s="61"/>
      <c r="L102" s="61"/>
      <c r="M102" s="61"/>
      <c r="N102" s="61"/>
      <c r="O102" s="61"/>
      <c r="P102" s="61"/>
      <c r="Q102" s="61"/>
      <c r="R102" s="61"/>
      <c r="S102" s="61"/>
      <c r="T102" s="141">
        <v>0.002703058468432538</v>
      </c>
      <c r="U102" s="61"/>
      <c r="V102" s="61"/>
      <c r="W102" s="61"/>
      <c r="X102" s="61"/>
      <c r="Y102" s="61"/>
      <c r="Z102" s="61"/>
      <c r="AA102" s="60">
        <v>440</v>
      </c>
      <c r="AB102" s="61"/>
      <c r="AC102" s="61"/>
      <c r="AD102" s="61"/>
      <c r="AE102" s="61"/>
      <c r="AF102" s="141">
        <v>0.0019232534454648373</v>
      </c>
      <c r="AG102" s="61"/>
      <c r="AH102" s="61"/>
      <c r="AI102" s="61"/>
    </row>
    <row r="103" spans="2:35" ht="10.5" customHeight="1">
      <c r="B103" s="63" t="s">
        <v>1187</v>
      </c>
      <c r="C103" s="61"/>
      <c r="D103" s="61"/>
      <c r="E103" s="61"/>
      <c r="F103" s="61"/>
      <c r="G103" s="61"/>
      <c r="H103" s="61"/>
      <c r="I103" s="143">
        <v>51591051.929999985</v>
      </c>
      <c r="J103" s="61"/>
      <c r="K103" s="61"/>
      <c r="L103" s="61"/>
      <c r="M103" s="61"/>
      <c r="N103" s="61"/>
      <c r="O103" s="61"/>
      <c r="P103" s="61"/>
      <c r="Q103" s="61"/>
      <c r="R103" s="61"/>
      <c r="S103" s="61"/>
      <c r="T103" s="141">
        <v>0.0032496341105623743</v>
      </c>
      <c r="U103" s="61"/>
      <c r="V103" s="61"/>
      <c r="W103" s="61"/>
      <c r="X103" s="61"/>
      <c r="Y103" s="61"/>
      <c r="Z103" s="61"/>
      <c r="AA103" s="60">
        <v>507</v>
      </c>
      <c r="AB103" s="61"/>
      <c r="AC103" s="61"/>
      <c r="AD103" s="61"/>
      <c r="AE103" s="61"/>
      <c r="AF103" s="141">
        <v>0.0022161124928424376</v>
      </c>
      <c r="AG103" s="61"/>
      <c r="AH103" s="61"/>
      <c r="AI103" s="61"/>
    </row>
    <row r="104" spans="2:35" ht="10.5" customHeight="1">
      <c r="B104" s="63" t="s">
        <v>1188</v>
      </c>
      <c r="C104" s="61"/>
      <c r="D104" s="61"/>
      <c r="E104" s="61"/>
      <c r="F104" s="61"/>
      <c r="G104" s="61"/>
      <c r="H104" s="61"/>
      <c r="I104" s="143">
        <v>18818314.869999997</v>
      </c>
      <c r="J104" s="61"/>
      <c r="K104" s="61"/>
      <c r="L104" s="61"/>
      <c r="M104" s="61"/>
      <c r="N104" s="61"/>
      <c r="O104" s="61"/>
      <c r="P104" s="61"/>
      <c r="Q104" s="61"/>
      <c r="R104" s="61"/>
      <c r="S104" s="61"/>
      <c r="T104" s="141">
        <v>0.001185334192988128</v>
      </c>
      <c r="U104" s="61"/>
      <c r="V104" s="61"/>
      <c r="W104" s="61"/>
      <c r="X104" s="61"/>
      <c r="Y104" s="61"/>
      <c r="Z104" s="61"/>
      <c r="AA104" s="60">
        <v>443</v>
      </c>
      <c r="AB104" s="61"/>
      <c r="AC104" s="61"/>
      <c r="AD104" s="61"/>
      <c r="AE104" s="61"/>
      <c r="AF104" s="141">
        <v>0.0019363665371384612</v>
      </c>
      <c r="AG104" s="61"/>
      <c r="AH104" s="61"/>
      <c r="AI104" s="61"/>
    </row>
    <row r="105" spans="2:35" ht="10.5" customHeight="1">
      <c r="B105" s="63" t="s">
        <v>1189</v>
      </c>
      <c r="C105" s="61"/>
      <c r="D105" s="61"/>
      <c r="E105" s="61"/>
      <c r="F105" s="61"/>
      <c r="G105" s="61"/>
      <c r="H105" s="61"/>
      <c r="I105" s="143">
        <v>332657440.25000006</v>
      </c>
      <c r="J105" s="61"/>
      <c r="K105" s="61"/>
      <c r="L105" s="61"/>
      <c r="M105" s="61"/>
      <c r="N105" s="61"/>
      <c r="O105" s="61"/>
      <c r="P105" s="61"/>
      <c r="Q105" s="61"/>
      <c r="R105" s="61"/>
      <c r="S105" s="61"/>
      <c r="T105" s="141">
        <v>0.02095353602084937</v>
      </c>
      <c r="U105" s="61"/>
      <c r="V105" s="61"/>
      <c r="W105" s="61"/>
      <c r="X105" s="61"/>
      <c r="Y105" s="61"/>
      <c r="Z105" s="61"/>
      <c r="AA105" s="60">
        <v>3010</v>
      </c>
      <c r="AB105" s="61"/>
      <c r="AC105" s="61"/>
      <c r="AD105" s="61"/>
      <c r="AE105" s="61"/>
      <c r="AF105" s="141">
        <v>0.013156801979202637</v>
      </c>
      <c r="AG105" s="61"/>
      <c r="AH105" s="61"/>
      <c r="AI105" s="61"/>
    </row>
    <row r="106" spans="2:35" ht="10.5" customHeight="1">
      <c r="B106" s="63" t="s">
        <v>1190</v>
      </c>
      <c r="C106" s="61"/>
      <c r="D106" s="61"/>
      <c r="E106" s="61"/>
      <c r="F106" s="61"/>
      <c r="G106" s="61"/>
      <c r="H106" s="61"/>
      <c r="I106" s="143">
        <v>35524586.370000005</v>
      </c>
      <c r="J106" s="61"/>
      <c r="K106" s="61"/>
      <c r="L106" s="61"/>
      <c r="M106" s="61"/>
      <c r="N106" s="61"/>
      <c r="O106" s="61"/>
      <c r="P106" s="61"/>
      <c r="Q106" s="61"/>
      <c r="R106" s="61"/>
      <c r="S106" s="61"/>
      <c r="T106" s="141">
        <v>0.0022376343050381224</v>
      </c>
      <c r="U106" s="61"/>
      <c r="V106" s="61"/>
      <c r="W106" s="61"/>
      <c r="X106" s="61"/>
      <c r="Y106" s="61"/>
      <c r="Z106" s="61"/>
      <c r="AA106" s="60">
        <v>1323</v>
      </c>
      <c r="AB106" s="61"/>
      <c r="AC106" s="61"/>
      <c r="AD106" s="61"/>
      <c r="AE106" s="61"/>
      <c r="AF106" s="141">
        <v>0.005782873428068136</v>
      </c>
      <c r="AG106" s="61"/>
      <c r="AH106" s="61"/>
      <c r="AI106" s="61"/>
    </row>
    <row r="107" spans="2:35" ht="10.5" customHeight="1">
      <c r="B107" s="63" t="s">
        <v>1191</v>
      </c>
      <c r="C107" s="61"/>
      <c r="D107" s="61"/>
      <c r="E107" s="61"/>
      <c r="F107" s="61"/>
      <c r="G107" s="61"/>
      <c r="H107" s="61"/>
      <c r="I107" s="143">
        <v>70418936.65999998</v>
      </c>
      <c r="J107" s="61"/>
      <c r="K107" s="61"/>
      <c r="L107" s="61"/>
      <c r="M107" s="61"/>
      <c r="N107" s="61"/>
      <c r="O107" s="61"/>
      <c r="P107" s="61"/>
      <c r="Q107" s="61"/>
      <c r="R107" s="61"/>
      <c r="S107" s="61"/>
      <c r="T107" s="141">
        <v>0.004435571093032901</v>
      </c>
      <c r="U107" s="61"/>
      <c r="V107" s="61"/>
      <c r="W107" s="61"/>
      <c r="X107" s="61"/>
      <c r="Y107" s="61"/>
      <c r="Z107" s="61"/>
      <c r="AA107" s="60">
        <v>1867</v>
      </c>
      <c r="AB107" s="61"/>
      <c r="AC107" s="61"/>
      <c r="AD107" s="61"/>
      <c r="AE107" s="61"/>
      <c r="AF107" s="141">
        <v>0.008160714051551934</v>
      </c>
      <c r="AG107" s="61"/>
      <c r="AH107" s="61"/>
      <c r="AI107" s="61"/>
    </row>
    <row r="108" spans="2:35" ht="10.5" customHeight="1">
      <c r="B108" s="63" t="s">
        <v>1192</v>
      </c>
      <c r="C108" s="61"/>
      <c r="D108" s="61"/>
      <c r="E108" s="61"/>
      <c r="F108" s="61"/>
      <c r="G108" s="61"/>
      <c r="H108" s="61"/>
      <c r="I108" s="143">
        <v>94624902.25999995</v>
      </c>
      <c r="J108" s="61"/>
      <c r="K108" s="61"/>
      <c r="L108" s="61"/>
      <c r="M108" s="61"/>
      <c r="N108" s="61"/>
      <c r="O108" s="61"/>
      <c r="P108" s="61"/>
      <c r="Q108" s="61"/>
      <c r="R108" s="61"/>
      <c r="S108" s="61"/>
      <c r="T108" s="141">
        <v>0.005960264398367863</v>
      </c>
      <c r="U108" s="61"/>
      <c r="V108" s="61"/>
      <c r="W108" s="61"/>
      <c r="X108" s="61"/>
      <c r="Y108" s="61"/>
      <c r="Z108" s="61"/>
      <c r="AA108" s="60">
        <v>2534</v>
      </c>
      <c r="AB108" s="61"/>
      <c r="AC108" s="61"/>
      <c r="AD108" s="61"/>
      <c r="AE108" s="61"/>
      <c r="AF108" s="141">
        <v>0.011076191433654313</v>
      </c>
      <c r="AG108" s="61"/>
      <c r="AH108" s="61"/>
      <c r="AI108" s="61"/>
    </row>
    <row r="109" spans="2:35" ht="10.5" customHeight="1">
      <c r="B109" s="63" t="s">
        <v>1193</v>
      </c>
      <c r="C109" s="61"/>
      <c r="D109" s="61"/>
      <c r="E109" s="61"/>
      <c r="F109" s="61"/>
      <c r="G109" s="61"/>
      <c r="H109" s="61"/>
      <c r="I109" s="143">
        <v>119106755.14999996</v>
      </c>
      <c r="J109" s="61"/>
      <c r="K109" s="61"/>
      <c r="L109" s="61"/>
      <c r="M109" s="61"/>
      <c r="N109" s="61"/>
      <c r="O109" s="61"/>
      <c r="P109" s="61"/>
      <c r="Q109" s="61"/>
      <c r="R109" s="61"/>
      <c r="S109" s="61"/>
      <c r="T109" s="141">
        <v>0.007502335382868413</v>
      </c>
      <c r="U109" s="61"/>
      <c r="V109" s="61"/>
      <c r="W109" s="61"/>
      <c r="X109" s="61"/>
      <c r="Y109" s="61"/>
      <c r="Z109" s="61"/>
      <c r="AA109" s="60">
        <v>2982</v>
      </c>
      <c r="AB109" s="61"/>
      <c r="AC109" s="61"/>
      <c r="AD109" s="61"/>
      <c r="AE109" s="61"/>
      <c r="AF109" s="141">
        <v>0.013034413123582146</v>
      </c>
      <c r="AG109" s="61"/>
      <c r="AH109" s="61"/>
      <c r="AI109" s="61"/>
    </row>
    <row r="110" spans="2:35" ht="10.5" customHeight="1">
      <c r="B110" s="63" t="s">
        <v>1194</v>
      </c>
      <c r="C110" s="61"/>
      <c r="D110" s="61"/>
      <c r="E110" s="61"/>
      <c r="F110" s="61"/>
      <c r="G110" s="61"/>
      <c r="H110" s="61"/>
      <c r="I110" s="143">
        <v>1474508054.2699916</v>
      </c>
      <c r="J110" s="61"/>
      <c r="K110" s="61"/>
      <c r="L110" s="61"/>
      <c r="M110" s="61"/>
      <c r="N110" s="61"/>
      <c r="O110" s="61"/>
      <c r="P110" s="61"/>
      <c r="Q110" s="61"/>
      <c r="R110" s="61"/>
      <c r="S110" s="61"/>
      <c r="T110" s="141">
        <v>0.09287679723910454</v>
      </c>
      <c r="U110" s="61"/>
      <c r="V110" s="61"/>
      <c r="W110" s="61"/>
      <c r="X110" s="61"/>
      <c r="Y110" s="61"/>
      <c r="Z110" s="61"/>
      <c r="AA110" s="60">
        <v>35255</v>
      </c>
      <c r="AB110" s="61"/>
      <c r="AC110" s="61"/>
      <c r="AD110" s="61"/>
      <c r="AE110" s="61"/>
      <c r="AF110" s="141">
        <v>0.15410068231787008</v>
      </c>
      <c r="AG110" s="61"/>
      <c r="AH110" s="61"/>
      <c r="AI110" s="61"/>
    </row>
    <row r="111" spans="2:35" ht="10.5" customHeight="1">
      <c r="B111" s="63" t="s">
        <v>1195</v>
      </c>
      <c r="C111" s="61"/>
      <c r="D111" s="61"/>
      <c r="E111" s="61"/>
      <c r="F111" s="61"/>
      <c r="G111" s="61"/>
      <c r="H111" s="61"/>
      <c r="I111" s="143">
        <v>190459418.02999985</v>
      </c>
      <c r="J111" s="61"/>
      <c r="K111" s="61"/>
      <c r="L111" s="61"/>
      <c r="M111" s="61"/>
      <c r="N111" s="61"/>
      <c r="O111" s="61"/>
      <c r="P111" s="61"/>
      <c r="Q111" s="61"/>
      <c r="R111" s="61"/>
      <c r="S111" s="61"/>
      <c r="T111" s="141">
        <v>0.011996720329484976</v>
      </c>
      <c r="U111" s="61"/>
      <c r="V111" s="61"/>
      <c r="W111" s="61"/>
      <c r="X111" s="61"/>
      <c r="Y111" s="61"/>
      <c r="Z111" s="61"/>
      <c r="AA111" s="60">
        <v>10372</v>
      </c>
      <c r="AB111" s="61"/>
      <c r="AC111" s="61"/>
      <c r="AD111" s="61"/>
      <c r="AE111" s="61"/>
      <c r="AF111" s="141">
        <v>0.045336328946275664</v>
      </c>
      <c r="AG111" s="61"/>
      <c r="AH111" s="61"/>
      <c r="AI111" s="61"/>
    </row>
    <row r="112" spans="2:35" ht="10.5" customHeight="1">
      <c r="B112" s="63" t="s">
        <v>1196</v>
      </c>
      <c r="C112" s="61"/>
      <c r="D112" s="61"/>
      <c r="E112" s="61"/>
      <c r="F112" s="61"/>
      <c r="G112" s="61"/>
      <c r="H112" s="61"/>
      <c r="I112" s="143">
        <v>247736831.18000022</v>
      </c>
      <c r="J112" s="61"/>
      <c r="K112" s="61"/>
      <c r="L112" s="61"/>
      <c r="M112" s="61"/>
      <c r="N112" s="61"/>
      <c r="O112" s="61"/>
      <c r="P112" s="61"/>
      <c r="Q112" s="61"/>
      <c r="R112" s="61"/>
      <c r="S112" s="61"/>
      <c r="T112" s="141">
        <v>0.01560452882677171</v>
      </c>
      <c r="U112" s="61"/>
      <c r="V112" s="61"/>
      <c r="W112" s="61"/>
      <c r="X112" s="61"/>
      <c r="Y112" s="61"/>
      <c r="Z112" s="61"/>
      <c r="AA112" s="60">
        <v>4529</v>
      </c>
      <c r="AB112" s="61"/>
      <c r="AC112" s="61"/>
      <c r="AD112" s="61"/>
      <c r="AE112" s="61"/>
      <c r="AF112" s="141">
        <v>0.0197963973966142</v>
      </c>
      <c r="AG112" s="61"/>
      <c r="AH112" s="61"/>
      <c r="AI112" s="61"/>
    </row>
    <row r="113" spans="2:35" ht="10.5" customHeight="1">
      <c r="B113" s="63" t="s">
        <v>1197</v>
      </c>
      <c r="C113" s="61"/>
      <c r="D113" s="61"/>
      <c r="E113" s="61"/>
      <c r="F113" s="61"/>
      <c r="G113" s="61"/>
      <c r="H113" s="61"/>
      <c r="I113" s="143">
        <v>812182006.0499964</v>
      </c>
      <c r="J113" s="61"/>
      <c r="K113" s="61"/>
      <c r="L113" s="61"/>
      <c r="M113" s="61"/>
      <c r="N113" s="61"/>
      <c r="O113" s="61"/>
      <c r="P113" s="61"/>
      <c r="Q113" s="61"/>
      <c r="R113" s="61"/>
      <c r="S113" s="61"/>
      <c r="T113" s="141">
        <v>0.05115798674595945</v>
      </c>
      <c r="U113" s="61"/>
      <c r="V113" s="61"/>
      <c r="W113" s="61"/>
      <c r="X113" s="61"/>
      <c r="Y113" s="61"/>
      <c r="Z113" s="61"/>
      <c r="AA113" s="60">
        <v>13888</v>
      </c>
      <c r="AB113" s="61"/>
      <c r="AC113" s="61"/>
      <c r="AD113" s="61"/>
      <c r="AE113" s="61"/>
      <c r="AF113" s="141">
        <v>0.060704872387762863</v>
      </c>
      <c r="AG113" s="61"/>
      <c r="AH113" s="61"/>
      <c r="AI113" s="61"/>
    </row>
    <row r="114" spans="2:35" ht="10.5" customHeight="1">
      <c r="B114" s="63" t="s">
        <v>1198</v>
      </c>
      <c r="C114" s="61"/>
      <c r="D114" s="61"/>
      <c r="E114" s="61"/>
      <c r="F114" s="61"/>
      <c r="G114" s="61"/>
      <c r="H114" s="61"/>
      <c r="I114" s="143">
        <v>148370924.40000013</v>
      </c>
      <c r="J114" s="61"/>
      <c r="K114" s="61"/>
      <c r="L114" s="61"/>
      <c r="M114" s="61"/>
      <c r="N114" s="61"/>
      <c r="O114" s="61"/>
      <c r="P114" s="61"/>
      <c r="Q114" s="61"/>
      <c r="R114" s="61"/>
      <c r="S114" s="61"/>
      <c r="T114" s="141">
        <v>0.009345636479754404</v>
      </c>
      <c r="U114" s="61"/>
      <c r="V114" s="61"/>
      <c r="W114" s="61"/>
      <c r="X114" s="61"/>
      <c r="Y114" s="61"/>
      <c r="Z114" s="61"/>
      <c r="AA114" s="60">
        <v>2697</v>
      </c>
      <c r="AB114" s="61"/>
      <c r="AC114" s="61"/>
      <c r="AD114" s="61"/>
      <c r="AE114" s="61"/>
      <c r="AF114" s="141">
        <v>0.011788669414587878</v>
      </c>
      <c r="AG114" s="61"/>
      <c r="AH114" s="61"/>
      <c r="AI114" s="61"/>
    </row>
    <row r="115" spans="2:35" ht="10.5" customHeight="1">
      <c r="B115" s="63" t="s">
        <v>1199</v>
      </c>
      <c r="C115" s="61"/>
      <c r="D115" s="61"/>
      <c r="E115" s="61"/>
      <c r="F115" s="61"/>
      <c r="G115" s="61"/>
      <c r="H115" s="61"/>
      <c r="I115" s="143">
        <v>2002107179.0600076</v>
      </c>
      <c r="J115" s="61"/>
      <c r="K115" s="61"/>
      <c r="L115" s="61"/>
      <c r="M115" s="61"/>
      <c r="N115" s="61"/>
      <c r="O115" s="61"/>
      <c r="P115" s="61"/>
      <c r="Q115" s="61"/>
      <c r="R115" s="61"/>
      <c r="S115" s="61"/>
      <c r="T115" s="141">
        <v>0.12610938406340058</v>
      </c>
      <c r="U115" s="61"/>
      <c r="V115" s="61"/>
      <c r="W115" s="61"/>
      <c r="X115" s="61"/>
      <c r="Y115" s="61"/>
      <c r="Z115" s="61"/>
      <c r="AA115" s="60">
        <v>30437</v>
      </c>
      <c r="AB115" s="61"/>
      <c r="AC115" s="61"/>
      <c r="AD115" s="61"/>
      <c r="AE115" s="61"/>
      <c r="AF115" s="141">
        <v>0.1330410570900301</v>
      </c>
      <c r="AG115" s="61"/>
      <c r="AH115" s="61"/>
      <c r="AI115" s="61"/>
    </row>
    <row r="116" spans="2:35" ht="10.5" customHeight="1">
      <c r="B116" s="63" t="s">
        <v>1200</v>
      </c>
      <c r="C116" s="61"/>
      <c r="D116" s="61"/>
      <c r="E116" s="61"/>
      <c r="F116" s="61"/>
      <c r="G116" s="61"/>
      <c r="H116" s="61"/>
      <c r="I116" s="143">
        <v>191493152.6800002</v>
      </c>
      <c r="J116" s="61"/>
      <c r="K116" s="61"/>
      <c r="L116" s="61"/>
      <c r="M116" s="61"/>
      <c r="N116" s="61"/>
      <c r="O116" s="61"/>
      <c r="P116" s="61"/>
      <c r="Q116" s="61"/>
      <c r="R116" s="61"/>
      <c r="S116" s="61"/>
      <c r="T116" s="141">
        <v>0.012061833546879135</v>
      </c>
      <c r="U116" s="61"/>
      <c r="V116" s="61"/>
      <c r="W116" s="61"/>
      <c r="X116" s="61"/>
      <c r="Y116" s="61"/>
      <c r="Z116" s="61"/>
      <c r="AA116" s="60">
        <v>2892</v>
      </c>
      <c r="AB116" s="61"/>
      <c r="AC116" s="61"/>
      <c r="AD116" s="61"/>
      <c r="AE116" s="61"/>
      <c r="AF116" s="141">
        <v>0.01264102037337343</v>
      </c>
      <c r="AG116" s="61"/>
      <c r="AH116" s="61"/>
      <c r="AI116" s="61"/>
    </row>
    <row r="117" spans="2:35" ht="10.5" customHeight="1">
      <c r="B117" s="63" t="s">
        <v>1201</v>
      </c>
      <c r="C117" s="61"/>
      <c r="D117" s="61"/>
      <c r="E117" s="61"/>
      <c r="F117" s="61"/>
      <c r="G117" s="61"/>
      <c r="H117" s="61"/>
      <c r="I117" s="143">
        <v>243741961.34999973</v>
      </c>
      <c r="J117" s="61"/>
      <c r="K117" s="61"/>
      <c r="L117" s="61"/>
      <c r="M117" s="61"/>
      <c r="N117" s="61"/>
      <c r="O117" s="61"/>
      <c r="P117" s="61"/>
      <c r="Q117" s="61"/>
      <c r="R117" s="61"/>
      <c r="S117" s="61"/>
      <c r="T117" s="141">
        <v>0.01535289865484887</v>
      </c>
      <c r="U117" s="61"/>
      <c r="V117" s="61"/>
      <c r="W117" s="61"/>
      <c r="X117" s="61"/>
      <c r="Y117" s="61"/>
      <c r="Z117" s="61"/>
      <c r="AA117" s="60">
        <v>3464</v>
      </c>
      <c r="AB117" s="61"/>
      <c r="AC117" s="61"/>
      <c r="AD117" s="61"/>
      <c r="AE117" s="61"/>
      <c r="AF117" s="141">
        <v>0.01514124985247772</v>
      </c>
      <c r="AG117" s="61"/>
      <c r="AH117" s="61"/>
      <c r="AI117" s="61"/>
    </row>
    <row r="118" spans="2:35" ht="10.5" customHeight="1">
      <c r="B118" s="63" t="s">
        <v>1202</v>
      </c>
      <c r="C118" s="61"/>
      <c r="D118" s="61"/>
      <c r="E118" s="61"/>
      <c r="F118" s="61"/>
      <c r="G118" s="61"/>
      <c r="H118" s="61"/>
      <c r="I118" s="143">
        <v>941097458.8399999</v>
      </c>
      <c r="J118" s="61"/>
      <c r="K118" s="61"/>
      <c r="L118" s="61"/>
      <c r="M118" s="61"/>
      <c r="N118" s="61"/>
      <c r="O118" s="61"/>
      <c r="P118" s="61"/>
      <c r="Q118" s="61"/>
      <c r="R118" s="61"/>
      <c r="S118" s="61"/>
      <c r="T118" s="141">
        <v>0.059278155594879235</v>
      </c>
      <c r="U118" s="61"/>
      <c r="V118" s="61"/>
      <c r="W118" s="61"/>
      <c r="X118" s="61"/>
      <c r="Y118" s="61"/>
      <c r="Z118" s="61"/>
      <c r="AA118" s="60">
        <v>12067</v>
      </c>
      <c r="AB118" s="61"/>
      <c r="AC118" s="61"/>
      <c r="AD118" s="61"/>
      <c r="AE118" s="61"/>
      <c r="AF118" s="141">
        <v>0.05274522574187316</v>
      </c>
      <c r="AG118" s="61"/>
      <c r="AH118" s="61"/>
      <c r="AI118" s="61"/>
    </row>
    <row r="119" spans="2:35" ht="10.5" customHeight="1">
      <c r="B119" s="63" t="s">
        <v>1203</v>
      </c>
      <c r="C119" s="61"/>
      <c r="D119" s="61"/>
      <c r="E119" s="61"/>
      <c r="F119" s="61"/>
      <c r="G119" s="61"/>
      <c r="H119" s="61"/>
      <c r="I119" s="143">
        <v>245910121.0900003</v>
      </c>
      <c r="J119" s="61"/>
      <c r="K119" s="61"/>
      <c r="L119" s="61"/>
      <c r="M119" s="61"/>
      <c r="N119" s="61"/>
      <c r="O119" s="61"/>
      <c r="P119" s="61"/>
      <c r="Q119" s="61"/>
      <c r="R119" s="61"/>
      <c r="S119" s="61"/>
      <c r="T119" s="141">
        <v>0.015489467412117354</v>
      </c>
      <c r="U119" s="61"/>
      <c r="V119" s="61"/>
      <c r="W119" s="61"/>
      <c r="X119" s="61"/>
      <c r="Y119" s="61"/>
      <c r="Z119" s="61"/>
      <c r="AA119" s="60">
        <v>5529</v>
      </c>
      <c r="AB119" s="61"/>
      <c r="AC119" s="61"/>
      <c r="AD119" s="61"/>
      <c r="AE119" s="61"/>
      <c r="AF119" s="141">
        <v>0.02416742795448883</v>
      </c>
      <c r="AG119" s="61"/>
      <c r="AH119" s="61"/>
      <c r="AI119" s="61"/>
    </row>
    <row r="120" spans="2:35" ht="10.5" customHeight="1">
      <c r="B120" s="63" t="s">
        <v>1204</v>
      </c>
      <c r="C120" s="61"/>
      <c r="D120" s="61"/>
      <c r="E120" s="61"/>
      <c r="F120" s="61"/>
      <c r="G120" s="61"/>
      <c r="H120" s="61"/>
      <c r="I120" s="143">
        <v>3595731690.299994</v>
      </c>
      <c r="J120" s="61"/>
      <c r="K120" s="61"/>
      <c r="L120" s="61"/>
      <c r="M120" s="61"/>
      <c r="N120" s="61"/>
      <c r="O120" s="61"/>
      <c r="P120" s="61"/>
      <c r="Q120" s="61"/>
      <c r="R120" s="61"/>
      <c r="S120" s="61"/>
      <c r="T120" s="141">
        <v>0.2264891277867954</v>
      </c>
      <c r="U120" s="61"/>
      <c r="V120" s="61"/>
      <c r="W120" s="61"/>
      <c r="X120" s="61"/>
      <c r="Y120" s="61"/>
      <c r="Z120" s="61"/>
      <c r="AA120" s="60">
        <v>43140</v>
      </c>
      <c r="AB120" s="61"/>
      <c r="AC120" s="61"/>
      <c r="AD120" s="61"/>
      <c r="AE120" s="61"/>
      <c r="AF120" s="141">
        <v>0.18856625826671156</v>
      </c>
      <c r="AG120" s="61"/>
      <c r="AH120" s="61"/>
      <c r="AI120" s="61"/>
    </row>
    <row r="121" spans="2:35" ht="10.5" customHeight="1">
      <c r="B121" s="63" t="s">
        <v>1205</v>
      </c>
      <c r="C121" s="61"/>
      <c r="D121" s="61"/>
      <c r="E121" s="61"/>
      <c r="F121" s="61"/>
      <c r="G121" s="61"/>
      <c r="H121" s="61"/>
      <c r="I121" s="143">
        <v>350622010.8</v>
      </c>
      <c r="J121" s="61"/>
      <c r="K121" s="61"/>
      <c r="L121" s="61"/>
      <c r="M121" s="61"/>
      <c r="N121" s="61"/>
      <c r="O121" s="61"/>
      <c r="P121" s="61"/>
      <c r="Q121" s="61"/>
      <c r="R121" s="61"/>
      <c r="S121" s="61"/>
      <c r="T121" s="141">
        <v>0.022085094286420175</v>
      </c>
      <c r="U121" s="61"/>
      <c r="V121" s="61"/>
      <c r="W121" s="61"/>
      <c r="X121" s="61"/>
      <c r="Y121" s="61"/>
      <c r="Z121" s="61"/>
      <c r="AA121" s="60">
        <v>4457</v>
      </c>
      <c r="AB121" s="61"/>
      <c r="AC121" s="61"/>
      <c r="AD121" s="61"/>
      <c r="AE121" s="61"/>
      <c r="AF121" s="141">
        <v>0.019481683196447226</v>
      </c>
      <c r="AG121" s="61"/>
      <c r="AH121" s="61"/>
      <c r="AI121" s="61"/>
    </row>
    <row r="122" spans="2:35" ht="10.5" customHeight="1">
      <c r="B122" s="63" t="s">
        <v>1206</v>
      </c>
      <c r="C122" s="61"/>
      <c r="D122" s="61"/>
      <c r="E122" s="61"/>
      <c r="F122" s="61"/>
      <c r="G122" s="61"/>
      <c r="H122" s="61"/>
      <c r="I122" s="143">
        <v>151062851.43000004</v>
      </c>
      <c r="J122" s="61"/>
      <c r="K122" s="61"/>
      <c r="L122" s="61"/>
      <c r="M122" s="61"/>
      <c r="N122" s="61"/>
      <c r="O122" s="61"/>
      <c r="P122" s="61"/>
      <c r="Q122" s="61"/>
      <c r="R122" s="61"/>
      <c r="S122" s="61"/>
      <c r="T122" s="141">
        <v>0.009515196462979823</v>
      </c>
      <c r="U122" s="61"/>
      <c r="V122" s="61"/>
      <c r="W122" s="61"/>
      <c r="X122" s="61"/>
      <c r="Y122" s="61"/>
      <c r="Z122" s="61"/>
      <c r="AA122" s="60">
        <v>2107</v>
      </c>
      <c r="AB122" s="61"/>
      <c r="AC122" s="61"/>
      <c r="AD122" s="61"/>
      <c r="AE122" s="61"/>
      <c r="AF122" s="141">
        <v>0.009209761385441845</v>
      </c>
      <c r="AG122" s="61"/>
      <c r="AH122" s="61"/>
      <c r="AI122" s="61"/>
    </row>
    <row r="123" spans="2:35" ht="10.5" customHeight="1">
      <c r="B123" s="63" t="s">
        <v>1207</v>
      </c>
      <c r="C123" s="61"/>
      <c r="D123" s="61"/>
      <c r="E123" s="61"/>
      <c r="F123" s="61"/>
      <c r="G123" s="61"/>
      <c r="H123" s="61"/>
      <c r="I123" s="143">
        <v>210060469.26999968</v>
      </c>
      <c r="J123" s="61"/>
      <c r="K123" s="61"/>
      <c r="L123" s="61"/>
      <c r="M123" s="61"/>
      <c r="N123" s="61"/>
      <c r="O123" s="61"/>
      <c r="P123" s="61"/>
      <c r="Q123" s="61"/>
      <c r="R123" s="61"/>
      <c r="S123" s="61"/>
      <c r="T123" s="141">
        <v>0.013231357777831814</v>
      </c>
      <c r="U123" s="61"/>
      <c r="V123" s="61"/>
      <c r="W123" s="61"/>
      <c r="X123" s="61"/>
      <c r="Y123" s="61"/>
      <c r="Z123" s="61"/>
      <c r="AA123" s="60">
        <v>2703</v>
      </c>
      <c r="AB123" s="61"/>
      <c r="AC123" s="61"/>
      <c r="AD123" s="61"/>
      <c r="AE123" s="61"/>
      <c r="AF123" s="141">
        <v>0.011814895597935126</v>
      </c>
      <c r="AG123" s="61"/>
      <c r="AH123" s="61"/>
      <c r="AI123" s="61"/>
    </row>
    <row r="124" spans="2:35" ht="10.5" customHeight="1">
      <c r="B124" s="63" t="s">
        <v>1208</v>
      </c>
      <c r="C124" s="61"/>
      <c r="D124" s="61"/>
      <c r="E124" s="61"/>
      <c r="F124" s="61"/>
      <c r="G124" s="61"/>
      <c r="H124" s="61"/>
      <c r="I124" s="143">
        <v>142637013.9200001</v>
      </c>
      <c r="J124" s="61"/>
      <c r="K124" s="61"/>
      <c r="L124" s="61"/>
      <c r="M124" s="61"/>
      <c r="N124" s="61"/>
      <c r="O124" s="61"/>
      <c r="P124" s="61"/>
      <c r="Q124" s="61"/>
      <c r="R124" s="61"/>
      <c r="S124" s="61"/>
      <c r="T124" s="141">
        <v>0.008984467044636062</v>
      </c>
      <c r="U124" s="61"/>
      <c r="V124" s="61"/>
      <c r="W124" s="61"/>
      <c r="X124" s="61"/>
      <c r="Y124" s="61"/>
      <c r="Z124" s="61"/>
      <c r="AA124" s="60">
        <v>1725</v>
      </c>
      <c r="AB124" s="61"/>
      <c r="AC124" s="61"/>
      <c r="AD124" s="61"/>
      <c r="AE124" s="61"/>
      <c r="AF124" s="141">
        <v>0.007540027712333737</v>
      </c>
      <c r="AG124" s="61"/>
      <c r="AH124" s="61"/>
      <c r="AI124" s="61"/>
    </row>
    <row r="125" spans="2:35" ht="10.5" customHeight="1">
      <c r="B125" s="63" t="s">
        <v>1209</v>
      </c>
      <c r="C125" s="61"/>
      <c r="D125" s="61"/>
      <c r="E125" s="61"/>
      <c r="F125" s="61"/>
      <c r="G125" s="61"/>
      <c r="H125" s="61"/>
      <c r="I125" s="143">
        <v>3343238183.6700416</v>
      </c>
      <c r="J125" s="61"/>
      <c r="K125" s="61"/>
      <c r="L125" s="61"/>
      <c r="M125" s="61"/>
      <c r="N125" s="61"/>
      <c r="O125" s="61"/>
      <c r="P125" s="61"/>
      <c r="Q125" s="61"/>
      <c r="R125" s="61"/>
      <c r="S125" s="61"/>
      <c r="T125" s="141">
        <v>0.21058498392569538</v>
      </c>
      <c r="U125" s="61"/>
      <c r="V125" s="61"/>
      <c r="W125" s="61"/>
      <c r="X125" s="61"/>
      <c r="Y125" s="61"/>
      <c r="Z125" s="61"/>
      <c r="AA125" s="60">
        <v>31715</v>
      </c>
      <c r="AB125" s="61"/>
      <c r="AC125" s="61"/>
      <c r="AD125" s="61"/>
      <c r="AE125" s="61"/>
      <c r="AF125" s="141">
        <v>0.13862723414299388</v>
      </c>
      <c r="AG125" s="61"/>
      <c r="AH125" s="61"/>
      <c r="AI125" s="61"/>
    </row>
    <row r="126" spans="2:35" ht="10.5" customHeight="1">
      <c r="B126" s="63" t="s">
        <v>1214</v>
      </c>
      <c r="C126" s="61"/>
      <c r="D126" s="61"/>
      <c r="E126" s="61"/>
      <c r="F126" s="61"/>
      <c r="G126" s="61"/>
      <c r="H126" s="61"/>
      <c r="I126" s="143">
        <v>514689194.07999897</v>
      </c>
      <c r="J126" s="61"/>
      <c r="K126" s="61"/>
      <c r="L126" s="61"/>
      <c r="M126" s="61"/>
      <c r="N126" s="61"/>
      <c r="O126" s="61"/>
      <c r="P126" s="61"/>
      <c r="Q126" s="61"/>
      <c r="R126" s="61"/>
      <c r="S126" s="61"/>
      <c r="T126" s="141">
        <v>0.0324194118718413</v>
      </c>
      <c r="U126" s="61"/>
      <c r="V126" s="61"/>
      <c r="W126" s="61"/>
      <c r="X126" s="61"/>
      <c r="Y126" s="61"/>
      <c r="Z126" s="61"/>
      <c r="AA126" s="60">
        <v>4828</v>
      </c>
      <c r="AB126" s="61"/>
      <c r="AC126" s="61"/>
      <c r="AD126" s="61"/>
      <c r="AE126" s="61"/>
      <c r="AF126" s="141">
        <v>0.021103335533418713</v>
      </c>
      <c r="AG126" s="61"/>
      <c r="AH126" s="61"/>
      <c r="AI126" s="61"/>
    </row>
    <row r="127" spans="2:35" ht="10.5" customHeight="1">
      <c r="B127" s="63" t="s">
        <v>1217</v>
      </c>
      <c r="C127" s="61"/>
      <c r="D127" s="61"/>
      <c r="E127" s="61"/>
      <c r="F127" s="61"/>
      <c r="G127" s="61"/>
      <c r="H127" s="61"/>
      <c r="I127" s="143">
        <v>14773055.679999998</v>
      </c>
      <c r="J127" s="61"/>
      <c r="K127" s="61"/>
      <c r="L127" s="61"/>
      <c r="M127" s="61"/>
      <c r="N127" s="61"/>
      <c r="O127" s="61"/>
      <c r="P127" s="61"/>
      <c r="Q127" s="61"/>
      <c r="R127" s="61"/>
      <c r="S127" s="61"/>
      <c r="T127" s="141">
        <v>0.0009305300795204243</v>
      </c>
      <c r="U127" s="61"/>
      <c r="V127" s="61"/>
      <c r="W127" s="61"/>
      <c r="X127" s="61"/>
      <c r="Y127" s="61"/>
      <c r="Z127" s="61"/>
      <c r="AA127" s="60">
        <v>171</v>
      </c>
      <c r="AB127" s="61"/>
      <c r="AC127" s="61"/>
      <c r="AD127" s="61"/>
      <c r="AE127" s="61"/>
      <c r="AF127" s="141">
        <v>0.0007474462253965618</v>
      </c>
      <c r="AG127" s="61"/>
      <c r="AH127" s="61"/>
      <c r="AI127" s="61"/>
    </row>
    <row r="128" spans="2:35" ht="10.5" customHeight="1">
      <c r="B128" s="63" t="s">
        <v>1212</v>
      </c>
      <c r="C128" s="61"/>
      <c r="D128" s="61"/>
      <c r="E128" s="61"/>
      <c r="F128" s="61"/>
      <c r="G128" s="61"/>
      <c r="H128" s="61"/>
      <c r="I128" s="143">
        <v>12811398.149999997</v>
      </c>
      <c r="J128" s="61"/>
      <c r="K128" s="61"/>
      <c r="L128" s="61"/>
      <c r="M128" s="61"/>
      <c r="N128" s="61"/>
      <c r="O128" s="61"/>
      <c r="P128" s="61"/>
      <c r="Q128" s="61"/>
      <c r="R128" s="61"/>
      <c r="S128" s="61"/>
      <c r="T128" s="141">
        <v>0.0008069685512271294</v>
      </c>
      <c r="U128" s="61"/>
      <c r="V128" s="61"/>
      <c r="W128" s="61"/>
      <c r="X128" s="61"/>
      <c r="Y128" s="61"/>
      <c r="Z128" s="61"/>
      <c r="AA128" s="60">
        <v>144</v>
      </c>
      <c r="AB128" s="61"/>
      <c r="AC128" s="61"/>
      <c r="AD128" s="61"/>
      <c r="AE128" s="61"/>
      <c r="AF128" s="141">
        <v>0.0006294284003339468</v>
      </c>
      <c r="AG128" s="61"/>
      <c r="AH128" s="61"/>
      <c r="AI128" s="61"/>
    </row>
    <row r="129" spans="2:35" ht="10.5" customHeight="1">
      <c r="B129" s="63" t="s">
        <v>1215</v>
      </c>
      <c r="C129" s="61"/>
      <c r="D129" s="61"/>
      <c r="E129" s="61"/>
      <c r="F129" s="61"/>
      <c r="G129" s="61"/>
      <c r="H129" s="61"/>
      <c r="I129" s="143">
        <v>10403938.740000002</v>
      </c>
      <c r="J129" s="61"/>
      <c r="K129" s="61"/>
      <c r="L129" s="61"/>
      <c r="M129" s="61"/>
      <c r="N129" s="61"/>
      <c r="O129" s="61"/>
      <c r="P129" s="61"/>
      <c r="Q129" s="61"/>
      <c r="R129" s="61"/>
      <c r="S129" s="61"/>
      <c r="T129" s="141">
        <v>0.0006553267078092963</v>
      </c>
      <c r="U129" s="61"/>
      <c r="V129" s="61"/>
      <c r="W129" s="61"/>
      <c r="X129" s="61"/>
      <c r="Y129" s="61"/>
      <c r="Z129" s="61"/>
      <c r="AA129" s="60">
        <v>117</v>
      </c>
      <c r="AB129" s="61"/>
      <c r="AC129" s="61"/>
      <c r="AD129" s="61"/>
      <c r="AE129" s="61"/>
      <c r="AF129" s="141">
        <v>0.0005114105752713318</v>
      </c>
      <c r="AG129" s="61"/>
      <c r="AH129" s="61"/>
      <c r="AI129" s="61"/>
    </row>
    <row r="130" spans="2:35" ht="10.5" customHeight="1">
      <c r="B130" s="63" t="s">
        <v>1211</v>
      </c>
      <c r="C130" s="61"/>
      <c r="D130" s="61"/>
      <c r="E130" s="61"/>
      <c r="F130" s="61"/>
      <c r="G130" s="61"/>
      <c r="H130" s="61"/>
      <c r="I130" s="143">
        <v>227239031.21000025</v>
      </c>
      <c r="J130" s="61"/>
      <c r="K130" s="61"/>
      <c r="L130" s="61"/>
      <c r="M130" s="61"/>
      <c r="N130" s="61"/>
      <c r="O130" s="61"/>
      <c r="P130" s="61"/>
      <c r="Q130" s="61"/>
      <c r="R130" s="61"/>
      <c r="S130" s="61"/>
      <c r="T130" s="141">
        <v>0.014313406675116906</v>
      </c>
      <c r="U130" s="61"/>
      <c r="V130" s="61"/>
      <c r="W130" s="61"/>
      <c r="X130" s="61"/>
      <c r="Y130" s="61"/>
      <c r="Z130" s="61"/>
      <c r="AA130" s="60">
        <v>2929</v>
      </c>
      <c r="AB130" s="61"/>
      <c r="AC130" s="61"/>
      <c r="AD130" s="61"/>
      <c r="AE130" s="61"/>
      <c r="AF130" s="141">
        <v>0.012802748504014791</v>
      </c>
      <c r="AG130" s="61"/>
      <c r="AH130" s="61"/>
      <c r="AI130" s="61"/>
    </row>
    <row r="131" spans="2:35" ht="10.5" customHeight="1">
      <c r="B131" s="63" t="s">
        <v>1213</v>
      </c>
      <c r="C131" s="61"/>
      <c r="D131" s="61"/>
      <c r="E131" s="61"/>
      <c r="F131" s="61"/>
      <c r="G131" s="61"/>
      <c r="H131" s="61"/>
      <c r="I131" s="143">
        <v>34889482.93</v>
      </c>
      <c r="J131" s="61"/>
      <c r="K131" s="61"/>
      <c r="L131" s="61"/>
      <c r="M131" s="61"/>
      <c r="N131" s="61"/>
      <c r="O131" s="61"/>
      <c r="P131" s="61"/>
      <c r="Q131" s="61"/>
      <c r="R131" s="61"/>
      <c r="S131" s="61"/>
      <c r="T131" s="141">
        <v>0.002197630201125688</v>
      </c>
      <c r="U131" s="61"/>
      <c r="V131" s="61"/>
      <c r="W131" s="61"/>
      <c r="X131" s="61"/>
      <c r="Y131" s="61"/>
      <c r="Z131" s="61"/>
      <c r="AA131" s="60">
        <v>408</v>
      </c>
      <c r="AB131" s="61"/>
      <c r="AC131" s="61"/>
      <c r="AD131" s="61"/>
      <c r="AE131" s="61"/>
      <c r="AF131" s="141">
        <v>0.001783380467612849</v>
      </c>
      <c r="AG131" s="61"/>
      <c r="AH131" s="61"/>
      <c r="AI131" s="61"/>
    </row>
    <row r="132" spans="2:35" ht="10.5" customHeight="1">
      <c r="B132" s="63" t="s">
        <v>1218</v>
      </c>
      <c r="C132" s="61"/>
      <c r="D132" s="61"/>
      <c r="E132" s="61"/>
      <c r="F132" s="61"/>
      <c r="G132" s="61"/>
      <c r="H132" s="61"/>
      <c r="I132" s="143">
        <v>25086.82</v>
      </c>
      <c r="J132" s="61"/>
      <c r="K132" s="61"/>
      <c r="L132" s="61"/>
      <c r="M132" s="61"/>
      <c r="N132" s="61"/>
      <c r="O132" s="61"/>
      <c r="P132" s="61"/>
      <c r="Q132" s="61"/>
      <c r="R132" s="61"/>
      <c r="S132" s="61"/>
      <c r="T132" s="141">
        <v>1.580176851368543E-06</v>
      </c>
      <c r="U132" s="61"/>
      <c r="V132" s="61"/>
      <c r="W132" s="61"/>
      <c r="X132" s="61"/>
      <c r="Y132" s="61"/>
      <c r="Z132" s="61"/>
      <c r="AA132" s="60">
        <v>1</v>
      </c>
      <c r="AB132" s="61"/>
      <c r="AC132" s="61"/>
      <c r="AD132" s="61"/>
      <c r="AE132" s="61"/>
      <c r="AF132" s="141">
        <v>4.37103055787463E-06</v>
      </c>
      <c r="AG132" s="61"/>
      <c r="AH132" s="61"/>
      <c r="AI132" s="61"/>
    </row>
    <row r="133" spans="2:35" ht="10.5" customHeight="1">
      <c r="B133" s="63" t="s">
        <v>1219</v>
      </c>
      <c r="C133" s="61"/>
      <c r="D133" s="61"/>
      <c r="E133" s="61"/>
      <c r="F133" s="61"/>
      <c r="G133" s="61"/>
      <c r="H133" s="61"/>
      <c r="I133" s="143">
        <v>482162.77</v>
      </c>
      <c r="J133" s="61"/>
      <c r="K133" s="61"/>
      <c r="L133" s="61"/>
      <c r="M133" s="61"/>
      <c r="N133" s="61"/>
      <c r="O133" s="61"/>
      <c r="P133" s="61"/>
      <c r="Q133" s="61"/>
      <c r="R133" s="61"/>
      <c r="S133" s="61"/>
      <c r="T133" s="141">
        <v>3.0370626797088474E-05</v>
      </c>
      <c r="U133" s="61"/>
      <c r="V133" s="61"/>
      <c r="W133" s="61"/>
      <c r="X133" s="61"/>
      <c r="Y133" s="61"/>
      <c r="Z133" s="61"/>
      <c r="AA133" s="60">
        <v>6</v>
      </c>
      <c r="AB133" s="61"/>
      <c r="AC133" s="61"/>
      <c r="AD133" s="61"/>
      <c r="AE133" s="61"/>
      <c r="AF133" s="141">
        <v>2.622618334724778E-05</v>
      </c>
      <c r="AG133" s="61"/>
      <c r="AH133" s="61"/>
      <c r="AI133" s="61"/>
    </row>
    <row r="134" spans="2:35" ht="10.5" customHeight="1">
      <c r="B134" s="63" t="s">
        <v>1220</v>
      </c>
      <c r="C134" s="61"/>
      <c r="D134" s="61"/>
      <c r="E134" s="61"/>
      <c r="F134" s="61"/>
      <c r="G134" s="61"/>
      <c r="H134" s="61"/>
      <c r="I134" s="143">
        <v>14873.61</v>
      </c>
      <c r="J134" s="61"/>
      <c r="K134" s="61"/>
      <c r="L134" s="61"/>
      <c r="M134" s="61"/>
      <c r="N134" s="61"/>
      <c r="O134" s="61"/>
      <c r="P134" s="61"/>
      <c r="Q134" s="61"/>
      <c r="R134" s="61"/>
      <c r="S134" s="61"/>
      <c r="T134" s="141">
        <v>9.368638280293668E-07</v>
      </c>
      <c r="U134" s="61"/>
      <c r="V134" s="61"/>
      <c r="W134" s="61"/>
      <c r="X134" s="61"/>
      <c r="Y134" s="61"/>
      <c r="Z134" s="61"/>
      <c r="AA134" s="60">
        <v>1</v>
      </c>
      <c r="AB134" s="61"/>
      <c r="AC134" s="61"/>
      <c r="AD134" s="61"/>
      <c r="AE134" s="61"/>
      <c r="AF134" s="141">
        <v>4.37103055787463E-06</v>
      </c>
      <c r="AG134" s="61"/>
      <c r="AH134" s="61"/>
      <c r="AI134" s="61"/>
    </row>
    <row r="135" spans="2:35" ht="10.5" customHeight="1">
      <c r="B135" s="63" t="s">
        <v>1221</v>
      </c>
      <c r="C135" s="61"/>
      <c r="D135" s="61"/>
      <c r="E135" s="61"/>
      <c r="F135" s="61"/>
      <c r="G135" s="61"/>
      <c r="H135" s="61"/>
      <c r="I135" s="143">
        <v>116506.47</v>
      </c>
      <c r="J135" s="61"/>
      <c r="K135" s="61"/>
      <c r="L135" s="61"/>
      <c r="M135" s="61"/>
      <c r="N135" s="61"/>
      <c r="O135" s="61"/>
      <c r="P135" s="61"/>
      <c r="Q135" s="61"/>
      <c r="R135" s="61"/>
      <c r="S135" s="61"/>
      <c r="T135" s="141">
        <v>7.338547768456251E-06</v>
      </c>
      <c r="U135" s="61"/>
      <c r="V135" s="61"/>
      <c r="W135" s="61"/>
      <c r="X135" s="61"/>
      <c r="Y135" s="61"/>
      <c r="Z135" s="61"/>
      <c r="AA135" s="60">
        <v>1</v>
      </c>
      <c r="AB135" s="61"/>
      <c r="AC135" s="61"/>
      <c r="AD135" s="61"/>
      <c r="AE135" s="61"/>
      <c r="AF135" s="141">
        <v>4.37103055787463E-06</v>
      </c>
      <c r="AG135" s="61"/>
      <c r="AH135" s="61"/>
      <c r="AI135" s="61"/>
    </row>
    <row r="136" spans="2:35" ht="10.5" customHeight="1">
      <c r="B136" s="63" t="s">
        <v>1222</v>
      </c>
      <c r="C136" s="61"/>
      <c r="D136" s="61"/>
      <c r="E136" s="61"/>
      <c r="F136" s="61"/>
      <c r="G136" s="61"/>
      <c r="H136" s="61"/>
      <c r="I136" s="143">
        <v>307467.97</v>
      </c>
      <c r="J136" s="61"/>
      <c r="K136" s="61"/>
      <c r="L136" s="61"/>
      <c r="M136" s="61"/>
      <c r="N136" s="61"/>
      <c r="O136" s="61"/>
      <c r="P136" s="61"/>
      <c r="Q136" s="61"/>
      <c r="R136" s="61"/>
      <c r="S136" s="61"/>
      <c r="T136" s="141">
        <v>1.9366893401845176E-05</v>
      </c>
      <c r="U136" s="61"/>
      <c r="V136" s="61"/>
      <c r="W136" s="61"/>
      <c r="X136" s="61"/>
      <c r="Y136" s="61"/>
      <c r="Z136" s="61"/>
      <c r="AA136" s="60">
        <v>4</v>
      </c>
      <c r="AB136" s="61"/>
      <c r="AC136" s="61"/>
      <c r="AD136" s="61"/>
      <c r="AE136" s="61"/>
      <c r="AF136" s="141">
        <v>1.748412223149852E-05</v>
      </c>
      <c r="AG136" s="61"/>
      <c r="AH136" s="61"/>
      <c r="AI136" s="61"/>
    </row>
    <row r="137" spans="2:35" ht="10.5" customHeight="1">
      <c r="B137" s="63" t="s">
        <v>1223</v>
      </c>
      <c r="C137" s="61"/>
      <c r="D137" s="61"/>
      <c r="E137" s="61"/>
      <c r="F137" s="61"/>
      <c r="G137" s="61"/>
      <c r="H137" s="61"/>
      <c r="I137" s="143">
        <v>277373.39</v>
      </c>
      <c r="J137" s="61"/>
      <c r="K137" s="61"/>
      <c r="L137" s="61"/>
      <c r="M137" s="61"/>
      <c r="N137" s="61"/>
      <c r="O137" s="61"/>
      <c r="P137" s="61"/>
      <c r="Q137" s="61"/>
      <c r="R137" s="61"/>
      <c r="S137" s="61"/>
      <c r="T137" s="141">
        <v>1.747128612010685E-05</v>
      </c>
      <c r="U137" s="61"/>
      <c r="V137" s="61"/>
      <c r="W137" s="61"/>
      <c r="X137" s="61"/>
      <c r="Y137" s="61"/>
      <c r="Z137" s="61"/>
      <c r="AA137" s="60">
        <v>3</v>
      </c>
      <c r="AB137" s="61"/>
      <c r="AC137" s="61"/>
      <c r="AD137" s="61"/>
      <c r="AE137" s="61"/>
      <c r="AF137" s="141">
        <v>1.311309167362389E-05</v>
      </c>
      <c r="AG137" s="61"/>
      <c r="AH137" s="61"/>
      <c r="AI137" s="61"/>
    </row>
    <row r="138" spans="2:35" ht="10.5" customHeight="1">
      <c r="B138" s="63" t="s">
        <v>1210</v>
      </c>
      <c r="C138" s="61"/>
      <c r="D138" s="61"/>
      <c r="E138" s="61"/>
      <c r="F138" s="61"/>
      <c r="G138" s="61"/>
      <c r="H138" s="61"/>
      <c r="I138" s="143">
        <v>2230896.1399999997</v>
      </c>
      <c r="J138" s="61"/>
      <c r="K138" s="61"/>
      <c r="L138" s="61"/>
      <c r="M138" s="61"/>
      <c r="N138" s="61"/>
      <c r="O138" s="61"/>
      <c r="P138" s="61"/>
      <c r="Q138" s="61"/>
      <c r="R138" s="61"/>
      <c r="S138" s="61"/>
      <c r="T138" s="141">
        <v>0.0001405204182210195</v>
      </c>
      <c r="U138" s="61"/>
      <c r="V138" s="61"/>
      <c r="W138" s="61"/>
      <c r="X138" s="61"/>
      <c r="Y138" s="61"/>
      <c r="Z138" s="61"/>
      <c r="AA138" s="60">
        <v>32</v>
      </c>
      <c r="AB138" s="61"/>
      <c r="AC138" s="61"/>
      <c r="AD138" s="61"/>
      <c r="AE138" s="61"/>
      <c r="AF138" s="141">
        <v>0.00013987297785198816</v>
      </c>
      <c r="AG138" s="61"/>
      <c r="AH138" s="61"/>
      <c r="AI138" s="61"/>
    </row>
    <row r="139" spans="2:35" ht="10.5" customHeight="1">
      <c r="B139" s="63" t="s">
        <v>1224</v>
      </c>
      <c r="C139" s="61"/>
      <c r="D139" s="61"/>
      <c r="E139" s="61"/>
      <c r="F139" s="61"/>
      <c r="G139" s="61"/>
      <c r="H139" s="61"/>
      <c r="I139" s="143">
        <v>91524.87999999999</v>
      </c>
      <c r="J139" s="61"/>
      <c r="K139" s="61"/>
      <c r="L139" s="61"/>
      <c r="M139" s="61"/>
      <c r="N139" s="61"/>
      <c r="O139" s="61"/>
      <c r="P139" s="61"/>
      <c r="Q139" s="61"/>
      <c r="R139" s="61"/>
      <c r="S139" s="61"/>
      <c r="T139" s="141">
        <v>5.764999178862994E-06</v>
      </c>
      <c r="U139" s="61"/>
      <c r="V139" s="61"/>
      <c r="W139" s="61"/>
      <c r="X139" s="61"/>
      <c r="Y139" s="61"/>
      <c r="Z139" s="61"/>
      <c r="AA139" s="60">
        <v>4</v>
      </c>
      <c r="AB139" s="61"/>
      <c r="AC139" s="61"/>
      <c r="AD139" s="61"/>
      <c r="AE139" s="61"/>
      <c r="AF139" s="141">
        <v>1.748412223149852E-05</v>
      </c>
      <c r="AG139" s="61"/>
      <c r="AH139" s="61"/>
      <c r="AI139" s="61"/>
    </row>
    <row r="140" spans="2:35" ht="10.5" customHeight="1">
      <c r="B140" s="63" t="s">
        <v>1225</v>
      </c>
      <c r="C140" s="61"/>
      <c r="D140" s="61"/>
      <c r="E140" s="61"/>
      <c r="F140" s="61"/>
      <c r="G140" s="61"/>
      <c r="H140" s="61"/>
      <c r="I140" s="143">
        <v>3774.43</v>
      </c>
      <c r="J140" s="61"/>
      <c r="K140" s="61"/>
      <c r="L140" s="61"/>
      <c r="M140" s="61"/>
      <c r="N140" s="61"/>
      <c r="O140" s="61"/>
      <c r="P140" s="61"/>
      <c r="Q140" s="61"/>
      <c r="R140" s="61"/>
      <c r="S140" s="61"/>
      <c r="T140" s="141">
        <v>2.3774503556492893E-07</v>
      </c>
      <c r="U140" s="61"/>
      <c r="V140" s="61"/>
      <c r="W140" s="61"/>
      <c r="X140" s="61"/>
      <c r="Y140" s="61"/>
      <c r="Z140" s="61"/>
      <c r="AA140" s="60">
        <v>1</v>
      </c>
      <c r="AB140" s="61"/>
      <c r="AC140" s="61"/>
      <c r="AD140" s="61"/>
      <c r="AE140" s="61"/>
      <c r="AF140" s="141">
        <v>4.37103055787463E-06</v>
      </c>
      <c r="AG140" s="61"/>
      <c r="AH140" s="61"/>
      <c r="AI140" s="61"/>
    </row>
    <row r="141" spans="2:35" ht="12.75" customHeight="1">
      <c r="B141" s="149"/>
      <c r="C141" s="145"/>
      <c r="D141" s="145"/>
      <c r="E141" s="145"/>
      <c r="F141" s="145"/>
      <c r="G141" s="145"/>
      <c r="H141" s="145"/>
      <c r="I141" s="146">
        <v>15875957161.55003</v>
      </c>
      <c r="J141" s="145"/>
      <c r="K141" s="145"/>
      <c r="L141" s="145"/>
      <c r="M141" s="145"/>
      <c r="N141" s="145"/>
      <c r="O141" s="145"/>
      <c r="P141" s="145"/>
      <c r="Q141" s="145"/>
      <c r="R141" s="145"/>
      <c r="S141" s="145"/>
      <c r="T141" s="147">
        <v>1.0000000000000169</v>
      </c>
      <c r="U141" s="145"/>
      <c r="V141" s="145"/>
      <c r="W141" s="145"/>
      <c r="X141" s="145"/>
      <c r="Y141" s="145"/>
      <c r="Z141" s="145"/>
      <c r="AA141" s="148">
        <v>228779</v>
      </c>
      <c r="AB141" s="145"/>
      <c r="AC141" s="145"/>
      <c r="AD141" s="145"/>
      <c r="AE141" s="145"/>
      <c r="AF141" s="147">
        <v>1</v>
      </c>
      <c r="AG141" s="145"/>
      <c r="AH141" s="145"/>
      <c r="AI141" s="145"/>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70" t="s">
        <v>1170</v>
      </c>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2"/>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7" t="s">
        <v>1226</v>
      </c>
      <c r="C145" s="58"/>
      <c r="D145" s="58"/>
      <c r="E145" s="58"/>
      <c r="F145" s="58"/>
      <c r="G145" s="58"/>
      <c r="H145" s="58"/>
      <c r="I145" s="57" t="s">
        <v>1181</v>
      </c>
      <c r="J145" s="58"/>
      <c r="K145" s="58"/>
      <c r="L145" s="58"/>
      <c r="M145" s="58"/>
      <c r="N145" s="58"/>
      <c r="O145" s="58"/>
      <c r="P145" s="58"/>
      <c r="Q145" s="58"/>
      <c r="R145" s="57" t="s">
        <v>1182</v>
      </c>
      <c r="S145" s="58"/>
      <c r="T145" s="58"/>
      <c r="U145" s="58"/>
      <c r="V145" s="58"/>
      <c r="W145" s="58"/>
      <c r="X145" s="58"/>
      <c r="Y145" s="58"/>
      <c r="Z145" s="57" t="s">
        <v>1183</v>
      </c>
      <c r="AA145" s="58"/>
      <c r="AB145" s="58"/>
      <c r="AC145" s="58"/>
      <c r="AD145" s="58"/>
      <c r="AE145" s="57" t="s">
        <v>1182</v>
      </c>
      <c r="AF145" s="58"/>
      <c r="AG145" s="58"/>
      <c r="AH145" s="58"/>
      <c r="AI145" s="58"/>
    </row>
    <row r="146" spans="2:35" ht="12" customHeight="1">
      <c r="B146" s="150">
        <v>1990</v>
      </c>
      <c r="C146" s="61"/>
      <c r="D146" s="61"/>
      <c r="E146" s="61"/>
      <c r="F146" s="61"/>
      <c r="G146" s="61"/>
      <c r="H146" s="61"/>
      <c r="I146" s="143">
        <v>83093.91</v>
      </c>
      <c r="J146" s="61"/>
      <c r="K146" s="61"/>
      <c r="L146" s="61"/>
      <c r="M146" s="61"/>
      <c r="N146" s="61"/>
      <c r="O146" s="61"/>
      <c r="P146" s="61"/>
      <c r="Q146" s="61"/>
      <c r="R146" s="141">
        <v>5.233946473554699E-06</v>
      </c>
      <c r="S146" s="61"/>
      <c r="T146" s="61"/>
      <c r="U146" s="61"/>
      <c r="V146" s="61"/>
      <c r="W146" s="61"/>
      <c r="X146" s="61"/>
      <c r="Y146" s="61"/>
      <c r="Z146" s="60">
        <v>7</v>
      </c>
      <c r="AA146" s="61"/>
      <c r="AB146" s="61"/>
      <c r="AC146" s="61"/>
      <c r="AD146" s="61"/>
      <c r="AE146" s="141">
        <v>3.0597213905122414E-05</v>
      </c>
      <c r="AF146" s="61"/>
      <c r="AG146" s="61"/>
      <c r="AH146" s="61"/>
      <c r="AI146" s="61"/>
    </row>
    <row r="147" spans="2:35" ht="12" customHeight="1">
      <c r="B147" s="150">
        <v>1991</v>
      </c>
      <c r="C147" s="61"/>
      <c r="D147" s="61"/>
      <c r="E147" s="61"/>
      <c r="F147" s="61"/>
      <c r="G147" s="61"/>
      <c r="H147" s="61"/>
      <c r="I147" s="143">
        <v>22310.42</v>
      </c>
      <c r="J147" s="61"/>
      <c r="K147" s="61"/>
      <c r="L147" s="61"/>
      <c r="M147" s="61"/>
      <c r="N147" s="61"/>
      <c r="O147" s="61"/>
      <c r="P147" s="61"/>
      <c r="Q147" s="61"/>
      <c r="R147" s="141">
        <v>1.4052960569856952E-06</v>
      </c>
      <c r="S147" s="61"/>
      <c r="T147" s="61"/>
      <c r="U147" s="61"/>
      <c r="V147" s="61"/>
      <c r="W147" s="61"/>
      <c r="X147" s="61"/>
      <c r="Y147" s="61"/>
      <c r="Z147" s="60">
        <v>1</v>
      </c>
      <c r="AA147" s="61"/>
      <c r="AB147" s="61"/>
      <c r="AC147" s="61"/>
      <c r="AD147" s="61"/>
      <c r="AE147" s="141">
        <v>4.37103055787463E-06</v>
      </c>
      <c r="AF147" s="61"/>
      <c r="AG147" s="61"/>
      <c r="AH147" s="61"/>
      <c r="AI147" s="61"/>
    </row>
    <row r="148" spans="2:35" ht="12" customHeight="1">
      <c r="B148" s="150">
        <v>1992</v>
      </c>
      <c r="C148" s="61"/>
      <c r="D148" s="61"/>
      <c r="E148" s="61"/>
      <c r="F148" s="61"/>
      <c r="G148" s="61"/>
      <c r="H148" s="61"/>
      <c r="I148" s="143">
        <v>11989.439999999999</v>
      </c>
      <c r="J148" s="61"/>
      <c r="K148" s="61"/>
      <c r="L148" s="61"/>
      <c r="M148" s="61"/>
      <c r="N148" s="61"/>
      <c r="O148" s="61"/>
      <c r="P148" s="61"/>
      <c r="Q148" s="61"/>
      <c r="R148" s="141">
        <v>7.551947815176304E-07</v>
      </c>
      <c r="S148" s="61"/>
      <c r="T148" s="61"/>
      <c r="U148" s="61"/>
      <c r="V148" s="61"/>
      <c r="W148" s="61"/>
      <c r="X148" s="61"/>
      <c r="Y148" s="61"/>
      <c r="Z148" s="60">
        <v>2</v>
      </c>
      <c r="AA148" s="61"/>
      <c r="AB148" s="61"/>
      <c r="AC148" s="61"/>
      <c r="AD148" s="61"/>
      <c r="AE148" s="141">
        <v>8.74206111574926E-06</v>
      </c>
      <c r="AF148" s="61"/>
      <c r="AG148" s="61"/>
      <c r="AH148" s="61"/>
      <c r="AI148" s="61"/>
    </row>
    <row r="149" spans="2:35" ht="12" customHeight="1">
      <c r="B149" s="150">
        <v>1993</v>
      </c>
      <c r="C149" s="61"/>
      <c r="D149" s="61"/>
      <c r="E149" s="61"/>
      <c r="F149" s="61"/>
      <c r="G149" s="61"/>
      <c r="H149" s="61"/>
      <c r="I149" s="143">
        <v>42718.53</v>
      </c>
      <c r="J149" s="61"/>
      <c r="K149" s="61"/>
      <c r="L149" s="61"/>
      <c r="M149" s="61"/>
      <c r="N149" s="61"/>
      <c r="O149" s="61"/>
      <c r="P149" s="61"/>
      <c r="Q149" s="61"/>
      <c r="R149" s="141">
        <v>2.6907687873749185E-06</v>
      </c>
      <c r="S149" s="61"/>
      <c r="T149" s="61"/>
      <c r="U149" s="61"/>
      <c r="V149" s="61"/>
      <c r="W149" s="61"/>
      <c r="X149" s="61"/>
      <c r="Y149" s="61"/>
      <c r="Z149" s="60">
        <v>4</v>
      </c>
      <c r="AA149" s="61"/>
      <c r="AB149" s="61"/>
      <c r="AC149" s="61"/>
      <c r="AD149" s="61"/>
      <c r="AE149" s="141">
        <v>1.748412223149852E-05</v>
      </c>
      <c r="AF149" s="61"/>
      <c r="AG149" s="61"/>
      <c r="AH149" s="61"/>
      <c r="AI149" s="61"/>
    </row>
    <row r="150" spans="2:35" ht="12" customHeight="1">
      <c r="B150" s="150">
        <v>1996</v>
      </c>
      <c r="C150" s="61"/>
      <c r="D150" s="61"/>
      <c r="E150" s="61"/>
      <c r="F150" s="61"/>
      <c r="G150" s="61"/>
      <c r="H150" s="61"/>
      <c r="I150" s="143">
        <v>161944.42000000004</v>
      </c>
      <c r="J150" s="61"/>
      <c r="K150" s="61"/>
      <c r="L150" s="61"/>
      <c r="M150" s="61"/>
      <c r="N150" s="61"/>
      <c r="O150" s="61"/>
      <c r="P150" s="61"/>
      <c r="Q150" s="61"/>
      <c r="R150" s="141">
        <v>1.020060827527386E-05</v>
      </c>
      <c r="S150" s="61"/>
      <c r="T150" s="61"/>
      <c r="U150" s="61"/>
      <c r="V150" s="61"/>
      <c r="W150" s="61"/>
      <c r="X150" s="61"/>
      <c r="Y150" s="61"/>
      <c r="Z150" s="60">
        <v>30</v>
      </c>
      <c r="AA150" s="61"/>
      <c r="AB150" s="61"/>
      <c r="AC150" s="61"/>
      <c r="AD150" s="61"/>
      <c r="AE150" s="141">
        <v>0.0001311309167362389</v>
      </c>
      <c r="AF150" s="61"/>
      <c r="AG150" s="61"/>
      <c r="AH150" s="61"/>
      <c r="AI150" s="61"/>
    </row>
    <row r="151" spans="2:35" ht="12" customHeight="1">
      <c r="B151" s="150">
        <v>1997</v>
      </c>
      <c r="C151" s="61"/>
      <c r="D151" s="61"/>
      <c r="E151" s="61"/>
      <c r="F151" s="61"/>
      <c r="G151" s="61"/>
      <c r="H151" s="61"/>
      <c r="I151" s="143">
        <v>343811.62</v>
      </c>
      <c r="J151" s="61"/>
      <c r="K151" s="61"/>
      <c r="L151" s="61"/>
      <c r="M151" s="61"/>
      <c r="N151" s="61"/>
      <c r="O151" s="61"/>
      <c r="P151" s="61"/>
      <c r="Q151" s="61"/>
      <c r="R151" s="141">
        <v>2.165611915561716E-05</v>
      </c>
      <c r="S151" s="61"/>
      <c r="T151" s="61"/>
      <c r="U151" s="61"/>
      <c r="V151" s="61"/>
      <c r="W151" s="61"/>
      <c r="X151" s="61"/>
      <c r="Y151" s="61"/>
      <c r="Z151" s="60">
        <v>24</v>
      </c>
      <c r="AA151" s="61"/>
      <c r="AB151" s="61"/>
      <c r="AC151" s="61"/>
      <c r="AD151" s="61"/>
      <c r="AE151" s="141">
        <v>0.00010490473338899112</v>
      </c>
      <c r="AF151" s="61"/>
      <c r="AG151" s="61"/>
      <c r="AH151" s="61"/>
      <c r="AI151" s="61"/>
    </row>
    <row r="152" spans="2:35" ht="12" customHeight="1">
      <c r="B152" s="150">
        <v>1998</v>
      </c>
      <c r="C152" s="61"/>
      <c r="D152" s="61"/>
      <c r="E152" s="61"/>
      <c r="F152" s="61"/>
      <c r="G152" s="61"/>
      <c r="H152" s="61"/>
      <c r="I152" s="143">
        <v>256202.45</v>
      </c>
      <c r="J152" s="61"/>
      <c r="K152" s="61"/>
      <c r="L152" s="61"/>
      <c r="M152" s="61"/>
      <c r="N152" s="61"/>
      <c r="O152" s="61"/>
      <c r="P152" s="61"/>
      <c r="Q152" s="61"/>
      <c r="R152" s="141">
        <v>1.6137764003325565E-05</v>
      </c>
      <c r="S152" s="61"/>
      <c r="T152" s="61"/>
      <c r="U152" s="61"/>
      <c r="V152" s="61"/>
      <c r="W152" s="61"/>
      <c r="X152" s="61"/>
      <c r="Y152" s="61"/>
      <c r="Z152" s="60">
        <v>21</v>
      </c>
      <c r="AA152" s="61"/>
      <c r="AB152" s="61"/>
      <c r="AC152" s="61"/>
      <c r="AD152" s="61"/>
      <c r="AE152" s="141">
        <v>9.179164171536723E-05</v>
      </c>
      <c r="AF152" s="61"/>
      <c r="AG152" s="61"/>
      <c r="AH152" s="61"/>
      <c r="AI152" s="61"/>
    </row>
    <row r="153" spans="2:35" ht="12" customHeight="1">
      <c r="B153" s="150">
        <v>1999</v>
      </c>
      <c r="C153" s="61"/>
      <c r="D153" s="61"/>
      <c r="E153" s="61"/>
      <c r="F153" s="61"/>
      <c r="G153" s="61"/>
      <c r="H153" s="61"/>
      <c r="I153" s="143">
        <v>1906554.5299999993</v>
      </c>
      <c r="J153" s="61"/>
      <c r="K153" s="61"/>
      <c r="L153" s="61"/>
      <c r="M153" s="61"/>
      <c r="N153" s="61"/>
      <c r="O153" s="61"/>
      <c r="P153" s="61"/>
      <c r="Q153" s="61"/>
      <c r="R153" s="141">
        <v>0.00012009068244511822</v>
      </c>
      <c r="S153" s="61"/>
      <c r="T153" s="61"/>
      <c r="U153" s="61"/>
      <c r="V153" s="61"/>
      <c r="W153" s="61"/>
      <c r="X153" s="61"/>
      <c r="Y153" s="61"/>
      <c r="Z153" s="60">
        <v>122</v>
      </c>
      <c r="AA153" s="61"/>
      <c r="AB153" s="61"/>
      <c r="AC153" s="61"/>
      <c r="AD153" s="61"/>
      <c r="AE153" s="141">
        <v>0.0005332657280607048</v>
      </c>
      <c r="AF153" s="61"/>
      <c r="AG153" s="61"/>
      <c r="AH153" s="61"/>
      <c r="AI153" s="61"/>
    </row>
    <row r="154" spans="2:35" ht="12" customHeight="1">
      <c r="B154" s="150">
        <v>2000</v>
      </c>
      <c r="C154" s="61"/>
      <c r="D154" s="61"/>
      <c r="E154" s="61"/>
      <c r="F154" s="61"/>
      <c r="G154" s="61"/>
      <c r="H154" s="61"/>
      <c r="I154" s="143">
        <v>839410.79</v>
      </c>
      <c r="J154" s="61"/>
      <c r="K154" s="61"/>
      <c r="L154" s="61"/>
      <c r="M154" s="61"/>
      <c r="N154" s="61"/>
      <c r="O154" s="61"/>
      <c r="P154" s="61"/>
      <c r="Q154" s="61"/>
      <c r="R154" s="141">
        <v>5.287308232557915E-05</v>
      </c>
      <c r="S154" s="61"/>
      <c r="T154" s="61"/>
      <c r="U154" s="61"/>
      <c r="V154" s="61"/>
      <c r="W154" s="61"/>
      <c r="X154" s="61"/>
      <c r="Y154" s="61"/>
      <c r="Z154" s="60">
        <v>45</v>
      </c>
      <c r="AA154" s="61"/>
      <c r="AB154" s="61"/>
      <c r="AC154" s="61"/>
      <c r="AD154" s="61"/>
      <c r="AE154" s="141">
        <v>0.00019669637510435836</v>
      </c>
      <c r="AF154" s="61"/>
      <c r="AG154" s="61"/>
      <c r="AH154" s="61"/>
      <c r="AI154" s="61"/>
    </row>
    <row r="155" spans="2:35" ht="12" customHeight="1">
      <c r="B155" s="150">
        <v>2001</v>
      </c>
      <c r="C155" s="61"/>
      <c r="D155" s="61"/>
      <c r="E155" s="61"/>
      <c r="F155" s="61"/>
      <c r="G155" s="61"/>
      <c r="H155" s="61"/>
      <c r="I155" s="143">
        <v>1050110.7499999995</v>
      </c>
      <c r="J155" s="61"/>
      <c r="K155" s="61"/>
      <c r="L155" s="61"/>
      <c r="M155" s="61"/>
      <c r="N155" s="61"/>
      <c r="O155" s="61"/>
      <c r="P155" s="61"/>
      <c r="Q155" s="61"/>
      <c r="R155" s="141">
        <v>6.614472055538581E-05</v>
      </c>
      <c r="S155" s="61"/>
      <c r="T155" s="61"/>
      <c r="U155" s="61"/>
      <c r="V155" s="61"/>
      <c r="W155" s="61"/>
      <c r="X155" s="61"/>
      <c r="Y155" s="61"/>
      <c r="Z155" s="60">
        <v>139</v>
      </c>
      <c r="AA155" s="61"/>
      <c r="AB155" s="61"/>
      <c r="AC155" s="61"/>
      <c r="AD155" s="61"/>
      <c r="AE155" s="141">
        <v>0.0006075732475445736</v>
      </c>
      <c r="AF155" s="61"/>
      <c r="AG155" s="61"/>
      <c r="AH155" s="61"/>
      <c r="AI155" s="61"/>
    </row>
    <row r="156" spans="2:35" ht="12" customHeight="1">
      <c r="B156" s="150">
        <v>2002</v>
      </c>
      <c r="C156" s="61"/>
      <c r="D156" s="61"/>
      <c r="E156" s="61"/>
      <c r="F156" s="61"/>
      <c r="G156" s="61"/>
      <c r="H156" s="61"/>
      <c r="I156" s="143">
        <v>3911195.9099999988</v>
      </c>
      <c r="J156" s="61"/>
      <c r="K156" s="61"/>
      <c r="L156" s="61"/>
      <c r="M156" s="61"/>
      <c r="N156" s="61"/>
      <c r="O156" s="61"/>
      <c r="P156" s="61"/>
      <c r="Q156" s="61"/>
      <c r="R156" s="141">
        <v>0.0002463596915890233</v>
      </c>
      <c r="S156" s="61"/>
      <c r="T156" s="61"/>
      <c r="U156" s="61"/>
      <c r="V156" s="61"/>
      <c r="W156" s="61"/>
      <c r="X156" s="61"/>
      <c r="Y156" s="61"/>
      <c r="Z156" s="60">
        <v>178</v>
      </c>
      <c r="AA156" s="61"/>
      <c r="AB156" s="61"/>
      <c r="AC156" s="61"/>
      <c r="AD156" s="61"/>
      <c r="AE156" s="141">
        <v>0.0007780434393016842</v>
      </c>
      <c r="AF156" s="61"/>
      <c r="AG156" s="61"/>
      <c r="AH156" s="61"/>
      <c r="AI156" s="61"/>
    </row>
    <row r="157" spans="2:35" ht="12" customHeight="1">
      <c r="B157" s="150">
        <v>2003</v>
      </c>
      <c r="C157" s="61"/>
      <c r="D157" s="61"/>
      <c r="E157" s="61"/>
      <c r="F157" s="61"/>
      <c r="G157" s="61"/>
      <c r="H157" s="61"/>
      <c r="I157" s="143">
        <v>20008365.989999995</v>
      </c>
      <c r="J157" s="61"/>
      <c r="K157" s="61"/>
      <c r="L157" s="61"/>
      <c r="M157" s="61"/>
      <c r="N157" s="61"/>
      <c r="O157" s="61"/>
      <c r="P157" s="61"/>
      <c r="Q157" s="61"/>
      <c r="R157" s="141">
        <v>0.0012602935234959126</v>
      </c>
      <c r="S157" s="61"/>
      <c r="T157" s="61"/>
      <c r="U157" s="61"/>
      <c r="V157" s="61"/>
      <c r="W157" s="61"/>
      <c r="X157" s="61"/>
      <c r="Y157" s="61"/>
      <c r="Z157" s="60">
        <v>1517</v>
      </c>
      <c r="AA157" s="61"/>
      <c r="AB157" s="61"/>
      <c r="AC157" s="61"/>
      <c r="AD157" s="61"/>
      <c r="AE157" s="141">
        <v>0.006630853356295814</v>
      </c>
      <c r="AF157" s="61"/>
      <c r="AG157" s="61"/>
      <c r="AH157" s="61"/>
      <c r="AI157" s="61"/>
    </row>
    <row r="158" spans="2:35" ht="12" customHeight="1">
      <c r="B158" s="150">
        <v>2004</v>
      </c>
      <c r="C158" s="61"/>
      <c r="D158" s="61"/>
      <c r="E158" s="61"/>
      <c r="F158" s="61"/>
      <c r="G158" s="61"/>
      <c r="H158" s="61"/>
      <c r="I158" s="143">
        <v>43672045.12999996</v>
      </c>
      <c r="J158" s="61"/>
      <c r="K158" s="61"/>
      <c r="L158" s="61"/>
      <c r="M158" s="61"/>
      <c r="N158" s="61"/>
      <c r="O158" s="61"/>
      <c r="P158" s="61"/>
      <c r="Q158" s="61"/>
      <c r="R158" s="141">
        <v>0.0027508291113161596</v>
      </c>
      <c r="S158" s="61"/>
      <c r="T158" s="61"/>
      <c r="U158" s="61"/>
      <c r="V158" s="61"/>
      <c r="W158" s="61"/>
      <c r="X158" s="61"/>
      <c r="Y158" s="61"/>
      <c r="Z158" s="60">
        <v>1996</v>
      </c>
      <c r="AA158" s="61"/>
      <c r="AB158" s="61"/>
      <c r="AC158" s="61"/>
      <c r="AD158" s="61"/>
      <c r="AE158" s="141">
        <v>0.008724576993517762</v>
      </c>
      <c r="AF158" s="61"/>
      <c r="AG158" s="61"/>
      <c r="AH158" s="61"/>
      <c r="AI158" s="61"/>
    </row>
    <row r="159" spans="2:35" ht="12" customHeight="1">
      <c r="B159" s="150">
        <v>2005</v>
      </c>
      <c r="C159" s="61"/>
      <c r="D159" s="61"/>
      <c r="E159" s="61"/>
      <c r="F159" s="61"/>
      <c r="G159" s="61"/>
      <c r="H159" s="61"/>
      <c r="I159" s="143">
        <v>87806493.78000014</v>
      </c>
      <c r="J159" s="61"/>
      <c r="K159" s="61"/>
      <c r="L159" s="61"/>
      <c r="M159" s="61"/>
      <c r="N159" s="61"/>
      <c r="O159" s="61"/>
      <c r="P159" s="61"/>
      <c r="Q159" s="61"/>
      <c r="R159" s="141">
        <v>0.005530784247305661</v>
      </c>
      <c r="S159" s="61"/>
      <c r="T159" s="61"/>
      <c r="U159" s="61"/>
      <c r="V159" s="61"/>
      <c r="W159" s="61"/>
      <c r="X159" s="61"/>
      <c r="Y159" s="61"/>
      <c r="Z159" s="60">
        <v>2682</v>
      </c>
      <c r="AA159" s="61"/>
      <c r="AB159" s="61"/>
      <c r="AC159" s="61"/>
      <c r="AD159" s="61"/>
      <c r="AE159" s="141">
        <v>0.011723103956219758</v>
      </c>
      <c r="AF159" s="61"/>
      <c r="AG159" s="61"/>
      <c r="AH159" s="61"/>
      <c r="AI159" s="61"/>
    </row>
    <row r="160" spans="2:35" ht="12" customHeight="1">
      <c r="B160" s="150">
        <v>2006</v>
      </c>
      <c r="C160" s="61"/>
      <c r="D160" s="61"/>
      <c r="E160" s="61"/>
      <c r="F160" s="61"/>
      <c r="G160" s="61"/>
      <c r="H160" s="61"/>
      <c r="I160" s="143">
        <v>26017027.42999998</v>
      </c>
      <c r="J160" s="61"/>
      <c r="K160" s="61"/>
      <c r="L160" s="61"/>
      <c r="M160" s="61"/>
      <c r="N160" s="61"/>
      <c r="O160" s="61"/>
      <c r="P160" s="61"/>
      <c r="Q160" s="61"/>
      <c r="R160" s="141">
        <v>0.0016387690622528689</v>
      </c>
      <c r="S160" s="61"/>
      <c r="T160" s="61"/>
      <c r="U160" s="61"/>
      <c r="V160" s="61"/>
      <c r="W160" s="61"/>
      <c r="X160" s="61"/>
      <c r="Y160" s="61"/>
      <c r="Z160" s="60">
        <v>735</v>
      </c>
      <c r="AA160" s="61"/>
      <c r="AB160" s="61"/>
      <c r="AC160" s="61"/>
      <c r="AD160" s="61"/>
      <c r="AE160" s="141">
        <v>0.0032127074600378533</v>
      </c>
      <c r="AF160" s="61"/>
      <c r="AG160" s="61"/>
      <c r="AH160" s="61"/>
      <c r="AI160" s="61"/>
    </row>
    <row r="161" spans="2:35" ht="12" customHeight="1">
      <c r="B161" s="150">
        <v>2007</v>
      </c>
      <c r="C161" s="61"/>
      <c r="D161" s="61"/>
      <c r="E161" s="61"/>
      <c r="F161" s="61"/>
      <c r="G161" s="61"/>
      <c r="H161" s="61"/>
      <c r="I161" s="143">
        <v>13275244.5</v>
      </c>
      <c r="J161" s="61"/>
      <c r="K161" s="61"/>
      <c r="L161" s="61"/>
      <c r="M161" s="61"/>
      <c r="N161" s="61"/>
      <c r="O161" s="61"/>
      <c r="P161" s="61"/>
      <c r="Q161" s="61"/>
      <c r="R161" s="141">
        <v>0.0008361854573500202</v>
      </c>
      <c r="S161" s="61"/>
      <c r="T161" s="61"/>
      <c r="U161" s="61"/>
      <c r="V161" s="61"/>
      <c r="W161" s="61"/>
      <c r="X161" s="61"/>
      <c r="Y161" s="61"/>
      <c r="Z161" s="60">
        <v>296</v>
      </c>
      <c r="AA161" s="61"/>
      <c r="AB161" s="61"/>
      <c r="AC161" s="61"/>
      <c r="AD161" s="61"/>
      <c r="AE161" s="141">
        <v>0.0012938250451308905</v>
      </c>
      <c r="AF161" s="61"/>
      <c r="AG161" s="61"/>
      <c r="AH161" s="61"/>
      <c r="AI161" s="61"/>
    </row>
    <row r="162" spans="2:35" ht="12" customHeight="1">
      <c r="B162" s="150">
        <v>2008</v>
      </c>
      <c r="C162" s="61"/>
      <c r="D162" s="61"/>
      <c r="E162" s="61"/>
      <c r="F162" s="61"/>
      <c r="G162" s="61"/>
      <c r="H162" s="61"/>
      <c r="I162" s="143">
        <v>23055001.52999998</v>
      </c>
      <c r="J162" s="61"/>
      <c r="K162" s="61"/>
      <c r="L162" s="61"/>
      <c r="M162" s="61"/>
      <c r="N162" s="61"/>
      <c r="O162" s="61"/>
      <c r="P162" s="61"/>
      <c r="Q162" s="61"/>
      <c r="R162" s="141">
        <v>0.0014521960027605101</v>
      </c>
      <c r="S162" s="61"/>
      <c r="T162" s="61"/>
      <c r="U162" s="61"/>
      <c r="V162" s="61"/>
      <c r="W162" s="61"/>
      <c r="X162" s="61"/>
      <c r="Y162" s="61"/>
      <c r="Z162" s="60">
        <v>612</v>
      </c>
      <c r="AA162" s="61"/>
      <c r="AB162" s="61"/>
      <c r="AC162" s="61"/>
      <c r="AD162" s="61"/>
      <c r="AE162" s="141">
        <v>0.0026750707014192737</v>
      </c>
      <c r="AF162" s="61"/>
      <c r="AG162" s="61"/>
      <c r="AH162" s="61"/>
      <c r="AI162" s="61"/>
    </row>
    <row r="163" spans="2:35" ht="12" customHeight="1">
      <c r="B163" s="150">
        <v>2009</v>
      </c>
      <c r="C163" s="61"/>
      <c r="D163" s="61"/>
      <c r="E163" s="61"/>
      <c r="F163" s="61"/>
      <c r="G163" s="61"/>
      <c r="H163" s="61"/>
      <c r="I163" s="143">
        <v>194454346.49</v>
      </c>
      <c r="J163" s="61"/>
      <c r="K163" s="61"/>
      <c r="L163" s="61"/>
      <c r="M163" s="61"/>
      <c r="N163" s="61"/>
      <c r="O163" s="61"/>
      <c r="P163" s="61"/>
      <c r="Q163" s="61"/>
      <c r="R163" s="141">
        <v>0.012248354194413516</v>
      </c>
      <c r="S163" s="61"/>
      <c r="T163" s="61"/>
      <c r="U163" s="61"/>
      <c r="V163" s="61"/>
      <c r="W163" s="61"/>
      <c r="X163" s="61"/>
      <c r="Y163" s="61"/>
      <c r="Z163" s="60">
        <v>4309</v>
      </c>
      <c r="AA163" s="61"/>
      <c r="AB163" s="61"/>
      <c r="AC163" s="61"/>
      <c r="AD163" s="61"/>
      <c r="AE163" s="141">
        <v>0.01883477067388178</v>
      </c>
      <c r="AF163" s="61"/>
      <c r="AG163" s="61"/>
      <c r="AH163" s="61"/>
      <c r="AI163" s="61"/>
    </row>
    <row r="164" spans="2:35" ht="12" customHeight="1">
      <c r="B164" s="150">
        <v>2010</v>
      </c>
      <c r="C164" s="61"/>
      <c r="D164" s="61"/>
      <c r="E164" s="61"/>
      <c r="F164" s="61"/>
      <c r="G164" s="61"/>
      <c r="H164" s="61"/>
      <c r="I164" s="143">
        <v>323402658.17000043</v>
      </c>
      <c r="J164" s="61"/>
      <c r="K164" s="61"/>
      <c r="L164" s="61"/>
      <c r="M164" s="61"/>
      <c r="N164" s="61"/>
      <c r="O164" s="61"/>
      <c r="P164" s="61"/>
      <c r="Q164" s="61"/>
      <c r="R164" s="141">
        <v>0.020370592769880364</v>
      </c>
      <c r="S164" s="61"/>
      <c r="T164" s="61"/>
      <c r="U164" s="61"/>
      <c r="V164" s="61"/>
      <c r="W164" s="61"/>
      <c r="X164" s="61"/>
      <c r="Y164" s="61"/>
      <c r="Z164" s="60">
        <v>7606</v>
      </c>
      <c r="AA164" s="61"/>
      <c r="AB164" s="61"/>
      <c r="AC164" s="61"/>
      <c r="AD164" s="61"/>
      <c r="AE164" s="141">
        <v>0.03324605842319444</v>
      </c>
      <c r="AF164" s="61"/>
      <c r="AG164" s="61"/>
      <c r="AH164" s="61"/>
      <c r="AI164" s="61"/>
    </row>
    <row r="165" spans="2:35" ht="12" customHeight="1">
      <c r="B165" s="150">
        <v>2011</v>
      </c>
      <c r="C165" s="61"/>
      <c r="D165" s="61"/>
      <c r="E165" s="61"/>
      <c r="F165" s="61"/>
      <c r="G165" s="61"/>
      <c r="H165" s="61"/>
      <c r="I165" s="143">
        <v>210810978.16</v>
      </c>
      <c r="J165" s="61"/>
      <c r="K165" s="61"/>
      <c r="L165" s="61"/>
      <c r="M165" s="61"/>
      <c r="N165" s="61"/>
      <c r="O165" s="61"/>
      <c r="P165" s="61"/>
      <c r="Q165" s="61"/>
      <c r="R165" s="141">
        <v>0.013278631078103662</v>
      </c>
      <c r="S165" s="61"/>
      <c r="T165" s="61"/>
      <c r="U165" s="61"/>
      <c r="V165" s="61"/>
      <c r="W165" s="61"/>
      <c r="X165" s="61"/>
      <c r="Y165" s="61"/>
      <c r="Z165" s="60">
        <v>10658</v>
      </c>
      <c r="AA165" s="61"/>
      <c r="AB165" s="61"/>
      <c r="AC165" s="61"/>
      <c r="AD165" s="61"/>
      <c r="AE165" s="141">
        <v>0.04658644368582781</v>
      </c>
      <c r="AF165" s="61"/>
      <c r="AG165" s="61"/>
      <c r="AH165" s="61"/>
      <c r="AI165" s="61"/>
    </row>
    <row r="166" spans="2:35" ht="12" customHeight="1">
      <c r="B166" s="150">
        <v>2012</v>
      </c>
      <c r="C166" s="61"/>
      <c r="D166" s="61"/>
      <c r="E166" s="61"/>
      <c r="F166" s="61"/>
      <c r="G166" s="61"/>
      <c r="H166" s="61"/>
      <c r="I166" s="143">
        <v>55138240.85000003</v>
      </c>
      <c r="J166" s="61"/>
      <c r="K166" s="61"/>
      <c r="L166" s="61"/>
      <c r="M166" s="61"/>
      <c r="N166" s="61"/>
      <c r="O166" s="61"/>
      <c r="P166" s="61"/>
      <c r="Q166" s="61"/>
      <c r="R166" s="141">
        <v>0.003473065610402343</v>
      </c>
      <c r="S166" s="61"/>
      <c r="T166" s="61"/>
      <c r="U166" s="61"/>
      <c r="V166" s="61"/>
      <c r="W166" s="61"/>
      <c r="X166" s="61"/>
      <c r="Y166" s="61"/>
      <c r="Z166" s="60">
        <v>1354</v>
      </c>
      <c r="AA166" s="61"/>
      <c r="AB166" s="61"/>
      <c r="AC166" s="61"/>
      <c r="AD166" s="61"/>
      <c r="AE166" s="141">
        <v>0.005918375375362249</v>
      </c>
      <c r="AF166" s="61"/>
      <c r="AG166" s="61"/>
      <c r="AH166" s="61"/>
      <c r="AI166" s="61"/>
    </row>
    <row r="167" spans="2:35" ht="12" customHeight="1">
      <c r="B167" s="150">
        <v>2013</v>
      </c>
      <c r="C167" s="61"/>
      <c r="D167" s="61"/>
      <c r="E167" s="61"/>
      <c r="F167" s="61"/>
      <c r="G167" s="61"/>
      <c r="H167" s="61"/>
      <c r="I167" s="143">
        <v>100041059</v>
      </c>
      <c r="J167" s="61"/>
      <c r="K167" s="61"/>
      <c r="L167" s="61"/>
      <c r="M167" s="61"/>
      <c r="N167" s="61"/>
      <c r="O167" s="61"/>
      <c r="P167" s="61"/>
      <c r="Q167" s="61"/>
      <c r="R167" s="141">
        <v>0.006301419056627948</v>
      </c>
      <c r="S167" s="61"/>
      <c r="T167" s="61"/>
      <c r="U167" s="61"/>
      <c r="V167" s="61"/>
      <c r="W167" s="61"/>
      <c r="X167" s="61"/>
      <c r="Y167" s="61"/>
      <c r="Z167" s="60">
        <v>1959</v>
      </c>
      <c r="AA167" s="61"/>
      <c r="AB167" s="61"/>
      <c r="AC167" s="61"/>
      <c r="AD167" s="61"/>
      <c r="AE167" s="141">
        <v>0.0085628488628764</v>
      </c>
      <c r="AF167" s="61"/>
      <c r="AG167" s="61"/>
      <c r="AH167" s="61"/>
      <c r="AI167" s="61"/>
    </row>
    <row r="168" spans="2:35" ht="12" customHeight="1">
      <c r="B168" s="150">
        <v>2014</v>
      </c>
      <c r="C168" s="61"/>
      <c r="D168" s="61"/>
      <c r="E168" s="61"/>
      <c r="F168" s="61"/>
      <c r="G168" s="61"/>
      <c r="H168" s="61"/>
      <c r="I168" s="143">
        <v>235906407.4899996</v>
      </c>
      <c r="J168" s="61"/>
      <c r="K168" s="61"/>
      <c r="L168" s="61"/>
      <c r="M168" s="61"/>
      <c r="N168" s="61"/>
      <c r="O168" s="61"/>
      <c r="P168" s="61"/>
      <c r="Q168" s="61"/>
      <c r="R168" s="141">
        <v>0.014859350216775709</v>
      </c>
      <c r="S168" s="61"/>
      <c r="T168" s="61"/>
      <c r="U168" s="61"/>
      <c r="V168" s="61"/>
      <c r="W168" s="61"/>
      <c r="X168" s="61"/>
      <c r="Y168" s="61"/>
      <c r="Z168" s="60">
        <v>4442</v>
      </c>
      <c r="AA168" s="61"/>
      <c r="AB168" s="61"/>
      <c r="AC168" s="61"/>
      <c r="AD168" s="61"/>
      <c r="AE168" s="141">
        <v>0.01941611773807911</v>
      </c>
      <c r="AF168" s="61"/>
      <c r="AG168" s="61"/>
      <c r="AH168" s="61"/>
      <c r="AI168" s="61"/>
    </row>
    <row r="169" spans="2:35" ht="12" customHeight="1">
      <c r="B169" s="150">
        <v>2015</v>
      </c>
      <c r="C169" s="61"/>
      <c r="D169" s="61"/>
      <c r="E169" s="61"/>
      <c r="F169" s="61"/>
      <c r="G169" s="61"/>
      <c r="H169" s="61"/>
      <c r="I169" s="143">
        <v>965197893.2200005</v>
      </c>
      <c r="J169" s="61"/>
      <c r="K169" s="61"/>
      <c r="L169" s="61"/>
      <c r="M169" s="61"/>
      <c r="N169" s="61"/>
      <c r="O169" s="61"/>
      <c r="P169" s="61"/>
      <c r="Q169" s="61"/>
      <c r="R169" s="141">
        <v>0.06079620166509491</v>
      </c>
      <c r="S169" s="61"/>
      <c r="T169" s="61"/>
      <c r="U169" s="61"/>
      <c r="V169" s="61"/>
      <c r="W169" s="61"/>
      <c r="X169" s="61"/>
      <c r="Y169" s="61"/>
      <c r="Z169" s="60">
        <v>18073</v>
      </c>
      <c r="AA169" s="61"/>
      <c r="AB169" s="61"/>
      <c r="AC169" s="61"/>
      <c r="AD169" s="61"/>
      <c r="AE169" s="141">
        <v>0.07899763527246818</v>
      </c>
      <c r="AF169" s="61"/>
      <c r="AG169" s="61"/>
      <c r="AH169" s="61"/>
      <c r="AI169" s="61"/>
    </row>
    <row r="170" spans="2:35" ht="12" customHeight="1">
      <c r="B170" s="150">
        <v>2016</v>
      </c>
      <c r="C170" s="61"/>
      <c r="D170" s="61"/>
      <c r="E170" s="61"/>
      <c r="F170" s="61"/>
      <c r="G170" s="61"/>
      <c r="H170" s="61"/>
      <c r="I170" s="143">
        <v>2243506809.939986</v>
      </c>
      <c r="J170" s="61"/>
      <c r="K170" s="61"/>
      <c r="L170" s="61"/>
      <c r="M170" s="61"/>
      <c r="N170" s="61"/>
      <c r="O170" s="61"/>
      <c r="P170" s="61"/>
      <c r="Q170" s="61"/>
      <c r="R170" s="141">
        <v>0.14131474323787802</v>
      </c>
      <c r="S170" s="61"/>
      <c r="T170" s="61"/>
      <c r="U170" s="61"/>
      <c r="V170" s="61"/>
      <c r="W170" s="61"/>
      <c r="X170" s="61"/>
      <c r="Y170" s="61"/>
      <c r="Z170" s="60">
        <v>37239</v>
      </c>
      <c r="AA170" s="61"/>
      <c r="AB170" s="61"/>
      <c r="AC170" s="61"/>
      <c r="AD170" s="61"/>
      <c r="AE170" s="141">
        <v>0.16277280694469334</v>
      </c>
      <c r="AF170" s="61"/>
      <c r="AG170" s="61"/>
      <c r="AH170" s="61"/>
      <c r="AI170" s="61"/>
    </row>
    <row r="171" spans="2:35" ht="12" customHeight="1">
      <c r="B171" s="150">
        <v>2017</v>
      </c>
      <c r="C171" s="61"/>
      <c r="D171" s="61"/>
      <c r="E171" s="61"/>
      <c r="F171" s="61"/>
      <c r="G171" s="61"/>
      <c r="H171" s="61"/>
      <c r="I171" s="143">
        <v>1623668571.5200002</v>
      </c>
      <c r="J171" s="61"/>
      <c r="K171" s="61"/>
      <c r="L171" s="61"/>
      <c r="M171" s="61"/>
      <c r="N171" s="61"/>
      <c r="O171" s="61"/>
      <c r="P171" s="61"/>
      <c r="Q171" s="61"/>
      <c r="R171" s="141">
        <v>0.10227216885243096</v>
      </c>
      <c r="S171" s="61"/>
      <c r="T171" s="61"/>
      <c r="U171" s="61"/>
      <c r="V171" s="61"/>
      <c r="W171" s="61"/>
      <c r="X171" s="61"/>
      <c r="Y171" s="61"/>
      <c r="Z171" s="60">
        <v>22041</v>
      </c>
      <c r="AA171" s="61"/>
      <c r="AB171" s="61"/>
      <c r="AC171" s="61"/>
      <c r="AD171" s="61"/>
      <c r="AE171" s="141">
        <v>0.09634188452611472</v>
      </c>
      <c r="AF171" s="61"/>
      <c r="AG171" s="61"/>
      <c r="AH171" s="61"/>
      <c r="AI171" s="61"/>
    </row>
    <row r="172" spans="2:35" ht="12" customHeight="1">
      <c r="B172" s="150">
        <v>2018</v>
      </c>
      <c r="C172" s="61"/>
      <c r="D172" s="61"/>
      <c r="E172" s="61"/>
      <c r="F172" s="61"/>
      <c r="G172" s="61"/>
      <c r="H172" s="61"/>
      <c r="I172" s="143">
        <v>2522073581.5099926</v>
      </c>
      <c r="J172" s="61"/>
      <c r="K172" s="61"/>
      <c r="L172" s="61"/>
      <c r="M172" s="61"/>
      <c r="N172" s="61"/>
      <c r="O172" s="61"/>
      <c r="P172" s="61"/>
      <c r="Q172" s="61"/>
      <c r="R172" s="141">
        <v>0.1588611984679707</v>
      </c>
      <c r="S172" s="61"/>
      <c r="T172" s="61"/>
      <c r="U172" s="61"/>
      <c r="V172" s="61"/>
      <c r="W172" s="61"/>
      <c r="X172" s="61"/>
      <c r="Y172" s="61"/>
      <c r="Z172" s="60">
        <v>32210</v>
      </c>
      <c r="AA172" s="61"/>
      <c r="AB172" s="61"/>
      <c r="AC172" s="61"/>
      <c r="AD172" s="61"/>
      <c r="AE172" s="141">
        <v>0.14079089426914185</v>
      </c>
      <c r="AF172" s="61"/>
      <c r="AG172" s="61"/>
      <c r="AH172" s="61"/>
      <c r="AI172" s="61"/>
    </row>
    <row r="173" spans="2:35" ht="12" customHeight="1">
      <c r="B173" s="150">
        <v>2019</v>
      </c>
      <c r="C173" s="61"/>
      <c r="D173" s="61"/>
      <c r="E173" s="61"/>
      <c r="F173" s="61"/>
      <c r="G173" s="61"/>
      <c r="H173" s="61"/>
      <c r="I173" s="143">
        <v>5020670295.629994</v>
      </c>
      <c r="J173" s="61"/>
      <c r="K173" s="61"/>
      <c r="L173" s="61"/>
      <c r="M173" s="61"/>
      <c r="N173" s="61"/>
      <c r="O173" s="61"/>
      <c r="P173" s="61"/>
      <c r="Q173" s="61"/>
      <c r="R173" s="141">
        <v>0.3162436283079402</v>
      </c>
      <c r="S173" s="61"/>
      <c r="T173" s="61"/>
      <c r="U173" s="61"/>
      <c r="V173" s="61"/>
      <c r="W173" s="61"/>
      <c r="X173" s="61"/>
      <c r="Y173" s="61"/>
      <c r="Z173" s="60">
        <v>58318</v>
      </c>
      <c r="AA173" s="61"/>
      <c r="AB173" s="61"/>
      <c r="AC173" s="61"/>
      <c r="AD173" s="61"/>
      <c r="AE173" s="141">
        <v>0.2549097600741327</v>
      </c>
      <c r="AF173" s="61"/>
      <c r="AG173" s="61"/>
      <c r="AH173" s="61"/>
      <c r="AI173" s="61"/>
    </row>
    <row r="174" spans="2:35" ht="12" customHeight="1">
      <c r="B174" s="150">
        <v>2020</v>
      </c>
      <c r="C174" s="61"/>
      <c r="D174" s="61"/>
      <c r="E174" s="61"/>
      <c r="F174" s="61"/>
      <c r="G174" s="61"/>
      <c r="H174" s="61"/>
      <c r="I174" s="143">
        <v>2158622798.440008</v>
      </c>
      <c r="J174" s="61"/>
      <c r="K174" s="61"/>
      <c r="L174" s="61"/>
      <c r="M174" s="61"/>
      <c r="N174" s="61"/>
      <c r="O174" s="61"/>
      <c r="P174" s="61"/>
      <c r="Q174" s="61"/>
      <c r="R174" s="141">
        <v>0.13596804126355178</v>
      </c>
      <c r="S174" s="61"/>
      <c r="T174" s="61"/>
      <c r="U174" s="61"/>
      <c r="V174" s="61"/>
      <c r="W174" s="61"/>
      <c r="X174" s="61"/>
      <c r="Y174" s="61"/>
      <c r="Z174" s="60">
        <v>22159</v>
      </c>
      <c r="AA174" s="61"/>
      <c r="AB174" s="61"/>
      <c r="AC174" s="61"/>
      <c r="AD174" s="61"/>
      <c r="AE174" s="141">
        <v>0.09685766613194392</v>
      </c>
      <c r="AF174" s="61"/>
      <c r="AG174" s="61"/>
      <c r="AH174" s="61"/>
      <c r="AI174" s="61"/>
    </row>
    <row r="175" spans="2:35" ht="12" customHeight="1">
      <c r="B175" s="149"/>
      <c r="C175" s="145"/>
      <c r="D175" s="145"/>
      <c r="E175" s="145"/>
      <c r="F175" s="145"/>
      <c r="G175" s="145"/>
      <c r="H175" s="145"/>
      <c r="I175" s="146">
        <v>15875957161.549982</v>
      </c>
      <c r="J175" s="145"/>
      <c r="K175" s="145"/>
      <c r="L175" s="145"/>
      <c r="M175" s="145"/>
      <c r="N175" s="145"/>
      <c r="O175" s="145"/>
      <c r="P175" s="145"/>
      <c r="Q175" s="145"/>
      <c r="R175" s="147">
        <v>1.0000000000000198</v>
      </c>
      <c r="S175" s="145"/>
      <c r="T175" s="145"/>
      <c r="U175" s="145"/>
      <c r="V175" s="145"/>
      <c r="W175" s="145"/>
      <c r="X175" s="145"/>
      <c r="Y175" s="145"/>
      <c r="Z175" s="148">
        <v>228779</v>
      </c>
      <c r="AA175" s="145"/>
      <c r="AB175" s="145"/>
      <c r="AC175" s="145"/>
      <c r="AD175" s="145"/>
      <c r="AE175" s="147">
        <v>1</v>
      </c>
      <c r="AF175" s="145"/>
      <c r="AG175" s="145"/>
      <c r="AH175" s="145"/>
      <c r="AI175" s="145"/>
    </row>
    <row r="176" spans="2:35" ht="9"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8.75" customHeight="1">
      <c r="B177" s="70" t="s">
        <v>1171</v>
      </c>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2"/>
    </row>
    <row r="178" spans="2:35" ht="8.2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1.25" customHeight="1">
      <c r="B179" s="57" t="s">
        <v>1227</v>
      </c>
      <c r="C179" s="58"/>
      <c r="D179" s="58"/>
      <c r="E179" s="58"/>
      <c r="F179" s="58"/>
      <c r="G179" s="58"/>
      <c r="H179" s="57" t="s">
        <v>1181</v>
      </c>
      <c r="I179" s="58"/>
      <c r="J179" s="58"/>
      <c r="K179" s="58"/>
      <c r="L179" s="58"/>
      <c r="M179" s="58"/>
      <c r="N179" s="58"/>
      <c r="O179" s="58"/>
      <c r="P179" s="58"/>
      <c r="Q179" s="58"/>
      <c r="R179" s="58"/>
      <c r="S179" s="57" t="s">
        <v>1182</v>
      </c>
      <c r="T179" s="58"/>
      <c r="U179" s="58"/>
      <c r="V179" s="58"/>
      <c r="W179" s="58"/>
      <c r="X179" s="58"/>
      <c r="Y179" s="58"/>
      <c r="Z179" s="57" t="s">
        <v>1228</v>
      </c>
      <c r="AA179" s="58"/>
      <c r="AB179" s="58"/>
      <c r="AC179" s="58"/>
      <c r="AD179" s="58"/>
      <c r="AE179" s="58"/>
      <c r="AF179" s="57" t="s">
        <v>1182</v>
      </c>
      <c r="AG179" s="58"/>
      <c r="AH179" s="58"/>
      <c r="AI179" s="58"/>
    </row>
    <row r="180" spans="2:35" ht="10.5" customHeight="1">
      <c r="B180" s="63" t="s">
        <v>1229</v>
      </c>
      <c r="C180" s="61"/>
      <c r="D180" s="61"/>
      <c r="E180" s="61"/>
      <c r="F180" s="61"/>
      <c r="G180" s="61"/>
      <c r="H180" s="143">
        <v>2511174734.549993</v>
      </c>
      <c r="I180" s="61"/>
      <c r="J180" s="61"/>
      <c r="K180" s="61"/>
      <c r="L180" s="61"/>
      <c r="M180" s="61"/>
      <c r="N180" s="61"/>
      <c r="O180" s="61"/>
      <c r="P180" s="61"/>
      <c r="Q180" s="61"/>
      <c r="R180" s="61"/>
      <c r="S180" s="141">
        <v>0.15817469831877728</v>
      </c>
      <c r="T180" s="61"/>
      <c r="U180" s="61"/>
      <c r="V180" s="61"/>
      <c r="W180" s="61"/>
      <c r="X180" s="61"/>
      <c r="Y180" s="61"/>
      <c r="Z180" s="60">
        <v>56161</v>
      </c>
      <c r="AA180" s="61"/>
      <c r="AB180" s="61"/>
      <c r="AC180" s="61"/>
      <c r="AD180" s="61"/>
      <c r="AE180" s="61"/>
      <c r="AF180" s="141">
        <v>0.47320570937463136</v>
      </c>
      <c r="AG180" s="61"/>
      <c r="AH180" s="61"/>
      <c r="AI180" s="61"/>
    </row>
    <row r="181" spans="2:35" ht="10.5" customHeight="1">
      <c r="B181" s="63" t="s">
        <v>1230</v>
      </c>
      <c r="C181" s="61"/>
      <c r="D181" s="61"/>
      <c r="E181" s="61"/>
      <c r="F181" s="61"/>
      <c r="G181" s="61"/>
      <c r="H181" s="143">
        <v>5411519025.479957</v>
      </c>
      <c r="I181" s="61"/>
      <c r="J181" s="61"/>
      <c r="K181" s="61"/>
      <c r="L181" s="61"/>
      <c r="M181" s="61"/>
      <c r="N181" s="61"/>
      <c r="O181" s="61"/>
      <c r="P181" s="61"/>
      <c r="Q181" s="61"/>
      <c r="R181" s="61"/>
      <c r="S181" s="141">
        <v>0.34086253637583136</v>
      </c>
      <c r="T181" s="61"/>
      <c r="U181" s="61"/>
      <c r="V181" s="61"/>
      <c r="W181" s="61"/>
      <c r="X181" s="61"/>
      <c r="Y181" s="61"/>
      <c r="Z181" s="60">
        <v>37008</v>
      </c>
      <c r="AA181" s="61"/>
      <c r="AB181" s="61"/>
      <c r="AC181" s="61"/>
      <c r="AD181" s="61"/>
      <c r="AE181" s="61"/>
      <c r="AF181" s="141">
        <v>0.3118248765608938</v>
      </c>
      <c r="AG181" s="61"/>
      <c r="AH181" s="61"/>
      <c r="AI181" s="61"/>
    </row>
    <row r="182" spans="2:35" ht="10.5" customHeight="1">
      <c r="B182" s="63" t="s">
        <v>1231</v>
      </c>
      <c r="C182" s="61"/>
      <c r="D182" s="61"/>
      <c r="E182" s="61"/>
      <c r="F182" s="61"/>
      <c r="G182" s="61"/>
      <c r="H182" s="143">
        <v>4135816011.2699924</v>
      </c>
      <c r="I182" s="61"/>
      <c r="J182" s="61"/>
      <c r="K182" s="61"/>
      <c r="L182" s="61"/>
      <c r="M182" s="61"/>
      <c r="N182" s="61"/>
      <c r="O182" s="61"/>
      <c r="P182" s="61"/>
      <c r="Q182" s="61"/>
      <c r="R182" s="61"/>
      <c r="S182" s="141">
        <v>0.26050813624557684</v>
      </c>
      <c r="T182" s="61"/>
      <c r="U182" s="61"/>
      <c r="V182" s="61"/>
      <c r="W182" s="61"/>
      <c r="X182" s="61"/>
      <c r="Y182" s="61"/>
      <c r="Z182" s="60">
        <v>17093</v>
      </c>
      <c r="AA182" s="61"/>
      <c r="AB182" s="61"/>
      <c r="AC182" s="61"/>
      <c r="AD182" s="61"/>
      <c r="AE182" s="61"/>
      <c r="AF182" s="141">
        <v>0.14402352505013397</v>
      </c>
      <c r="AG182" s="61"/>
      <c r="AH182" s="61"/>
      <c r="AI182" s="61"/>
    </row>
    <row r="183" spans="2:35" ht="10.5" customHeight="1">
      <c r="B183" s="63" t="s">
        <v>1232</v>
      </c>
      <c r="C183" s="61"/>
      <c r="D183" s="61"/>
      <c r="E183" s="61"/>
      <c r="F183" s="61"/>
      <c r="G183" s="61"/>
      <c r="H183" s="143">
        <v>1725914390.7799985</v>
      </c>
      <c r="I183" s="61"/>
      <c r="J183" s="61"/>
      <c r="K183" s="61"/>
      <c r="L183" s="61"/>
      <c r="M183" s="61"/>
      <c r="N183" s="61"/>
      <c r="O183" s="61"/>
      <c r="P183" s="61"/>
      <c r="Q183" s="61"/>
      <c r="R183" s="61"/>
      <c r="S183" s="141">
        <v>0.10871246207189318</v>
      </c>
      <c r="T183" s="61"/>
      <c r="U183" s="61"/>
      <c r="V183" s="61"/>
      <c r="W183" s="61"/>
      <c r="X183" s="61"/>
      <c r="Y183" s="61"/>
      <c r="Z183" s="60">
        <v>5090</v>
      </c>
      <c r="AA183" s="61"/>
      <c r="AB183" s="61"/>
      <c r="AC183" s="61"/>
      <c r="AD183" s="61"/>
      <c r="AE183" s="61"/>
      <c r="AF183" s="141">
        <v>0.042887716755700106</v>
      </c>
      <c r="AG183" s="61"/>
      <c r="AH183" s="61"/>
      <c r="AI183" s="61"/>
    </row>
    <row r="184" spans="2:35" ht="10.5" customHeight="1">
      <c r="B184" s="63" t="s">
        <v>1233</v>
      </c>
      <c r="C184" s="61"/>
      <c r="D184" s="61"/>
      <c r="E184" s="61"/>
      <c r="F184" s="61"/>
      <c r="G184" s="61"/>
      <c r="H184" s="143">
        <v>2091532999.4699984</v>
      </c>
      <c r="I184" s="61"/>
      <c r="J184" s="61"/>
      <c r="K184" s="61"/>
      <c r="L184" s="61"/>
      <c r="M184" s="61"/>
      <c r="N184" s="61"/>
      <c r="O184" s="61"/>
      <c r="P184" s="61"/>
      <c r="Q184" s="61"/>
      <c r="R184" s="61"/>
      <c r="S184" s="141">
        <v>0.13174216698792138</v>
      </c>
      <c r="T184" s="61"/>
      <c r="U184" s="61"/>
      <c r="V184" s="61"/>
      <c r="W184" s="61"/>
      <c r="X184" s="61"/>
      <c r="Y184" s="61"/>
      <c r="Z184" s="60">
        <v>3330</v>
      </c>
      <c r="AA184" s="61"/>
      <c r="AB184" s="61"/>
      <c r="AC184" s="61"/>
      <c r="AD184" s="61"/>
      <c r="AE184" s="61"/>
      <c r="AF184" s="141">
        <v>0.028058172258640737</v>
      </c>
      <c r="AG184" s="61"/>
      <c r="AH184" s="61"/>
      <c r="AI184" s="61"/>
    </row>
    <row r="185" spans="2:35" ht="12" customHeight="1">
      <c r="B185" s="149"/>
      <c r="C185" s="145"/>
      <c r="D185" s="145"/>
      <c r="E185" s="145"/>
      <c r="F185" s="145"/>
      <c r="G185" s="145"/>
      <c r="H185" s="146">
        <v>15875957161.549938</v>
      </c>
      <c r="I185" s="145"/>
      <c r="J185" s="145"/>
      <c r="K185" s="145"/>
      <c r="L185" s="145"/>
      <c r="M185" s="145"/>
      <c r="N185" s="145"/>
      <c r="O185" s="145"/>
      <c r="P185" s="145"/>
      <c r="Q185" s="145"/>
      <c r="R185" s="145"/>
      <c r="S185" s="147">
        <v>1.0000000000000047</v>
      </c>
      <c r="T185" s="145"/>
      <c r="U185" s="145"/>
      <c r="V185" s="145"/>
      <c r="W185" s="145"/>
      <c r="X185" s="145"/>
      <c r="Y185" s="145"/>
      <c r="Z185" s="148">
        <v>118682</v>
      </c>
      <c r="AA185" s="145"/>
      <c r="AB185" s="145"/>
      <c r="AC185" s="145"/>
      <c r="AD185" s="145"/>
      <c r="AE185" s="145"/>
      <c r="AF185" s="147">
        <v>1</v>
      </c>
      <c r="AG185" s="145"/>
      <c r="AH185" s="145"/>
      <c r="AI185" s="145"/>
    </row>
    <row r="186" spans="2:35" ht="9"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2:35" ht="18.75" customHeight="1">
      <c r="B187" s="70" t="s">
        <v>1172</v>
      </c>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2"/>
    </row>
    <row r="188" spans="2:35" ht="8.2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1.25" customHeight="1">
      <c r="B189" s="57"/>
      <c r="C189" s="58"/>
      <c r="D189" s="58"/>
      <c r="E189" s="58"/>
      <c r="F189" s="58"/>
      <c r="G189" s="57" t="s">
        <v>1181</v>
      </c>
      <c r="H189" s="58"/>
      <c r="I189" s="58"/>
      <c r="J189" s="58"/>
      <c r="K189" s="58"/>
      <c r="L189" s="58"/>
      <c r="M189" s="58"/>
      <c r="N189" s="58"/>
      <c r="O189" s="58"/>
      <c r="P189" s="58"/>
      <c r="Q189" s="58"/>
      <c r="R189" s="57" t="s">
        <v>1182</v>
      </c>
      <c r="S189" s="58"/>
      <c r="T189" s="58"/>
      <c r="U189" s="58"/>
      <c r="V189" s="58"/>
      <c r="W189" s="58"/>
      <c r="X189" s="58"/>
      <c r="Y189" s="57" t="s">
        <v>1183</v>
      </c>
      <c r="Z189" s="58"/>
      <c r="AA189" s="58"/>
      <c r="AB189" s="58"/>
      <c r="AC189" s="58"/>
      <c r="AD189" s="58"/>
      <c r="AE189" s="58"/>
      <c r="AF189" s="57" t="s">
        <v>1182</v>
      </c>
      <c r="AG189" s="58"/>
      <c r="AH189" s="58"/>
      <c r="AI189" s="1"/>
    </row>
    <row r="190" spans="2:35" ht="11.25" customHeight="1">
      <c r="B190" s="63" t="s">
        <v>1234</v>
      </c>
      <c r="C190" s="61"/>
      <c r="D190" s="61"/>
      <c r="E190" s="61"/>
      <c r="F190" s="61"/>
      <c r="G190" s="143">
        <v>73960023.53000006</v>
      </c>
      <c r="H190" s="61"/>
      <c r="I190" s="61"/>
      <c r="J190" s="61"/>
      <c r="K190" s="61"/>
      <c r="L190" s="61"/>
      <c r="M190" s="61"/>
      <c r="N190" s="61"/>
      <c r="O190" s="61"/>
      <c r="P190" s="61"/>
      <c r="Q190" s="61"/>
      <c r="R190" s="141">
        <v>0.004658618234944811</v>
      </c>
      <c r="S190" s="61"/>
      <c r="T190" s="61"/>
      <c r="U190" s="61"/>
      <c r="V190" s="61"/>
      <c r="W190" s="61"/>
      <c r="X190" s="61"/>
      <c r="Y190" s="60">
        <v>1686</v>
      </c>
      <c r="Z190" s="61"/>
      <c r="AA190" s="61"/>
      <c r="AB190" s="61"/>
      <c r="AC190" s="61"/>
      <c r="AD190" s="61"/>
      <c r="AE190" s="61"/>
      <c r="AF190" s="141">
        <v>0.007369557520576627</v>
      </c>
      <c r="AG190" s="61"/>
      <c r="AH190" s="61"/>
      <c r="AI190" s="1"/>
    </row>
    <row r="191" spans="2:35" ht="11.25" customHeight="1">
      <c r="B191" s="63" t="s">
        <v>1235</v>
      </c>
      <c r="C191" s="61"/>
      <c r="D191" s="61"/>
      <c r="E191" s="61"/>
      <c r="F191" s="61"/>
      <c r="G191" s="143">
        <v>629435780.5800004</v>
      </c>
      <c r="H191" s="61"/>
      <c r="I191" s="61"/>
      <c r="J191" s="61"/>
      <c r="K191" s="61"/>
      <c r="L191" s="61"/>
      <c r="M191" s="61"/>
      <c r="N191" s="61"/>
      <c r="O191" s="61"/>
      <c r="P191" s="61"/>
      <c r="Q191" s="61"/>
      <c r="R191" s="141">
        <v>0.03964710752082569</v>
      </c>
      <c r="S191" s="61"/>
      <c r="T191" s="61"/>
      <c r="U191" s="61"/>
      <c r="V191" s="61"/>
      <c r="W191" s="61"/>
      <c r="X191" s="61"/>
      <c r="Y191" s="60">
        <v>10251</v>
      </c>
      <c r="Z191" s="61"/>
      <c r="AA191" s="61"/>
      <c r="AB191" s="61"/>
      <c r="AC191" s="61"/>
      <c r="AD191" s="61"/>
      <c r="AE191" s="61"/>
      <c r="AF191" s="141">
        <v>0.044807434248772836</v>
      </c>
      <c r="AG191" s="61"/>
      <c r="AH191" s="61"/>
      <c r="AI191" s="1"/>
    </row>
    <row r="192" spans="2:35" ht="11.25" customHeight="1">
      <c r="B192" s="63" t="s">
        <v>1236</v>
      </c>
      <c r="C192" s="61"/>
      <c r="D192" s="61"/>
      <c r="E192" s="61"/>
      <c r="F192" s="61"/>
      <c r="G192" s="143">
        <v>4361339473.760032</v>
      </c>
      <c r="H192" s="61"/>
      <c r="I192" s="61"/>
      <c r="J192" s="61"/>
      <c r="K192" s="61"/>
      <c r="L192" s="61"/>
      <c r="M192" s="61"/>
      <c r="N192" s="61"/>
      <c r="O192" s="61"/>
      <c r="P192" s="61"/>
      <c r="Q192" s="61"/>
      <c r="R192" s="141">
        <v>0.2747134821151276</v>
      </c>
      <c r="S192" s="61"/>
      <c r="T192" s="61"/>
      <c r="U192" s="61"/>
      <c r="V192" s="61"/>
      <c r="W192" s="61"/>
      <c r="X192" s="61"/>
      <c r="Y192" s="60">
        <v>54806</v>
      </c>
      <c r="Z192" s="61"/>
      <c r="AA192" s="61"/>
      <c r="AB192" s="61"/>
      <c r="AC192" s="61"/>
      <c r="AD192" s="61"/>
      <c r="AE192" s="61"/>
      <c r="AF192" s="141">
        <v>0.23955870075487698</v>
      </c>
      <c r="AG192" s="61"/>
      <c r="AH192" s="61"/>
      <c r="AI192" s="1"/>
    </row>
    <row r="193" spans="2:35" ht="11.25" customHeight="1">
      <c r="B193" s="63" t="s">
        <v>1237</v>
      </c>
      <c r="C193" s="61"/>
      <c r="D193" s="61"/>
      <c r="E193" s="61"/>
      <c r="F193" s="61"/>
      <c r="G193" s="143">
        <v>8829740759.490091</v>
      </c>
      <c r="H193" s="61"/>
      <c r="I193" s="61"/>
      <c r="J193" s="61"/>
      <c r="K193" s="61"/>
      <c r="L193" s="61"/>
      <c r="M193" s="61"/>
      <c r="N193" s="61"/>
      <c r="O193" s="61"/>
      <c r="P193" s="61"/>
      <c r="Q193" s="61"/>
      <c r="R193" s="141">
        <v>0.5561706087790903</v>
      </c>
      <c r="S193" s="61"/>
      <c r="T193" s="61"/>
      <c r="U193" s="61"/>
      <c r="V193" s="61"/>
      <c r="W193" s="61"/>
      <c r="X193" s="61"/>
      <c r="Y193" s="60">
        <v>119370</v>
      </c>
      <c r="Z193" s="61"/>
      <c r="AA193" s="61"/>
      <c r="AB193" s="61"/>
      <c r="AC193" s="61"/>
      <c r="AD193" s="61"/>
      <c r="AE193" s="61"/>
      <c r="AF193" s="141">
        <v>0.5217699176934946</v>
      </c>
      <c r="AG193" s="61"/>
      <c r="AH193" s="61"/>
      <c r="AI193" s="1"/>
    </row>
    <row r="194" spans="2:35" ht="11.25" customHeight="1">
      <c r="B194" s="63" t="s">
        <v>1238</v>
      </c>
      <c r="C194" s="61"/>
      <c r="D194" s="61"/>
      <c r="E194" s="61"/>
      <c r="F194" s="61"/>
      <c r="G194" s="143">
        <v>1212450651.210003</v>
      </c>
      <c r="H194" s="61"/>
      <c r="I194" s="61"/>
      <c r="J194" s="61"/>
      <c r="K194" s="61"/>
      <c r="L194" s="61"/>
      <c r="M194" s="61"/>
      <c r="N194" s="61"/>
      <c r="O194" s="61"/>
      <c r="P194" s="61"/>
      <c r="Q194" s="61"/>
      <c r="R194" s="141">
        <v>0.0763702395309071</v>
      </c>
      <c r="S194" s="61"/>
      <c r="T194" s="61"/>
      <c r="U194" s="61"/>
      <c r="V194" s="61"/>
      <c r="W194" s="61"/>
      <c r="X194" s="61"/>
      <c r="Y194" s="60">
        <v>22053</v>
      </c>
      <c r="Z194" s="61"/>
      <c r="AA194" s="61"/>
      <c r="AB194" s="61"/>
      <c r="AC194" s="61"/>
      <c r="AD194" s="61"/>
      <c r="AE194" s="61"/>
      <c r="AF194" s="141">
        <v>0.09639433689280921</v>
      </c>
      <c r="AG194" s="61"/>
      <c r="AH194" s="61"/>
      <c r="AI194" s="1"/>
    </row>
    <row r="195" spans="2:35" ht="11.25" customHeight="1">
      <c r="B195" s="63" t="s">
        <v>1239</v>
      </c>
      <c r="C195" s="61"/>
      <c r="D195" s="61"/>
      <c r="E195" s="61"/>
      <c r="F195" s="61"/>
      <c r="G195" s="143">
        <v>554317794.3500007</v>
      </c>
      <c r="H195" s="61"/>
      <c r="I195" s="61"/>
      <c r="J195" s="61"/>
      <c r="K195" s="61"/>
      <c r="L195" s="61"/>
      <c r="M195" s="61"/>
      <c r="N195" s="61"/>
      <c r="O195" s="61"/>
      <c r="P195" s="61"/>
      <c r="Q195" s="61"/>
      <c r="R195" s="141">
        <v>0.03491555115130314</v>
      </c>
      <c r="S195" s="61"/>
      <c r="T195" s="61"/>
      <c r="U195" s="61"/>
      <c r="V195" s="61"/>
      <c r="W195" s="61"/>
      <c r="X195" s="61"/>
      <c r="Y195" s="60">
        <v>13282</v>
      </c>
      <c r="Z195" s="61"/>
      <c r="AA195" s="61"/>
      <c r="AB195" s="61"/>
      <c r="AC195" s="61"/>
      <c r="AD195" s="61"/>
      <c r="AE195" s="61"/>
      <c r="AF195" s="141">
        <v>0.058056027869690836</v>
      </c>
      <c r="AG195" s="61"/>
      <c r="AH195" s="61"/>
      <c r="AI195" s="1"/>
    </row>
    <row r="196" spans="2:35" ht="11.25" customHeight="1">
      <c r="B196" s="63" t="s">
        <v>1240</v>
      </c>
      <c r="C196" s="61"/>
      <c r="D196" s="61"/>
      <c r="E196" s="61"/>
      <c r="F196" s="61"/>
      <c r="G196" s="143">
        <v>133645405.05999988</v>
      </c>
      <c r="H196" s="61"/>
      <c r="I196" s="61"/>
      <c r="J196" s="61"/>
      <c r="K196" s="61"/>
      <c r="L196" s="61"/>
      <c r="M196" s="61"/>
      <c r="N196" s="61"/>
      <c r="O196" s="61"/>
      <c r="P196" s="61"/>
      <c r="Q196" s="61"/>
      <c r="R196" s="141">
        <v>0.00841810063481872</v>
      </c>
      <c r="S196" s="61"/>
      <c r="T196" s="61"/>
      <c r="U196" s="61"/>
      <c r="V196" s="61"/>
      <c r="W196" s="61"/>
      <c r="X196" s="61"/>
      <c r="Y196" s="60">
        <v>4456</v>
      </c>
      <c r="Z196" s="61"/>
      <c r="AA196" s="61"/>
      <c r="AB196" s="61"/>
      <c r="AC196" s="61"/>
      <c r="AD196" s="61"/>
      <c r="AE196" s="61"/>
      <c r="AF196" s="141">
        <v>0.01947731216588935</v>
      </c>
      <c r="AG196" s="61"/>
      <c r="AH196" s="61"/>
      <c r="AI196" s="1"/>
    </row>
    <row r="197" spans="2:35" ht="11.25" customHeight="1">
      <c r="B197" s="63" t="s">
        <v>1241</v>
      </c>
      <c r="C197" s="61"/>
      <c r="D197" s="61"/>
      <c r="E197" s="61"/>
      <c r="F197" s="61"/>
      <c r="G197" s="143">
        <v>51857750.71000002</v>
      </c>
      <c r="H197" s="61"/>
      <c r="I197" s="61"/>
      <c r="J197" s="61"/>
      <c r="K197" s="61"/>
      <c r="L197" s="61"/>
      <c r="M197" s="61"/>
      <c r="N197" s="61"/>
      <c r="O197" s="61"/>
      <c r="P197" s="61"/>
      <c r="Q197" s="61"/>
      <c r="R197" s="141">
        <v>0.003266433020844499</v>
      </c>
      <c r="S197" s="61"/>
      <c r="T197" s="61"/>
      <c r="U197" s="61"/>
      <c r="V197" s="61"/>
      <c r="W197" s="61"/>
      <c r="X197" s="61"/>
      <c r="Y197" s="60">
        <v>1642</v>
      </c>
      <c r="Z197" s="61"/>
      <c r="AA197" s="61"/>
      <c r="AB197" s="61"/>
      <c r="AC197" s="61"/>
      <c r="AD197" s="61"/>
      <c r="AE197" s="61"/>
      <c r="AF197" s="141">
        <v>0.007177232176030142</v>
      </c>
      <c r="AG197" s="61"/>
      <c r="AH197" s="61"/>
      <c r="AI197" s="1"/>
    </row>
    <row r="198" spans="2:35" ht="11.25" customHeight="1">
      <c r="B198" s="63" t="s">
        <v>1242</v>
      </c>
      <c r="C198" s="61"/>
      <c r="D198" s="61"/>
      <c r="E198" s="61"/>
      <c r="F198" s="61"/>
      <c r="G198" s="143">
        <v>17890045.649999995</v>
      </c>
      <c r="H198" s="61"/>
      <c r="I198" s="61"/>
      <c r="J198" s="61"/>
      <c r="K198" s="61"/>
      <c r="L198" s="61"/>
      <c r="M198" s="61"/>
      <c r="N198" s="61"/>
      <c r="O198" s="61"/>
      <c r="P198" s="61"/>
      <c r="Q198" s="61"/>
      <c r="R198" s="141">
        <v>0.0011268640667113777</v>
      </c>
      <c r="S198" s="61"/>
      <c r="T198" s="61"/>
      <c r="U198" s="61"/>
      <c r="V198" s="61"/>
      <c r="W198" s="61"/>
      <c r="X198" s="61"/>
      <c r="Y198" s="60">
        <v>693</v>
      </c>
      <c r="Z198" s="61"/>
      <c r="AA198" s="61"/>
      <c r="AB198" s="61"/>
      <c r="AC198" s="61"/>
      <c r="AD198" s="61"/>
      <c r="AE198" s="61"/>
      <c r="AF198" s="141">
        <v>0.0030291241766071185</v>
      </c>
      <c r="AG198" s="61"/>
      <c r="AH198" s="61"/>
      <c r="AI198" s="1"/>
    </row>
    <row r="199" spans="2:35" ht="11.25" customHeight="1">
      <c r="B199" s="63" t="s">
        <v>1243</v>
      </c>
      <c r="C199" s="61"/>
      <c r="D199" s="61"/>
      <c r="E199" s="61"/>
      <c r="F199" s="61"/>
      <c r="G199" s="143">
        <v>7892566.110000001</v>
      </c>
      <c r="H199" s="61"/>
      <c r="I199" s="61"/>
      <c r="J199" s="61"/>
      <c r="K199" s="61"/>
      <c r="L199" s="61"/>
      <c r="M199" s="61"/>
      <c r="N199" s="61"/>
      <c r="O199" s="61"/>
      <c r="P199" s="61"/>
      <c r="Q199" s="61"/>
      <c r="R199" s="141">
        <v>0.0004971395443869649</v>
      </c>
      <c r="S199" s="61"/>
      <c r="T199" s="61"/>
      <c r="U199" s="61"/>
      <c r="V199" s="61"/>
      <c r="W199" s="61"/>
      <c r="X199" s="61"/>
      <c r="Y199" s="60">
        <v>344</v>
      </c>
      <c r="Z199" s="61"/>
      <c r="AA199" s="61"/>
      <c r="AB199" s="61"/>
      <c r="AC199" s="61"/>
      <c r="AD199" s="61"/>
      <c r="AE199" s="61"/>
      <c r="AF199" s="141">
        <v>0.0015036345119088727</v>
      </c>
      <c r="AG199" s="61"/>
      <c r="AH199" s="61"/>
      <c r="AI199" s="1"/>
    </row>
    <row r="200" spans="2:35" ht="11.25" customHeight="1">
      <c r="B200" s="63" t="s">
        <v>1244</v>
      </c>
      <c r="C200" s="61"/>
      <c r="D200" s="61"/>
      <c r="E200" s="61"/>
      <c r="F200" s="61"/>
      <c r="G200" s="143">
        <v>2718489.9199999995</v>
      </c>
      <c r="H200" s="61"/>
      <c r="I200" s="61"/>
      <c r="J200" s="61"/>
      <c r="K200" s="61"/>
      <c r="L200" s="61"/>
      <c r="M200" s="61"/>
      <c r="N200" s="61"/>
      <c r="O200" s="61"/>
      <c r="P200" s="61"/>
      <c r="Q200" s="61"/>
      <c r="R200" s="141">
        <v>0.00017123313525838256</v>
      </c>
      <c r="S200" s="61"/>
      <c r="T200" s="61"/>
      <c r="U200" s="61"/>
      <c r="V200" s="61"/>
      <c r="W200" s="61"/>
      <c r="X200" s="61"/>
      <c r="Y200" s="60">
        <v>128</v>
      </c>
      <c r="Z200" s="61"/>
      <c r="AA200" s="61"/>
      <c r="AB200" s="61"/>
      <c r="AC200" s="61"/>
      <c r="AD200" s="61"/>
      <c r="AE200" s="61"/>
      <c r="AF200" s="141">
        <v>0.0005594919114079526</v>
      </c>
      <c r="AG200" s="61"/>
      <c r="AH200" s="61"/>
      <c r="AI200" s="1"/>
    </row>
    <row r="201" spans="2:35" ht="11.25" customHeight="1">
      <c r="B201" s="63" t="s">
        <v>1245</v>
      </c>
      <c r="C201" s="61"/>
      <c r="D201" s="61"/>
      <c r="E201" s="61"/>
      <c r="F201" s="61"/>
      <c r="G201" s="143">
        <v>378584.09</v>
      </c>
      <c r="H201" s="61"/>
      <c r="I201" s="61"/>
      <c r="J201" s="61"/>
      <c r="K201" s="61"/>
      <c r="L201" s="61"/>
      <c r="M201" s="61"/>
      <c r="N201" s="61"/>
      <c r="O201" s="61"/>
      <c r="P201" s="61"/>
      <c r="Q201" s="61"/>
      <c r="R201" s="141">
        <v>2.384637890790549E-05</v>
      </c>
      <c r="S201" s="61"/>
      <c r="T201" s="61"/>
      <c r="U201" s="61"/>
      <c r="V201" s="61"/>
      <c r="W201" s="61"/>
      <c r="X201" s="61"/>
      <c r="Y201" s="60">
        <v>36</v>
      </c>
      <c r="Z201" s="61"/>
      <c r="AA201" s="61"/>
      <c r="AB201" s="61"/>
      <c r="AC201" s="61"/>
      <c r="AD201" s="61"/>
      <c r="AE201" s="61"/>
      <c r="AF201" s="141">
        <v>0.0001573571000834867</v>
      </c>
      <c r="AG201" s="61"/>
      <c r="AH201" s="61"/>
      <c r="AI201" s="1"/>
    </row>
    <row r="202" spans="2:35" ht="11.25" customHeight="1">
      <c r="B202" s="63" t="s">
        <v>1246</v>
      </c>
      <c r="C202" s="61"/>
      <c r="D202" s="61"/>
      <c r="E202" s="61"/>
      <c r="F202" s="61"/>
      <c r="G202" s="143">
        <v>84934.59</v>
      </c>
      <c r="H202" s="61"/>
      <c r="I202" s="61"/>
      <c r="J202" s="61"/>
      <c r="K202" s="61"/>
      <c r="L202" s="61"/>
      <c r="M202" s="61"/>
      <c r="N202" s="61"/>
      <c r="O202" s="61"/>
      <c r="P202" s="61"/>
      <c r="Q202" s="61"/>
      <c r="R202" s="141">
        <v>5.3498878294848595E-06</v>
      </c>
      <c r="S202" s="61"/>
      <c r="T202" s="61"/>
      <c r="U202" s="61"/>
      <c r="V202" s="61"/>
      <c r="W202" s="61"/>
      <c r="X202" s="61"/>
      <c r="Y202" s="60">
        <v>18</v>
      </c>
      <c r="Z202" s="61"/>
      <c r="AA202" s="61"/>
      <c r="AB202" s="61"/>
      <c r="AC202" s="61"/>
      <c r="AD202" s="61"/>
      <c r="AE202" s="61"/>
      <c r="AF202" s="141">
        <v>7.867855004174335E-05</v>
      </c>
      <c r="AG202" s="61"/>
      <c r="AH202" s="61"/>
      <c r="AI202" s="1"/>
    </row>
    <row r="203" spans="2:35" ht="11.25" customHeight="1">
      <c r="B203" s="63" t="s">
        <v>1247</v>
      </c>
      <c r="C203" s="61"/>
      <c r="D203" s="61"/>
      <c r="E203" s="61"/>
      <c r="F203" s="61"/>
      <c r="G203" s="143">
        <v>136850.32</v>
      </c>
      <c r="H203" s="61"/>
      <c r="I203" s="61"/>
      <c r="J203" s="61"/>
      <c r="K203" s="61"/>
      <c r="L203" s="61"/>
      <c r="M203" s="61"/>
      <c r="N203" s="61"/>
      <c r="O203" s="61"/>
      <c r="P203" s="61"/>
      <c r="Q203" s="61"/>
      <c r="R203" s="141">
        <v>8.61997286887602E-06</v>
      </c>
      <c r="S203" s="61"/>
      <c r="T203" s="61"/>
      <c r="U203" s="61"/>
      <c r="V203" s="61"/>
      <c r="W203" s="61"/>
      <c r="X203" s="61"/>
      <c r="Y203" s="60">
        <v>8</v>
      </c>
      <c r="Z203" s="61"/>
      <c r="AA203" s="61"/>
      <c r="AB203" s="61"/>
      <c r="AC203" s="61"/>
      <c r="AD203" s="61"/>
      <c r="AE203" s="61"/>
      <c r="AF203" s="141">
        <v>3.496824446299704E-05</v>
      </c>
      <c r="AG203" s="61"/>
      <c r="AH203" s="61"/>
      <c r="AI203" s="1"/>
    </row>
    <row r="204" spans="2:35" ht="11.25" customHeight="1">
      <c r="B204" s="63" t="s">
        <v>1248</v>
      </c>
      <c r="C204" s="61"/>
      <c r="D204" s="61"/>
      <c r="E204" s="61"/>
      <c r="F204" s="61"/>
      <c r="G204" s="143">
        <v>42558.71000000001</v>
      </c>
      <c r="H204" s="61"/>
      <c r="I204" s="61"/>
      <c r="J204" s="61"/>
      <c r="K204" s="61"/>
      <c r="L204" s="61"/>
      <c r="M204" s="61"/>
      <c r="N204" s="61"/>
      <c r="O204" s="61"/>
      <c r="P204" s="61"/>
      <c r="Q204" s="61"/>
      <c r="R204" s="141">
        <v>2.6807019927637917E-06</v>
      </c>
      <c r="S204" s="61"/>
      <c r="T204" s="61"/>
      <c r="U204" s="61"/>
      <c r="V204" s="61"/>
      <c r="W204" s="61"/>
      <c r="X204" s="61"/>
      <c r="Y204" s="60">
        <v>3</v>
      </c>
      <c r="Z204" s="61"/>
      <c r="AA204" s="61"/>
      <c r="AB204" s="61"/>
      <c r="AC204" s="61"/>
      <c r="AD204" s="61"/>
      <c r="AE204" s="61"/>
      <c r="AF204" s="141">
        <v>1.311309167362389E-05</v>
      </c>
      <c r="AG204" s="61"/>
      <c r="AH204" s="61"/>
      <c r="AI204" s="1"/>
    </row>
    <row r="205" spans="2:35" ht="11.25" customHeight="1">
      <c r="B205" s="63" t="s">
        <v>1249</v>
      </c>
      <c r="C205" s="61"/>
      <c r="D205" s="61"/>
      <c r="E205" s="61"/>
      <c r="F205" s="61"/>
      <c r="G205" s="143">
        <v>25086.82</v>
      </c>
      <c r="H205" s="61"/>
      <c r="I205" s="61"/>
      <c r="J205" s="61"/>
      <c r="K205" s="61"/>
      <c r="L205" s="61"/>
      <c r="M205" s="61"/>
      <c r="N205" s="61"/>
      <c r="O205" s="61"/>
      <c r="P205" s="61"/>
      <c r="Q205" s="61"/>
      <c r="R205" s="141">
        <v>1.5801768513685338E-06</v>
      </c>
      <c r="S205" s="61"/>
      <c r="T205" s="61"/>
      <c r="U205" s="61"/>
      <c r="V205" s="61"/>
      <c r="W205" s="61"/>
      <c r="X205" s="61"/>
      <c r="Y205" s="60">
        <v>1</v>
      </c>
      <c r="Z205" s="61"/>
      <c r="AA205" s="61"/>
      <c r="AB205" s="61"/>
      <c r="AC205" s="61"/>
      <c r="AD205" s="61"/>
      <c r="AE205" s="61"/>
      <c r="AF205" s="141">
        <v>4.37103055787463E-06</v>
      </c>
      <c r="AG205" s="61"/>
      <c r="AH205" s="61"/>
      <c r="AI205" s="1"/>
    </row>
    <row r="206" spans="2:35" ht="11.25" customHeight="1">
      <c r="B206" s="63" t="s">
        <v>1250</v>
      </c>
      <c r="C206" s="61"/>
      <c r="D206" s="61"/>
      <c r="E206" s="61"/>
      <c r="F206" s="61"/>
      <c r="G206" s="143">
        <v>22310.42</v>
      </c>
      <c r="H206" s="61"/>
      <c r="I206" s="61"/>
      <c r="J206" s="61"/>
      <c r="K206" s="61"/>
      <c r="L206" s="61"/>
      <c r="M206" s="61"/>
      <c r="N206" s="61"/>
      <c r="O206" s="61"/>
      <c r="P206" s="61"/>
      <c r="Q206" s="61"/>
      <c r="R206" s="141">
        <v>1.4052960569856827E-06</v>
      </c>
      <c r="S206" s="61"/>
      <c r="T206" s="61"/>
      <c r="U206" s="61"/>
      <c r="V206" s="61"/>
      <c r="W206" s="61"/>
      <c r="X206" s="61"/>
      <c r="Y206" s="60">
        <v>1</v>
      </c>
      <c r="Z206" s="61"/>
      <c r="AA206" s="61"/>
      <c r="AB206" s="61"/>
      <c r="AC206" s="61"/>
      <c r="AD206" s="61"/>
      <c r="AE206" s="61"/>
      <c r="AF206" s="141">
        <v>4.37103055787463E-06</v>
      </c>
      <c r="AG206" s="61"/>
      <c r="AH206" s="61"/>
      <c r="AI206" s="1"/>
    </row>
    <row r="207" spans="2:35" ht="11.25" customHeight="1">
      <c r="B207" s="63" t="s">
        <v>1251</v>
      </c>
      <c r="C207" s="61"/>
      <c r="D207" s="61"/>
      <c r="E207" s="61"/>
      <c r="F207" s="61"/>
      <c r="G207" s="143">
        <v>18096.23</v>
      </c>
      <c r="H207" s="61"/>
      <c r="I207" s="61"/>
      <c r="J207" s="61"/>
      <c r="K207" s="61"/>
      <c r="L207" s="61"/>
      <c r="M207" s="61"/>
      <c r="N207" s="61"/>
      <c r="O207" s="61"/>
      <c r="P207" s="61"/>
      <c r="Q207" s="61"/>
      <c r="R207" s="141">
        <v>1.139851274216533E-06</v>
      </c>
      <c r="S207" s="61"/>
      <c r="T207" s="61"/>
      <c r="U207" s="61"/>
      <c r="V207" s="61"/>
      <c r="W207" s="61"/>
      <c r="X207" s="61"/>
      <c r="Y207" s="60">
        <v>1</v>
      </c>
      <c r="Z207" s="61"/>
      <c r="AA207" s="61"/>
      <c r="AB207" s="61"/>
      <c r="AC207" s="61"/>
      <c r="AD207" s="61"/>
      <c r="AE207" s="61"/>
      <c r="AF207" s="141">
        <v>4.37103055787463E-06</v>
      </c>
      <c r="AG207" s="61"/>
      <c r="AH207" s="61"/>
      <c r="AI207" s="1"/>
    </row>
    <row r="208" spans="2:35" ht="11.25" customHeight="1">
      <c r="B208" s="149"/>
      <c r="C208" s="145"/>
      <c r="D208" s="145"/>
      <c r="E208" s="145"/>
      <c r="F208" s="145"/>
      <c r="G208" s="146">
        <v>15875957161.550123</v>
      </c>
      <c r="H208" s="145"/>
      <c r="I208" s="145"/>
      <c r="J208" s="145"/>
      <c r="K208" s="145"/>
      <c r="L208" s="145"/>
      <c r="M208" s="145"/>
      <c r="N208" s="145"/>
      <c r="O208" s="145"/>
      <c r="P208" s="145"/>
      <c r="Q208" s="145"/>
      <c r="R208" s="147">
        <v>1.0000000000000109</v>
      </c>
      <c r="S208" s="145"/>
      <c r="T208" s="145"/>
      <c r="U208" s="145"/>
      <c r="V208" s="145"/>
      <c r="W208" s="145"/>
      <c r="X208" s="145"/>
      <c r="Y208" s="148">
        <v>228779</v>
      </c>
      <c r="Z208" s="145"/>
      <c r="AA208" s="145"/>
      <c r="AB208" s="145"/>
      <c r="AC208" s="145"/>
      <c r="AD208" s="145"/>
      <c r="AE208" s="145"/>
      <c r="AF208" s="147">
        <v>1</v>
      </c>
      <c r="AG208" s="145"/>
      <c r="AH208" s="145"/>
      <c r="AI208" s="1"/>
    </row>
    <row r="209" spans="2:35" ht="9"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2:35" ht="18.75" customHeight="1">
      <c r="B210" s="70" t="s">
        <v>1173</v>
      </c>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2"/>
    </row>
    <row r="211" spans="2:35" ht="8.2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2.75" customHeight="1">
      <c r="B212" s="57"/>
      <c r="C212" s="58"/>
      <c r="D212" s="58"/>
      <c r="E212" s="58"/>
      <c r="F212" s="57" t="s">
        <v>1181</v>
      </c>
      <c r="G212" s="58"/>
      <c r="H212" s="58"/>
      <c r="I212" s="58"/>
      <c r="J212" s="58"/>
      <c r="K212" s="58"/>
      <c r="L212" s="58"/>
      <c r="M212" s="58"/>
      <c r="N212" s="58"/>
      <c r="O212" s="58"/>
      <c r="P212" s="58"/>
      <c r="Q212" s="57" t="s">
        <v>1182</v>
      </c>
      <c r="R212" s="58"/>
      <c r="S212" s="58"/>
      <c r="T212" s="58"/>
      <c r="U212" s="58"/>
      <c r="V212" s="58"/>
      <c r="W212" s="58"/>
      <c r="X212" s="57" t="s">
        <v>1183</v>
      </c>
      <c r="Y212" s="58"/>
      <c r="Z212" s="58"/>
      <c r="AA212" s="58"/>
      <c r="AB212" s="58"/>
      <c r="AC212" s="58"/>
      <c r="AD212" s="58"/>
      <c r="AE212" s="58"/>
      <c r="AF212" s="57" t="s">
        <v>1182</v>
      </c>
      <c r="AG212" s="58"/>
      <c r="AH212" s="58"/>
      <c r="AI212" s="58"/>
    </row>
    <row r="213" spans="2:35" ht="11.25" customHeight="1">
      <c r="B213" s="63" t="s">
        <v>1029</v>
      </c>
      <c r="C213" s="61"/>
      <c r="D213" s="61"/>
      <c r="E213" s="61"/>
      <c r="F213" s="143">
        <v>12933475299.810007</v>
      </c>
      <c r="G213" s="61"/>
      <c r="H213" s="61"/>
      <c r="I213" s="61"/>
      <c r="J213" s="61"/>
      <c r="K213" s="61"/>
      <c r="L213" s="61"/>
      <c r="M213" s="61"/>
      <c r="N213" s="61"/>
      <c r="O213" s="61"/>
      <c r="P213" s="61"/>
      <c r="Q213" s="141">
        <v>0.8146579868036936</v>
      </c>
      <c r="R213" s="61"/>
      <c r="S213" s="61"/>
      <c r="T213" s="61"/>
      <c r="U213" s="61"/>
      <c r="V213" s="61"/>
      <c r="W213" s="61"/>
      <c r="X213" s="60">
        <v>184667</v>
      </c>
      <c r="Y213" s="61"/>
      <c r="Z213" s="61"/>
      <c r="AA213" s="61"/>
      <c r="AB213" s="61"/>
      <c r="AC213" s="61"/>
      <c r="AD213" s="61"/>
      <c r="AE213" s="61"/>
      <c r="AF213" s="141">
        <v>0.8071851000310343</v>
      </c>
      <c r="AG213" s="61"/>
      <c r="AH213" s="61"/>
      <c r="AI213" s="61"/>
    </row>
    <row r="214" spans="2:35" ht="11.25" customHeight="1">
      <c r="B214" s="63" t="s">
        <v>1252</v>
      </c>
      <c r="C214" s="61"/>
      <c r="D214" s="61"/>
      <c r="E214" s="61"/>
      <c r="F214" s="143">
        <v>36379525.149999976</v>
      </c>
      <c r="G214" s="61"/>
      <c r="H214" s="61"/>
      <c r="I214" s="61"/>
      <c r="J214" s="61"/>
      <c r="K214" s="61"/>
      <c r="L214" s="61"/>
      <c r="M214" s="61"/>
      <c r="N214" s="61"/>
      <c r="O214" s="61"/>
      <c r="P214" s="61"/>
      <c r="Q214" s="141">
        <v>0.002291485469493933</v>
      </c>
      <c r="R214" s="61"/>
      <c r="S214" s="61"/>
      <c r="T214" s="61"/>
      <c r="U214" s="61"/>
      <c r="V214" s="61"/>
      <c r="W214" s="61"/>
      <c r="X214" s="60">
        <v>1220</v>
      </c>
      <c r="Y214" s="61"/>
      <c r="Z214" s="61"/>
      <c r="AA214" s="61"/>
      <c r="AB214" s="61"/>
      <c r="AC214" s="61"/>
      <c r="AD214" s="61"/>
      <c r="AE214" s="61"/>
      <c r="AF214" s="141">
        <v>0.005332657280607049</v>
      </c>
      <c r="AG214" s="61"/>
      <c r="AH214" s="61"/>
      <c r="AI214" s="61"/>
    </row>
    <row r="215" spans="2:35" ht="11.25" customHeight="1">
      <c r="B215" s="63" t="s">
        <v>1253</v>
      </c>
      <c r="C215" s="61"/>
      <c r="D215" s="61"/>
      <c r="E215" s="61"/>
      <c r="F215" s="143">
        <v>2906102336.5899963</v>
      </c>
      <c r="G215" s="61"/>
      <c r="H215" s="61"/>
      <c r="I215" s="61"/>
      <c r="J215" s="61"/>
      <c r="K215" s="61"/>
      <c r="L215" s="61"/>
      <c r="M215" s="61"/>
      <c r="N215" s="61"/>
      <c r="O215" s="61"/>
      <c r="P215" s="61"/>
      <c r="Q215" s="141">
        <v>0.1830505277268125</v>
      </c>
      <c r="R215" s="61"/>
      <c r="S215" s="61"/>
      <c r="T215" s="61"/>
      <c r="U215" s="61"/>
      <c r="V215" s="61"/>
      <c r="W215" s="61"/>
      <c r="X215" s="60">
        <v>42892</v>
      </c>
      <c r="Y215" s="61"/>
      <c r="Z215" s="61"/>
      <c r="AA215" s="61"/>
      <c r="AB215" s="61"/>
      <c r="AC215" s="61"/>
      <c r="AD215" s="61"/>
      <c r="AE215" s="61"/>
      <c r="AF215" s="141">
        <v>0.18748224268835864</v>
      </c>
      <c r="AG215" s="61"/>
      <c r="AH215" s="61"/>
      <c r="AI215" s="61"/>
    </row>
    <row r="216" spans="2:35" ht="12.75" customHeight="1">
      <c r="B216" s="149"/>
      <c r="C216" s="145"/>
      <c r="D216" s="145"/>
      <c r="E216" s="145"/>
      <c r="F216" s="146">
        <v>15875957161.550003</v>
      </c>
      <c r="G216" s="145"/>
      <c r="H216" s="145"/>
      <c r="I216" s="145"/>
      <c r="J216" s="145"/>
      <c r="K216" s="145"/>
      <c r="L216" s="145"/>
      <c r="M216" s="145"/>
      <c r="N216" s="145"/>
      <c r="O216" s="145"/>
      <c r="P216" s="145"/>
      <c r="Q216" s="147">
        <v>1.0000000000000184</v>
      </c>
      <c r="R216" s="145"/>
      <c r="S216" s="145"/>
      <c r="T216" s="145"/>
      <c r="U216" s="145"/>
      <c r="V216" s="145"/>
      <c r="W216" s="145"/>
      <c r="X216" s="148">
        <v>228779</v>
      </c>
      <c r="Y216" s="145"/>
      <c r="Z216" s="145"/>
      <c r="AA216" s="145"/>
      <c r="AB216" s="145"/>
      <c r="AC216" s="145"/>
      <c r="AD216" s="145"/>
      <c r="AE216" s="145"/>
      <c r="AF216" s="147">
        <v>1</v>
      </c>
      <c r="AG216" s="145"/>
      <c r="AH216" s="145"/>
      <c r="AI216" s="145"/>
    </row>
    <row r="217" spans="2:35" ht="9"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2:35" ht="18.75" customHeight="1">
      <c r="B218" s="70" t="s">
        <v>1174</v>
      </c>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2"/>
    </row>
    <row r="219" spans="2:35" ht="8.2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2.75" customHeight="1">
      <c r="B220" s="57"/>
      <c r="C220" s="58"/>
      <c r="D220" s="58"/>
      <c r="E220" s="58"/>
      <c r="F220" s="57" t="s">
        <v>1181</v>
      </c>
      <c r="G220" s="58"/>
      <c r="H220" s="58"/>
      <c r="I220" s="58"/>
      <c r="J220" s="58"/>
      <c r="K220" s="58"/>
      <c r="L220" s="58"/>
      <c r="M220" s="58"/>
      <c r="N220" s="58"/>
      <c r="O220" s="58"/>
      <c r="P220" s="58"/>
      <c r="Q220" s="57" t="s">
        <v>1182</v>
      </c>
      <c r="R220" s="58"/>
      <c r="S220" s="58"/>
      <c r="T220" s="58"/>
      <c r="U220" s="58"/>
      <c r="V220" s="58"/>
      <c r="W220" s="58"/>
      <c r="X220" s="57" t="s">
        <v>1183</v>
      </c>
      <c r="Y220" s="58"/>
      <c r="Z220" s="58"/>
      <c r="AA220" s="58"/>
      <c r="AB220" s="58"/>
      <c r="AC220" s="58"/>
      <c r="AD220" s="58"/>
      <c r="AE220" s="58"/>
      <c r="AF220" s="57" t="s">
        <v>1182</v>
      </c>
      <c r="AG220" s="58"/>
      <c r="AH220" s="58"/>
      <c r="AI220" s="58"/>
    </row>
    <row r="221" spans="2:35" ht="12" customHeight="1">
      <c r="B221" s="63" t="s">
        <v>1254</v>
      </c>
      <c r="C221" s="61"/>
      <c r="D221" s="61"/>
      <c r="E221" s="61"/>
      <c r="F221" s="143">
        <v>1069528912.9100034</v>
      </c>
      <c r="G221" s="61"/>
      <c r="H221" s="61"/>
      <c r="I221" s="61"/>
      <c r="J221" s="61"/>
      <c r="K221" s="61"/>
      <c r="L221" s="61"/>
      <c r="M221" s="61"/>
      <c r="N221" s="61"/>
      <c r="O221" s="61"/>
      <c r="P221" s="61"/>
      <c r="Q221" s="141">
        <v>0.06736783817358111</v>
      </c>
      <c r="R221" s="61"/>
      <c r="S221" s="61"/>
      <c r="T221" s="61"/>
      <c r="U221" s="61"/>
      <c r="V221" s="61"/>
      <c r="W221" s="61"/>
      <c r="X221" s="60">
        <v>21477</v>
      </c>
      <c r="Y221" s="61"/>
      <c r="Z221" s="61"/>
      <c r="AA221" s="61"/>
      <c r="AB221" s="61"/>
      <c r="AC221" s="61"/>
      <c r="AD221" s="61"/>
      <c r="AE221" s="61"/>
      <c r="AF221" s="141">
        <v>0.09387662329147343</v>
      </c>
      <c r="AG221" s="61"/>
      <c r="AH221" s="61"/>
      <c r="AI221" s="61"/>
    </row>
    <row r="222" spans="2:35" ht="12" customHeight="1">
      <c r="B222" s="63" t="s">
        <v>1255</v>
      </c>
      <c r="C222" s="61"/>
      <c r="D222" s="61"/>
      <c r="E222" s="61"/>
      <c r="F222" s="143">
        <v>227968525.54999974</v>
      </c>
      <c r="G222" s="61"/>
      <c r="H222" s="61"/>
      <c r="I222" s="61"/>
      <c r="J222" s="61"/>
      <c r="K222" s="61"/>
      <c r="L222" s="61"/>
      <c r="M222" s="61"/>
      <c r="N222" s="61"/>
      <c r="O222" s="61"/>
      <c r="P222" s="61"/>
      <c r="Q222" s="141">
        <v>0.014359356304016595</v>
      </c>
      <c r="R222" s="61"/>
      <c r="S222" s="61"/>
      <c r="T222" s="61"/>
      <c r="U222" s="61"/>
      <c r="V222" s="61"/>
      <c r="W222" s="61"/>
      <c r="X222" s="60">
        <v>3346</v>
      </c>
      <c r="Y222" s="61"/>
      <c r="Z222" s="61"/>
      <c r="AA222" s="61"/>
      <c r="AB222" s="61"/>
      <c r="AC222" s="61"/>
      <c r="AD222" s="61"/>
      <c r="AE222" s="61"/>
      <c r="AF222" s="141">
        <v>0.014625468246648511</v>
      </c>
      <c r="AG222" s="61"/>
      <c r="AH222" s="61"/>
      <c r="AI222" s="61"/>
    </row>
    <row r="223" spans="2:35" ht="12" customHeight="1">
      <c r="B223" s="63" t="s">
        <v>1256</v>
      </c>
      <c r="C223" s="61"/>
      <c r="D223" s="61"/>
      <c r="E223" s="61"/>
      <c r="F223" s="143">
        <v>374521516.61000115</v>
      </c>
      <c r="G223" s="61"/>
      <c r="H223" s="61"/>
      <c r="I223" s="61"/>
      <c r="J223" s="61"/>
      <c r="K223" s="61"/>
      <c r="L223" s="61"/>
      <c r="M223" s="61"/>
      <c r="N223" s="61"/>
      <c r="O223" s="61"/>
      <c r="P223" s="61"/>
      <c r="Q223" s="141">
        <v>0.02359048420192619</v>
      </c>
      <c r="R223" s="61"/>
      <c r="S223" s="61"/>
      <c r="T223" s="61"/>
      <c r="U223" s="61"/>
      <c r="V223" s="61"/>
      <c r="W223" s="61"/>
      <c r="X223" s="60">
        <v>4100</v>
      </c>
      <c r="Y223" s="61"/>
      <c r="Z223" s="61"/>
      <c r="AA223" s="61"/>
      <c r="AB223" s="61"/>
      <c r="AC223" s="61"/>
      <c r="AD223" s="61"/>
      <c r="AE223" s="61"/>
      <c r="AF223" s="141">
        <v>0.017921225287285982</v>
      </c>
      <c r="AG223" s="61"/>
      <c r="AH223" s="61"/>
      <c r="AI223" s="61"/>
    </row>
    <row r="224" spans="2:35" ht="12" customHeight="1">
      <c r="B224" s="63" t="s">
        <v>1257</v>
      </c>
      <c r="C224" s="61"/>
      <c r="D224" s="61"/>
      <c r="E224" s="61"/>
      <c r="F224" s="143">
        <v>293687625.68999976</v>
      </c>
      <c r="G224" s="61"/>
      <c r="H224" s="61"/>
      <c r="I224" s="61"/>
      <c r="J224" s="61"/>
      <c r="K224" s="61"/>
      <c r="L224" s="61"/>
      <c r="M224" s="61"/>
      <c r="N224" s="61"/>
      <c r="O224" s="61"/>
      <c r="P224" s="61"/>
      <c r="Q224" s="141">
        <v>0.018498892551894953</v>
      </c>
      <c r="R224" s="61"/>
      <c r="S224" s="61"/>
      <c r="T224" s="61"/>
      <c r="U224" s="61"/>
      <c r="V224" s="61"/>
      <c r="W224" s="61"/>
      <c r="X224" s="60">
        <v>3232</v>
      </c>
      <c r="Y224" s="61"/>
      <c r="Z224" s="61"/>
      <c r="AA224" s="61"/>
      <c r="AB224" s="61"/>
      <c r="AC224" s="61"/>
      <c r="AD224" s="61"/>
      <c r="AE224" s="61"/>
      <c r="AF224" s="141">
        <v>0.014127170763050804</v>
      </c>
      <c r="AG224" s="61"/>
      <c r="AH224" s="61"/>
      <c r="AI224" s="61"/>
    </row>
    <row r="225" spans="2:35" ht="12" customHeight="1">
      <c r="B225" s="63" t="s">
        <v>1258</v>
      </c>
      <c r="C225" s="61"/>
      <c r="D225" s="61"/>
      <c r="E225" s="61"/>
      <c r="F225" s="143">
        <v>136321453.65999997</v>
      </c>
      <c r="G225" s="61"/>
      <c r="H225" s="61"/>
      <c r="I225" s="61"/>
      <c r="J225" s="61"/>
      <c r="K225" s="61"/>
      <c r="L225" s="61"/>
      <c r="M225" s="61"/>
      <c r="N225" s="61"/>
      <c r="O225" s="61"/>
      <c r="P225" s="61"/>
      <c r="Q225" s="141">
        <v>0.008586660462284281</v>
      </c>
      <c r="R225" s="61"/>
      <c r="S225" s="61"/>
      <c r="T225" s="61"/>
      <c r="U225" s="61"/>
      <c r="V225" s="61"/>
      <c r="W225" s="61"/>
      <c r="X225" s="60">
        <v>1770</v>
      </c>
      <c r="Y225" s="61"/>
      <c r="Z225" s="61"/>
      <c r="AA225" s="61"/>
      <c r="AB225" s="61"/>
      <c r="AC225" s="61"/>
      <c r="AD225" s="61"/>
      <c r="AE225" s="61"/>
      <c r="AF225" s="141">
        <v>0.007736724087438095</v>
      </c>
      <c r="AG225" s="61"/>
      <c r="AH225" s="61"/>
      <c r="AI225" s="61"/>
    </row>
    <row r="226" spans="2:35" ht="12" customHeight="1">
      <c r="B226" s="63" t="s">
        <v>1259</v>
      </c>
      <c r="C226" s="61"/>
      <c r="D226" s="61"/>
      <c r="E226" s="61"/>
      <c r="F226" s="143">
        <v>102371321.43999997</v>
      </c>
      <c r="G226" s="61"/>
      <c r="H226" s="61"/>
      <c r="I226" s="61"/>
      <c r="J226" s="61"/>
      <c r="K226" s="61"/>
      <c r="L226" s="61"/>
      <c r="M226" s="61"/>
      <c r="N226" s="61"/>
      <c r="O226" s="61"/>
      <c r="P226" s="61"/>
      <c r="Q226" s="141">
        <v>0.006448198391964265</v>
      </c>
      <c r="R226" s="61"/>
      <c r="S226" s="61"/>
      <c r="T226" s="61"/>
      <c r="U226" s="61"/>
      <c r="V226" s="61"/>
      <c r="W226" s="61"/>
      <c r="X226" s="60">
        <v>1168</v>
      </c>
      <c r="Y226" s="61"/>
      <c r="Z226" s="61"/>
      <c r="AA226" s="61"/>
      <c r="AB226" s="61"/>
      <c r="AC226" s="61"/>
      <c r="AD226" s="61"/>
      <c r="AE226" s="61"/>
      <c r="AF226" s="141">
        <v>0.005105363691597568</v>
      </c>
      <c r="AG226" s="61"/>
      <c r="AH226" s="61"/>
      <c r="AI226" s="61"/>
    </row>
    <row r="227" spans="2:35" ht="12" customHeight="1">
      <c r="B227" s="63" t="s">
        <v>1260</v>
      </c>
      <c r="C227" s="61"/>
      <c r="D227" s="61"/>
      <c r="E227" s="61"/>
      <c r="F227" s="143">
        <v>94508843.66000013</v>
      </c>
      <c r="G227" s="61"/>
      <c r="H227" s="61"/>
      <c r="I227" s="61"/>
      <c r="J227" s="61"/>
      <c r="K227" s="61"/>
      <c r="L227" s="61"/>
      <c r="M227" s="61"/>
      <c r="N227" s="61"/>
      <c r="O227" s="61"/>
      <c r="P227" s="61"/>
      <c r="Q227" s="141">
        <v>0.0059529540611819925</v>
      </c>
      <c r="R227" s="61"/>
      <c r="S227" s="61"/>
      <c r="T227" s="61"/>
      <c r="U227" s="61"/>
      <c r="V227" s="61"/>
      <c r="W227" s="61"/>
      <c r="X227" s="60">
        <v>1014</v>
      </c>
      <c r="Y227" s="61"/>
      <c r="Z227" s="61"/>
      <c r="AA227" s="61"/>
      <c r="AB227" s="61"/>
      <c r="AC227" s="61"/>
      <c r="AD227" s="61"/>
      <c r="AE227" s="61"/>
      <c r="AF227" s="141">
        <v>0.004432224985684875</v>
      </c>
      <c r="AG227" s="61"/>
      <c r="AH227" s="61"/>
      <c r="AI227" s="61"/>
    </row>
    <row r="228" spans="2:35" ht="12" customHeight="1">
      <c r="B228" s="63" t="s">
        <v>1261</v>
      </c>
      <c r="C228" s="61"/>
      <c r="D228" s="61"/>
      <c r="E228" s="61"/>
      <c r="F228" s="143">
        <v>52674153.89000004</v>
      </c>
      <c r="G228" s="61"/>
      <c r="H228" s="61"/>
      <c r="I228" s="61"/>
      <c r="J228" s="61"/>
      <c r="K228" s="61"/>
      <c r="L228" s="61"/>
      <c r="M228" s="61"/>
      <c r="N228" s="61"/>
      <c r="O228" s="61"/>
      <c r="P228" s="61"/>
      <c r="Q228" s="141">
        <v>0.0033178568922805985</v>
      </c>
      <c r="R228" s="61"/>
      <c r="S228" s="61"/>
      <c r="T228" s="61"/>
      <c r="U228" s="61"/>
      <c r="V228" s="61"/>
      <c r="W228" s="61"/>
      <c r="X228" s="60">
        <v>590</v>
      </c>
      <c r="Y228" s="61"/>
      <c r="Z228" s="61"/>
      <c r="AA228" s="61"/>
      <c r="AB228" s="61"/>
      <c r="AC228" s="61"/>
      <c r="AD228" s="61"/>
      <c r="AE228" s="61"/>
      <c r="AF228" s="141">
        <v>0.002578908029146032</v>
      </c>
      <c r="AG228" s="61"/>
      <c r="AH228" s="61"/>
      <c r="AI228" s="61"/>
    </row>
    <row r="229" spans="2:35" ht="12" customHeight="1">
      <c r="B229" s="63" t="s">
        <v>1262</v>
      </c>
      <c r="C229" s="61"/>
      <c r="D229" s="61"/>
      <c r="E229" s="61"/>
      <c r="F229" s="143">
        <v>99738464.99999996</v>
      </c>
      <c r="G229" s="61"/>
      <c r="H229" s="61"/>
      <c r="I229" s="61"/>
      <c r="J229" s="61"/>
      <c r="K229" s="61"/>
      <c r="L229" s="61"/>
      <c r="M229" s="61"/>
      <c r="N229" s="61"/>
      <c r="O229" s="61"/>
      <c r="P229" s="61"/>
      <c r="Q229" s="141">
        <v>0.006282359166448053</v>
      </c>
      <c r="R229" s="61"/>
      <c r="S229" s="61"/>
      <c r="T229" s="61"/>
      <c r="U229" s="61"/>
      <c r="V229" s="61"/>
      <c r="W229" s="61"/>
      <c r="X229" s="60">
        <v>947</v>
      </c>
      <c r="Y229" s="61"/>
      <c r="Z229" s="61"/>
      <c r="AA229" s="61"/>
      <c r="AB229" s="61"/>
      <c r="AC229" s="61"/>
      <c r="AD229" s="61"/>
      <c r="AE229" s="61"/>
      <c r="AF229" s="141">
        <v>0.004139365938307275</v>
      </c>
      <c r="AG229" s="61"/>
      <c r="AH229" s="61"/>
      <c r="AI229" s="61"/>
    </row>
    <row r="230" spans="2:35" ht="12" customHeight="1">
      <c r="B230" s="63" t="s">
        <v>1263</v>
      </c>
      <c r="C230" s="61"/>
      <c r="D230" s="61"/>
      <c r="E230" s="61"/>
      <c r="F230" s="143">
        <v>10140431.909999996</v>
      </c>
      <c r="G230" s="61"/>
      <c r="H230" s="61"/>
      <c r="I230" s="61"/>
      <c r="J230" s="61"/>
      <c r="K230" s="61"/>
      <c r="L230" s="61"/>
      <c r="M230" s="61"/>
      <c r="N230" s="61"/>
      <c r="O230" s="61"/>
      <c r="P230" s="61"/>
      <c r="Q230" s="141">
        <v>0.0006387288531213192</v>
      </c>
      <c r="R230" s="61"/>
      <c r="S230" s="61"/>
      <c r="T230" s="61"/>
      <c r="U230" s="61"/>
      <c r="V230" s="61"/>
      <c r="W230" s="61"/>
      <c r="X230" s="60">
        <v>101</v>
      </c>
      <c r="Y230" s="61"/>
      <c r="Z230" s="61"/>
      <c r="AA230" s="61"/>
      <c r="AB230" s="61"/>
      <c r="AC230" s="61"/>
      <c r="AD230" s="61"/>
      <c r="AE230" s="61"/>
      <c r="AF230" s="141">
        <v>0.00044147408634533764</v>
      </c>
      <c r="AG230" s="61"/>
      <c r="AH230" s="61"/>
      <c r="AI230" s="61"/>
    </row>
    <row r="231" spans="2:35" ht="12" customHeight="1">
      <c r="B231" s="63" t="s">
        <v>1264</v>
      </c>
      <c r="C231" s="61"/>
      <c r="D231" s="61"/>
      <c r="E231" s="61"/>
      <c r="F231" s="143">
        <v>96096497.0600001</v>
      </c>
      <c r="G231" s="61"/>
      <c r="H231" s="61"/>
      <c r="I231" s="61"/>
      <c r="J231" s="61"/>
      <c r="K231" s="61"/>
      <c r="L231" s="61"/>
      <c r="M231" s="61"/>
      <c r="N231" s="61"/>
      <c r="O231" s="61"/>
      <c r="P231" s="61"/>
      <c r="Q231" s="141">
        <v>0.006052957694590951</v>
      </c>
      <c r="R231" s="61"/>
      <c r="S231" s="61"/>
      <c r="T231" s="61"/>
      <c r="U231" s="61"/>
      <c r="V231" s="61"/>
      <c r="W231" s="61"/>
      <c r="X231" s="60">
        <v>1210</v>
      </c>
      <c r="Y231" s="61"/>
      <c r="Z231" s="61"/>
      <c r="AA231" s="61"/>
      <c r="AB231" s="61"/>
      <c r="AC231" s="61"/>
      <c r="AD231" s="61"/>
      <c r="AE231" s="61"/>
      <c r="AF231" s="141">
        <v>0.005288946975028302</v>
      </c>
      <c r="AG231" s="61"/>
      <c r="AH231" s="61"/>
      <c r="AI231" s="61"/>
    </row>
    <row r="232" spans="2:35" ht="12" customHeight="1">
      <c r="B232" s="63" t="s">
        <v>1265</v>
      </c>
      <c r="C232" s="61"/>
      <c r="D232" s="61"/>
      <c r="E232" s="61"/>
      <c r="F232" s="143">
        <v>291023911.93</v>
      </c>
      <c r="G232" s="61"/>
      <c r="H232" s="61"/>
      <c r="I232" s="61"/>
      <c r="J232" s="61"/>
      <c r="K232" s="61"/>
      <c r="L232" s="61"/>
      <c r="M232" s="61"/>
      <c r="N232" s="61"/>
      <c r="O232" s="61"/>
      <c r="P232" s="61"/>
      <c r="Q232" s="141">
        <v>0.018331109675379573</v>
      </c>
      <c r="R232" s="61"/>
      <c r="S232" s="61"/>
      <c r="T232" s="61"/>
      <c r="U232" s="61"/>
      <c r="V232" s="61"/>
      <c r="W232" s="61"/>
      <c r="X232" s="60">
        <v>3024</v>
      </c>
      <c r="Y232" s="61"/>
      <c r="Z232" s="61"/>
      <c r="AA232" s="61"/>
      <c r="AB232" s="61"/>
      <c r="AC232" s="61"/>
      <c r="AD232" s="61"/>
      <c r="AE232" s="61"/>
      <c r="AF232" s="141">
        <v>0.013217996407012881</v>
      </c>
      <c r="AG232" s="61"/>
      <c r="AH232" s="61"/>
      <c r="AI232" s="61"/>
    </row>
    <row r="233" spans="2:35" ht="12" customHeight="1">
      <c r="B233" s="63" t="s">
        <v>1266</v>
      </c>
      <c r="C233" s="61"/>
      <c r="D233" s="61"/>
      <c r="E233" s="61"/>
      <c r="F233" s="143">
        <v>19369410.059999995</v>
      </c>
      <c r="G233" s="61"/>
      <c r="H233" s="61"/>
      <c r="I233" s="61"/>
      <c r="J233" s="61"/>
      <c r="K233" s="61"/>
      <c r="L233" s="61"/>
      <c r="M233" s="61"/>
      <c r="N233" s="61"/>
      <c r="O233" s="61"/>
      <c r="P233" s="61"/>
      <c r="Q233" s="141">
        <v>0.0012200467576790172</v>
      </c>
      <c r="R233" s="61"/>
      <c r="S233" s="61"/>
      <c r="T233" s="61"/>
      <c r="U233" s="61"/>
      <c r="V233" s="61"/>
      <c r="W233" s="61"/>
      <c r="X233" s="60">
        <v>167</v>
      </c>
      <c r="Y233" s="61"/>
      <c r="Z233" s="61"/>
      <c r="AA233" s="61"/>
      <c r="AB233" s="61"/>
      <c r="AC233" s="61"/>
      <c r="AD233" s="61"/>
      <c r="AE233" s="61"/>
      <c r="AF233" s="141">
        <v>0.0007299621031650632</v>
      </c>
      <c r="AG233" s="61"/>
      <c r="AH233" s="61"/>
      <c r="AI233" s="61"/>
    </row>
    <row r="234" spans="2:35" ht="12" customHeight="1">
      <c r="B234" s="63" t="s">
        <v>1267</v>
      </c>
      <c r="C234" s="61"/>
      <c r="D234" s="61"/>
      <c r="E234" s="61"/>
      <c r="F234" s="143">
        <v>13008006092.17995</v>
      </c>
      <c r="G234" s="61"/>
      <c r="H234" s="61"/>
      <c r="I234" s="61"/>
      <c r="J234" s="61"/>
      <c r="K234" s="61"/>
      <c r="L234" s="61"/>
      <c r="M234" s="61"/>
      <c r="N234" s="61"/>
      <c r="O234" s="61"/>
      <c r="P234" s="61"/>
      <c r="Q234" s="141">
        <v>0.8193525568136512</v>
      </c>
      <c r="R234" s="61"/>
      <c r="S234" s="61"/>
      <c r="T234" s="61"/>
      <c r="U234" s="61"/>
      <c r="V234" s="61"/>
      <c r="W234" s="61"/>
      <c r="X234" s="60">
        <v>186633</v>
      </c>
      <c r="Y234" s="61"/>
      <c r="Z234" s="61"/>
      <c r="AA234" s="61"/>
      <c r="AB234" s="61"/>
      <c r="AC234" s="61"/>
      <c r="AD234" s="61"/>
      <c r="AE234" s="61"/>
      <c r="AF234" s="141">
        <v>0.8157785461078159</v>
      </c>
      <c r="AG234" s="61"/>
      <c r="AH234" s="61"/>
      <c r="AI234" s="61"/>
    </row>
    <row r="235" spans="2:35" ht="12.75" customHeight="1">
      <c r="B235" s="149"/>
      <c r="C235" s="145"/>
      <c r="D235" s="145"/>
      <c r="E235" s="145"/>
      <c r="F235" s="146">
        <v>15875957161.549953</v>
      </c>
      <c r="G235" s="145"/>
      <c r="H235" s="145"/>
      <c r="I235" s="145"/>
      <c r="J235" s="145"/>
      <c r="K235" s="145"/>
      <c r="L235" s="145"/>
      <c r="M235" s="145"/>
      <c r="N235" s="145"/>
      <c r="O235" s="145"/>
      <c r="P235" s="145"/>
      <c r="Q235" s="147">
        <v>1.0000000000000215</v>
      </c>
      <c r="R235" s="145"/>
      <c r="S235" s="145"/>
      <c r="T235" s="145"/>
      <c r="U235" s="145"/>
      <c r="V235" s="145"/>
      <c r="W235" s="145"/>
      <c r="X235" s="148">
        <v>228779</v>
      </c>
      <c r="Y235" s="145"/>
      <c r="Z235" s="145"/>
      <c r="AA235" s="145"/>
      <c r="AB235" s="145"/>
      <c r="AC235" s="145"/>
      <c r="AD235" s="145"/>
      <c r="AE235" s="145"/>
      <c r="AF235" s="147">
        <v>1</v>
      </c>
      <c r="AG235" s="145"/>
      <c r="AH235" s="145"/>
      <c r="AI235" s="145"/>
    </row>
    <row r="236" spans="2:35"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c r="B237" s="70" t="s">
        <v>1175</v>
      </c>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2"/>
    </row>
    <row r="238" spans="2:35"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c r="B239" s="57"/>
      <c r="C239" s="58"/>
      <c r="D239" s="58"/>
      <c r="E239" s="57" t="s">
        <v>1181</v>
      </c>
      <c r="F239" s="58"/>
      <c r="G239" s="58"/>
      <c r="H239" s="58"/>
      <c r="I239" s="58"/>
      <c r="J239" s="58"/>
      <c r="K239" s="58"/>
      <c r="L239" s="58"/>
      <c r="M239" s="58"/>
      <c r="N239" s="58"/>
      <c r="O239" s="58"/>
      <c r="P239" s="57" t="s">
        <v>1182</v>
      </c>
      <c r="Q239" s="58"/>
      <c r="R239" s="58"/>
      <c r="S239" s="58"/>
      <c r="T239" s="58"/>
      <c r="U239" s="58"/>
      <c r="V239" s="58"/>
      <c r="W239" s="57" t="s">
        <v>1183</v>
      </c>
      <c r="X239" s="58"/>
      <c r="Y239" s="58"/>
      <c r="Z239" s="58"/>
      <c r="AA239" s="58"/>
      <c r="AB239" s="58"/>
      <c r="AC239" s="58"/>
      <c r="AD239" s="58"/>
      <c r="AE239" s="57" t="s">
        <v>1182</v>
      </c>
      <c r="AF239" s="58"/>
      <c r="AG239" s="58"/>
      <c r="AH239" s="58"/>
      <c r="AI239" s="1"/>
    </row>
    <row r="240" spans="2:35" ht="12" customHeight="1">
      <c r="B240" s="63" t="s">
        <v>1268</v>
      </c>
      <c r="C240" s="61"/>
      <c r="D240" s="61"/>
      <c r="E240" s="143">
        <v>15875819359.670023</v>
      </c>
      <c r="F240" s="61"/>
      <c r="G240" s="61"/>
      <c r="H240" s="61"/>
      <c r="I240" s="61"/>
      <c r="J240" s="61"/>
      <c r="K240" s="61"/>
      <c r="L240" s="61"/>
      <c r="M240" s="61"/>
      <c r="N240" s="61"/>
      <c r="O240" s="61"/>
      <c r="P240" s="141">
        <v>0.9999913200899576</v>
      </c>
      <c r="Q240" s="61"/>
      <c r="R240" s="61"/>
      <c r="S240" s="61"/>
      <c r="T240" s="61"/>
      <c r="U240" s="61"/>
      <c r="V240" s="61"/>
      <c r="W240" s="60">
        <v>228766</v>
      </c>
      <c r="X240" s="61"/>
      <c r="Y240" s="61"/>
      <c r="Z240" s="61"/>
      <c r="AA240" s="61"/>
      <c r="AB240" s="61"/>
      <c r="AC240" s="61"/>
      <c r="AD240" s="61"/>
      <c r="AE240" s="141">
        <v>0.9999431766027477</v>
      </c>
      <c r="AF240" s="61"/>
      <c r="AG240" s="61"/>
      <c r="AH240" s="61"/>
      <c r="AI240" s="1"/>
    </row>
    <row r="241" spans="2:35" ht="12" customHeight="1">
      <c r="B241" s="63" t="s">
        <v>1269</v>
      </c>
      <c r="C241" s="61"/>
      <c r="D241" s="61"/>
      <c r="E241" s="143">
        <v>137801.88</v>
      </c>
      <c r="F241" s="61"/>
      <c r="G241" s="61"/>
      <c r="H241" s="61"/>
      <c r="I241" s="61"/>
      <c r="J241" s="61"/>
      <c r="K241" s="61"/>
      <c r="L241" s="61"/>
      <c r="M241" s="61"/>
      <c r="N241" s="61"/>
      <c r="O241" s="61"/>
      <c r="P241" s="141">
        <v>8.679910042447227E-06</v>
      </c>
      <c r="Q241" s="61"/>
      <c r="R241" s="61"/>
      <c r="S241" s="61"/>
      <c r="T241" s="61"/>
      <c r="U241" s="61"/>
      <c r="V241" s="61"/>
      <c r="W241" s="60">
        <v>13</v>
      </c>
      <c r="X241" s="61"/>
      <c r="Y241" s="61"/>
      <c r="Z241" s="61"/>
      <c r="AA241" s="61"/>
      <c r="AB241" s="61"/>
      <c r="AC241" s="61"/>
      <c r="AD241" s="61"/>
      <c r="AE241" s="141">
        <v>5.6823397252370194E-05</v>
      </c>
      <c r="AF241" s="61"/>
      <c r="AG241" s="61"/>
      <c r="AH241" s="61"/>
      <c r="AI241" s="1"/>
    </row>
    <row r="242" spans="2:35" ht="12" customHeight="1">
      <c r="B242" s="149"/>
      <c r="C242" s="145"/>
      <c r="D242" s="145"/>
      <c r="E242" s="146">
        <v>15875957161.550022</v>
      </c>
      <c r="F242" s="145"/>
      <c r="G242" s="145"/>
      <c r="H242" s="145"/>
      <c r="I242" s="145"/>
      <c r="J242" s="145"/>
      <c r="K242" s="145"/>
      <c r="L242" s="145"/>
      <c r="M242" s="145"/>
      <c r="N242" s="145"/>
      <c r="O242" s="145"/>
      <c r="P242" s="147">
        <v>1.0000000000000173</v>
      </c>
      <c r="Q242" s="145"/>
      <c r="R242" s="145"/>
      <c r="S242" s="145"/>
      <c r="T242" s="145"/>
      <c r="U242" s="145"/>
      <c r="V242" s="145"/>
      <c r="W242" s="148">
        <v>228779</v>
      </c>
      <c r="X242" s="145"/>
      <c r="Y242" s="145"/>
      <c r="Z242" s="145"/>
      <c r="AA242" s="145"/>
      <c r="AB242" s="145"/>
      <c r="AC242" s="145"/>
      <c r="AD242" s="145"/>
      <c r="AE242" s="147">
        <v>1</v>
      </c>
      <c r="AF242" s="145"/>
      <c r="AG242" s="145"/>
      <c r="AH242" s="145"/>
      <c r="AI242" s="1"/>
    </row>
    <row r="243" spans="2:35" ht="16.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c r="B244" s="70" t="s">
        <v>1176</v>
      </c>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2"/>
    </row>
    <row r="245" spans="2:35" ht="6.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c r="B246" s="57"/>
      <c r="C246" s="58"/>
      <c r="D246" s="57" t="s">
        <v>1181</v>
      </c>
      <c r="E246" s="58"/>
      <c r="F246" s="58"/>
      <c r="G246" s="58"/>
      <c r="H246" s="58"/>
      <c r="I246" s="58"/>
      <c r="J246" s="58"/>
      <c r="K246" s="58"/>
      <c r="L246" s="58"/>
      <c r="M246" s="58"/>
      <c r="N246" s="58"/>
      <c r="O246" s="57" t="s">
        <v>1182</v>
      </c>
      <c r="P246" s="58"/>
      <c r="Q246" s="58"/>
      <c r="R246" s="58"/>
      <c r="S246" s="58"/>
      <c r="T246" s="58"/>
      <c r="U246" s="58"/>
      <c r="V246" s="57" t="s">
        <v>1183</v>
      </c>
      <c r="W246" s="58"/>
      <c r="X246" s="58"/>
      <c r="Y246" s="58"/>
      <c r="Z246" s="58"/>
      <c r="AA246" s="58"/>
      <c r="AB246" s="58"/>
      <c r="AC246" s="58"/>
      <c r="AD246" s="57" t="s">
        <v>1182</v>
      </c>
      <c r="AE246" s="58"/>
      <c r="AF246" s="58"/>
      <c r="AG246" s="58"/>
      <c r="AH246" s="58"/>
      <c r="AI246" s="1"/>
    </row>
    <row r="247" spans="2:35" ht="12" customHeight="1">
      <c r="B247" s="63" t="s">
        <v>1270</v>
      </c>
      <c r="C247" s="61"/>
      <c r="D247" s="143">
        <v>14930160572.87</v>
      </c>
      <c r="E247" s="61"/>
      <c r="F247" s="61"/>
      <c r="G247" s="61"/>
      <c r="H247" s="61"/>
      <c r="I247" s="61"/>
      <c r="J247" s="61"/>
      <c r="K247" s="61"/>
      <c r="L247" s="61"/>
      <c r="M247" s="61"/>
      <c r="N247" s="61"/>
      <c r="O247" s="141">
        <v>0.940425854072558</v>
      </c>
      <c r="P247" s="61"/>
      <c r="Q247" s="61"/>
      <c r="R247" s="61"/>
      <c r="S247" s="61"/>
      <c r="T247" s="61"/>
      <c r="U247" s="61"/>
      <c r="V247" s="60">
        <v>219764</v>
      </c>
      <c r="W247" s="61"/>
      <c r="X247" s="61"/>
      <c r="Y247" s="61"/>
      <c r="Z247" s="61"/>
      <c r="AA247" s="61"/>
      <c r="AB247" s="61"/>
      <c r="AC247" s="61"/>
      <c r="AD247" s="141">
        <v>0.9605951595207602</v>
      </c>
      <c r="AE247" s="61"/>
      <c r="AF247" s="61"/>
      <c r="AG247" s="61"/>
      <c r="AH247" s="61"/>
      <c r="AI247" s="1"/>
    </row>
    <row r="248" spans="2:35" ht="12" customHeight="1">
      <c r="B248" s="63" t="s">
        <v>1271</v>
      </c>
      <c r="C248" s="61"/>
      <c r="D248" s="143">
        <v>773202118.1099994</v>
      </c>
      <c r="E248" s="61"/>
      <c r="F248" s="61"/>
      <c r="G248" s="61"/>
      <c r="H248" s="61"/>
      <c r="I248" s="61"/>
      <c r="J248" s="61"/>
      <c r="K248" s="61"/>
      <c r="L248" s="61"/>
      <c r="M248" s="61"/>
      <c r="N248" s="61"/>
      <c r="O248" s="141">
        <v>0.04870270877163983</v>
      </c>
      <c r="P248" s="61"/>
      <c r="Q248" s="61"/>
      <c r="R248" s="61"/>
      <c r="S248" s="61"/>
      <c r="T248" s="61"/>
      <c r="U248" s="61"/>
      <c r="V248" s="60">
        <v>5120</v>
      </c>
      <c r="W248" s="61"/>
      <c r="X248" s="61"/>
      <c r="Y248" s="61"/>
      <c r="Z248" s="61"/>
      <c r="AA248" s="61"/>
      <c r="AB248" s="61"/>
      <c r="AC248" s="61"/>
      <c r="AD248" s="141">
        <v>0.022379676456318106</v>
      </c>
      <c r="AE248" s="61"/>
      <c r="AF248" s="61"/>
      <c r="AG248" s="61"/>
      <c r="AH248" s="61"/>
      <c r="AI248" s="1"/>
    </row>
    <row r="249" spans="2:35" ht="12" customHeight="1">
      <c r="B249" s="63" t="s">
        <v>1272</v>
      </c>
      <c r="C249" s="61"/>
      <c r="D249" s="143">
        <v>172594470.56999964</v>
      </c>
      <c r="E249" s="61"/>
      <c r="F249" s="61"/>
      <c r="G249" s="61"/>
      <c r="H249" s="61"/>
      <c r="I249" s="61"/>
      <c r="J249" s="61"/>
      <c r="K249" s="61"/>
      <c r="L249" s="61"/>
      <c r="M249" s="61"/>
      <c r="N249" s="61"/>
      <c r="O249" s="141">
        <v>0.01087143715580226</v>
      </c>
      <c r="P249" s="61"/>
      <c r="Q249" s="61"/>
      <c r="R249" s="61"/>
      <c r="S249" s="61"/>
      <c r="T249" s="61"/>
      <c r="U249" s="61"/>
      <c r="V249" s="60">
        <v>3895</v>
      </c>
      <c r="W249" s="61"/>
      <c r="X249" s="61"/>
      <c r="Y249" s="61"/>
      <c r="Z249" s="61"/>
      <c r="AA249" s="61"/>
      <c r="AB249" s="61"/>
      <c r="AC249" s="61"/>
      <c r="AD249" s="141">
        <v>0.017025164022921684</v>
      </c>
      <c r="AE249" s="61"/>
      <c r="AF249" s="61"/>
      <c r="AG249" s="61"/>
      <c r="AH249" s="61"/>
      <c r="AI249" s="1"/>
    </row>
    <row r="250" spans="2:35" ht="12" customHeight="1">
      <c r="B250" s="149"/>
      <c r="C250" s="145"/>
      <c r="D250" s="146">
        <v>15875957161.55</v>
      </c>
      <c r="E250" s="145"/>
      <c r="F250" s="145"/>
      <c r="G250" s="145"/>
      <c r="H250" s="145"/>
      <c r="I250" s="145"/>
      <c r="J250" s="145"/>
      <c r="K250" s="145"/>
      <c r="L250" s="145"/>
      <c r="M250" s="145"/>
      <c r="N250" s="145"/>
      <c r="O250" s="147">
        <v>1.0000000000000187</v>
      </c>
      <c r="P250" s="145"/>
      <c r="Q250" s="145"/>
      <c r="R250" s="145"/>
      <c r="S250" s="145"/>
      <c r="T250" s="145"/>
      <c r="U250" s="145"/>
      <c r="V250" s="148">
        <v>228779</v>
      </c>
      <c r="W250" s="145"/>
      <c r="X250" s="145"/>
      <c r="Y250" s="145"/>
      <c r="Z250" s="145"/>
      <c r="AA250" s="145"/>
      <c r="AB250" s="145"/>
      <c r="AC250" s="145"/>
      <c r="AD250" s="147">
        <v>1</v>
      </c>
      <c r="AE250" s="145"/>
      <c r="AF250" s="145"/>
      <c r="AG250" s="145"/>
      <c r="AH250" s="145"/>
      <c r="AI250" s="1"/>
    </row>
    <row r="251" spans="2:35" ht="9"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c r="B252" s="70" t="s">
        <v>1177</v>
      </c>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2"/>
    </row>
    <row r="253" spans="2:35" ht="8.2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c r="B254" s="6"/>
      <c r="C254" s="57" t="s">
        <v>1181</v>
      </c>
      <c r="D254" s="58"/>
      <c r="E254" s="58"/>
      <c r="F254" s="58"/>
      <c r="G254" s="58"/>
      <c r="H254" s="58"/>
      <c r="I254" s="58"/>
      <c r="J254" s="58"/>
      <c r="K254" s="58"/>
      <c r="L254" s="58"/>
      <c r="M254" s="58"/>
      <c r="N254" s="57" t="s">
        <v>1182</v>
      </c>
      <c r="O254" s="58"/>
      <c r="P254" s="58"/>
      <c r="Q254" s="58"/>
      <c r="R254" s="58"/>
      <c r="S254" s="58"/>
      <c r="T254" s="58"/>
      <c r="U254" s="57" t="s">
        <v>1183</v>
      </c>
      <c r="V254" s="58"/>
      <c r="W254" s="58"/>
      <c r="X254" s="58"/>
      <c r="Y254" s="58"/>
      <c r="Z254" s="58"/>
      <c r="AA254" s="58"/>
      <c r="AB254" s="58"/>
      <c r="AC254" s="57" t="s">
        <v>1182</v>
      </c>
      <c r="AD254" s="58"/>
      <c r="AE254" s="58"/>
      <c r="AF254" s="58"/>
      <c r="AG254" s="58"/>
      <c r="AH254" s="58"/>
      <c r="AI254" s="1"/>
    </row>
    <row r="255" spans="2:35" ht="12" customHeight="1">
      <c r="B255" s="9" t="s">
        <v>86</v>
      </c>
      <c r="C255" s="143">
        <v>17520582.08</v>
      </c>
      <c r="D255" s="61"/>
      <c r="E255" s="61"/>
      <c r="F255" s="61"/>
      <c r="G255" s="61"/>
      <c r="H255" s="61"/>
      <c r="I255" s="61"/>
      <c r="J255" s="61"/>
      <c r="K255" s="61"/>
      <c r="L255" s="61"/>
      <c r="M255" s="61"/>
      <c r="N255" s="141">
        <v>0.001103592174110493</v>
      </c>
      <c r="O255" s="61"/>
      <c r="P255" s="61"/>
      <c r="Q255" s="61"/>
      <c r="R255" s="61"/>
      <c r="S255" s="61"/>
      <c r="T255" s="61"/>
      <c r="U255" s="60">
        <v>1243</v>
      </c>
      <c r="V255" s="61"/>
      <c r="W255" s="61"/>
      <c r="X255" s="61"/>
      <c r="Y255" s="61"/>
      <c r="Z255" s="61"/>
      <c r="AA255" s="61"/>
      <c r="AB255" s="61"/>
      <c r="AC255" s="141">
        <v>0.005433190983438165</v>
      </c>
      <c r="AD255" s="61"/>
      <c r="AE255" s="61"/>
      <c r="AF255" s="61"/>
      <c r="AG255" s="61"/>
      <c r="AH255" s="61"/>
      <c r="AI255" s="1"/>
    </row>
    <row r="256" spans="2:35" ht="12" customHeight="1">
      <c r="B256" s="9" t="s">
        <v>1273</v>
      </c>
      <c r="C256" s="143">
        <v>1449169266.4899914</v>
      </c>
      <c r="D256" s="61"/>
      <c r="E256" s="61"/>
      <c r="F256" s="61"/>
      <c r="G256" s="61"/>
      <c r="H256" s="61"/>
      <c r="I256" s="61"/>
      <c r="J256" s="61"/>
      <c r="K256" s="61"/>
      <c r="L256" s="61"/>
      <c r="M256" s="61"/>
      <c r="N256" s="141">
        <v>0.09128074935851664</v>
      </c>
      <c r="O256" s="61"/>
      <c r="P256" s="61"/>
      <c r="Q256" s="61"/>
      <c r="R256" s="61"/>
      <c r="S256" s="61"/>
      <c r="T256" s="61"/>
      <c r="U256" s="60">
        <v>30706</v>
      </c>
      <c r="V256" s="61"/>
      <c r="W256" s="61"/>
      <c r="X256" s="61"/>
      <c r="Y256" s="61"/>
      <c r="Z256" s="61"/>
      <c r="AA256" s="61"/>
      <c r="AB256" s="61"/>
      <c r="AC256" s="141">
        <v>0.13421686431009838</v>
      </c>
      <c r="AD256" s="61"/>
      <c r="AE256" s="61"/>
      <c r="AF256" s="61"/>
      <c r="AG256" s="61"/>
      <c r="AH256" s="61"/>
      <c r="AI256" s="1"/>
    </row>
    <row r="257" spans="2:35" ht="12" customHeight="1">
      <c r="B257" s="9" t="s">
        <v>1274</v>
      </c>
      <c r="C257" s="143">
        <v>1132421313.2899966</v>
      </c>
      <c r="D257" s="61"/>
      <c r="E257" s="61"/>
      <c r="F257" s="61"/>
      <c r="G257" s="61"/>
      <c r="H257" s="61"/>
      <c r="I257" s="61"/>
      <c r="J257" s="61"/>
      <c r="K257" s="61"/>
      <c r="L257" s="61"/>
      <c r="M257" s="61"/>
      <c r="N257" s="141">
        <v>0.07132932532928536</v>
      </c>
      <c r="O257" s="61"/>
      <c r="P257" s="61"/>
      <c r="Q257" s="61"/>
      <c r="R257" s="61"/>
      <c r="S257" s="61"/>
      <c r="T257" s="61"/>
      <c r="U257" s="60">
        <v>24297</v>
      </c>
      <c r="V257" s="61"/>
      <c r="W257" s="61"/>
      <c r="X257" s="61"/>
      <c r="Y257" s="61"/>
      <c r="Z257" s="61"/>
      <c r="AA257" s="61"/>
      <c r="AB257" s="61"/>
      <c r="AC257" s="141">
        <v>0.1062029294646799</v>
      </c>
      <c r="AD257" s="61"/>
      <c r="AE257" s="61"/>
      <c r="AF257" s="61"/>
      <c r="AG257" s="61"/>
      <c r="AH257" s="61"/>
      <c r="AI257" s="1"/>
    </row>
    <row r="258" spans="2:35" ht="12" customHeight="1">
      <c r="B258" s="9" t="s">
        <v>1275</v>
      </c>
      <c r="C258" s="143">
        <v>1268839368.099999</v>
      </c>
      <c r="D258" s="61"/>
      <c r="E258" s="61"/>
      <c r="F258" s="61"/>
      <c r="G258" s="61"/>
      <c r="H258" s="61"/>
      <c r="I258" s="61"/>
      <c r="J258" s="61"/>
      <c r="K258" s="61"/>
      <c r="L258" s="61"/>
      <c r="M258" s="61"/>
      <c r="N258" s="141">
        <v>0.07992207053650938</v>
      </c>
      <c r="O258" s="61"/>
      <c r="P258" s="61"/>
      <c r="Q258" s="61"/>
      <c r="R258" s="61"/>
      <c r="S258" s="61"/>
      <c r="T258" s="61"/>
      <c r="U258" s="60">
        <v>24510</v>
      </c>
      <c r="V258" s="61"/>
      <c r="W258" s="61"/>
      <c r="X258" s="61"/>
      <c r="Y258" s="61"/>
      <c r="Z258" s="61"/>
      <c r="AA258" s="61"/>
      <c r="AB258" s="61"/>
      <c r="AC258" s="141">
        <v>0.10713395897350718</v>
      </c>
      <c r="AD258" s="61"/>
      <c r="AE258" s="61"/>
      <c r="AF258" s="61"/>
      <c r="AG258" s="61"/>
      <c r="AH258" s="61"/>
      <c r="AI258" s="1"/>
    </row>
    <row r="259" spans="2:35" ht="12" customHeight="1">
      <c r="B259" s="9" t="s">
        <v>1276</v>
      </c>
      <c r="C259" s="143">
        <v>1414636108.7800014</v>
      </c>
      <c r="D259" s="61"/>
      <c r="E259" s="61"/>
      <c r="F259" s="61"/>
      <c r="G259" s="61"/>
      <c r="H259" s="61"/>
      <c r="I259" s="61"/>
      <c r="J259" s="61"/>
      <c r="K259" s="61"/>
      <c r="L259" s="61"/>
      <c r="M259" s="61"/>
      <c r="N259" s="141">
        <v>0.08910556348729082</v>
      </c>
      <c r="O259" s="61"/>
      <c r="P259" s="61"/>
      <c r="Q259" s="61"/>
      <c r="R259" s="61"/>
      <c r="S259" s="61"/>
      <c r="T259" s="61"/>
      <c r="U259" s="60">
        <v>24126</v>
      </c>
      <c r="V259" s="61"/>
      <c r="W259" s="61"/>
      <c r="X259" s="61"/>
      <c r="Y259" s="61"/>
      <c r="Z259" s="61"/>
      <c r="AA259" s="61"/>
      <c r="AB259" s="61"/>
      <c r="AC259" s="141">
        <v>0.10545548323928333</v>
      </c>
      <c r="AD259" s="61"/>
      <c r="AE259" s="61"/>
      <c r="AF259" s="61"/>
      <c r="AG259" s="61"/>
      <c r="AH259" s="61"/>
      <c r="AI259" s="1"/>
    </row>
    <row r="260" spans="2:35" ht="12" customHeight="1">
      <c r="B260" s="9" t="s">
        <v>1277</v>
      </c>
      <c r="C260" s="143">
        <v>1514906307.1800003</v>
      </c>
      <c r="D260" s="61"/>
      <c r="E260" s="61"/>
      <c r="F260" s="61"/>
      <c r="G260" s="61"/>
      <c r="H260" s="61"/>
      <c r="I260" s="61"/>
      <c r="J260" s="61"/>
      <c r="K260" s="61"/>
      <c r="L260" s="61"/>
      <c r="M260" s="61"/>
      <c r="N260" s="141">
        <v>0.09542141565164683</v>
      </c>
      <c r="O260" s="61"/>
      <c r="P260" s="61"/>
      <c r="Q260" s="61"/>
      <c r="R260" s="61"/>
      <c r="S260" s="61"/>
      <c r="T260" s="61"/>
      <c r="U260" s="60">
        <v>23163</v>
      </c>
      <c r="V260" s="61"/>
      <c r="W260" s="61"/>
      <c r="X260" s="61"/>
      <c r="Y260" s="61"/>
      <c r="Z260" s="61"/>
      <c r="AA260" s="61"/>
      <c r="AB260" s="61"/>
      <c r="AC260" s="141">
        <v>0.10124618081205006</v>
      </c>
      <c r="AD260" s="61"/>
      <c r="AE260" s="61"/>
      <c r="AF260" s="61"/>
      <c r="AG260" s="61"/>
      <c r="AH260" s="61"/>
      <c r="AI260" s="1"/>
    </row>
    <row r="261" spans="2:35" ht="12" customHeight="1">
      <c r="B261" s="9" t="s">
        <v>1278</v>
      </c>
      <c r="C261" s="143">
        <v>1607023339.9100146</v>
      </c>
      <c r="D261" s="61"/>
      <c r="E261" s="61"/>
      <c r="F261" s="61"/>
      <c r="G261" s="61"/>
      <c r="H261" s="61"/>
      <c r="I261" s="61"/>
      <c r="J261" s="61"/>
      <c r="K261" s="61"/>
      <c r="L261" s="61"/>
      <c r="M261" s="61"/>
      <c r="N261" s="141">
        <v>0.10122371354100577</v>
      </c>
      <c r="O261" s="61"/>
      <c r="P261" s="61"/>
      <c r="Q261" s="61"/>
      <c r="R261" s="61"/>
      <c r="S261" s="61"/>
      <c r="T261" s="61"/>
      <c r="U261" s="60">
        <v>22606</v>
      </c>
      <c r="V261" s="61"/>
      <c r="W261" s="61"/>
      <c r="X261" s="61"/>
      <c r="Y261" s="61"/>
      <c r="Z261" s="61"/>
      <c r="AA261" s="61"/>
      <c r="AB261" s="61"/>
      <c r="AC261" s="141">
        <v>0.09881151679131389</v>
      </c>
      <c r="AD261" s="61"/>
      <c r="AE261" s="61"/>
      <c r="AF261" s="61"/>
      <c r="AG261" s="61"/>
      <c r="AH261" s="61"/>
      <c r="AI261" s="1"/>
    </row>
    <row r="262" spans="2:35" ht="12" customHeight="1">
      <c r="B262" s="9" t="s">
        <v>1279</v>
      </c>
      <c r="C262" s="143">
        <v>1787226345.1399963</v>
      </c>
      <c r="D262" s="61"/>
      <c r="E262" s="61"/>
      <c r="F262" s="61"/>
      <c r="G262" s="61"/>
      <c r="H262" s="61"/>
      <c r="I262" s="61"/>
      <c r="J262" s="61"/>
      <c r="K262" s="61"/>
      <c r="L262" s="61"/>
      <c r="M262" s="61"/>
      <c r="N262" s="141">
        <v>0.1125743995750054</v>
      </c>
      <c r="O262" s="61"/>
      <c r="P262" s="61"/>
      <c r="Q262" s="61"/>
      <c r="R262" s="61"/>
      <c r="S262" s="61"/>
      <c r="T262" s="61"/>
      <c r="U262" s="60">
        <v>22245</v>
      </c>
      <c r="V262" s="61"/>
      <c r="W262" s="61"/>
      <c r="X262" s="61"/>
      <c r="Y262" s="61"/>
      <c r="Z262" s="61"/>
      <c r="AA262" s="61"/>
      <c r="AB262" s="61"/>
      <c r="AC262" s="141">
        <v>0.09723357475992114</v>
      </c>
      <c r="AD262" s="61"/>
      <c r="AE262" s="61"/>
      <c r="AF262" s="61"/>
      <c r="AG262" s="61"/>
      <c r="AH262" s="61"/>
      <c r="AI262" s="1"/>
    </row>
    <row r="263" spans="2:35" ht="12" customHeight="1">
      <c r="B263" s="9" t="s">
        <v>1280</v>
      </c>
      <c r="C263" s="143">
        <v>1935016925.669997</v>
      </c>
      <c r="D263" s="61"/>
      <c r="E263" s="61"/>
      <c r="F263" s="61"/>
      <c r="G263" s="61"/>
      <c r="H263" s="61"/>
      <c r="I263" s="61"/>
      <c r="J263" s="61"/>
      <c r="K263" s="61"/>
      <c r="L263" s="61"/>
      <c r="M263" s="61"/>
      <c r="N263" s="141">
        <v>0.12188348116461405</v>
      </c>
      <c r="O263" s="61"/>
      <c r="P263" s="61"/>
      <c r="Q263" s="61"/>
      <c r="R263" s="61"/>
      <c r="S263" s="61"/>
      <c r="T263" s="61"/>
      <c r="U263" s="60">
        <v>21677</v>
      </c>
      <c r="V263" s="61"/>
      <c r="W263" s="61"/>
      <c r="X263" s="61"/>
      <c r="Y263" s="61"/>
      <c r="Z263" s="61"/>
      <c r="AA263" s="61"/>
      <c r="AB263" s="61"/>
      <c r="AC263" s="141">
        <v>0.09475082940304835</v>
      </c>
      <c r="AD263" s="61"/>
      <c r="AE263" s="61"/>
      <c r="AF263" s="61"/>
      <c r="AG263" s="61"/>
      <c r="AH263" s="61"/>
      <c r="AI263" s="1"/>
    </row>
    <row r="264" spans="2:35" ht="12" customHeight="1">
      <c r="B264" s="9" t="s">
        <v>1281</v>
      </c>
      <c r="C264" s="143">
        <v>1957179779.6099901</v>
      </c>
      <c r="D264" s="61"/>
      <c r="E264" s="61"/>
      <c r="F264" s="61"/>
      <c r="G264" s="61"/>
      <c r="H264" s="61"/>
      <c r="I264" s="61"/>
      <c r="J264" s="61"/>
      <c r="K264" s="61"/>
      <c r="L264" s="61"/>
      <c r="M264" s="61"/>
      <c r="N264" s="141">
        <v>0.12327948228218254</v>
      </c>
      <c r="O264" s="61"/>
      <c r="P264" s="61"/>
      <c r="Q264" s="61"/>
      <c r="R264" s="61"/>
      <c r="S264" s="61"/>
      <c r="T264" s="61"/>
      <c r="U264" s="60">
        <v>19277</v>
      </c>
      <c r="V264" s="61"/>
      <c r="W264" s="61"/>
      <c r="X264" s="61"/>
      <c r="Y264" s="61"/>
      <c r="Z264" s="61"/>
      <c r="AA264" s="61"/>
      <c r="AB264" s="61"/>
      <c r="AC264" s="141">
        <v>0.08426035606414925</v>
      </c>
      <c r="AD264" s="61"/>
      <c r="AE264" s="61"/>
      <c r="AF264" s="61"/>
      <c r="AG264" s="61"/>
      <c r="AH264" s="61"/>
      <c r="AI264" s="1"/>
    </row>
    <row r="265" spans="2:35" ht="12" customHeight="1">
      <c r="B265" s="9" t="s">
        <v>1282</v>
      </c>
      <c r="C265" s="143">
        <v>1377326403.7899995</v>
      </c>
      <c r="D265" s="61"/>
      <c r="E265" s="61"/>
      <c r="F265" s="61"/>
      <c r="G265" s="61"/>
      <c r="H265" s="61"/>
      <c r="I265" s="61"/>
      <c r="J265" s="61"/>
      <c r="K265" s="61"/>
      <c r="L265" s="61"/>
      <c r="M265" s="61"/>
      <c r="N265" s="141">
        <v>0.08675548754476041</v>
      </c>
      <c r="O265" s="61"/>
      <c r="P265" s="61"/>
      <c r="Q265" s="61"/>
      <c r="R265" s="61"/>
      <c r="S265" s="61"/>
      <c r="T265" s="61"/>
      <c r="U265" s="60">
        <v>10909</v>
      </c>
      <c r="V265" s="61"/>
      <c r="W265" s="61"/>
      <c r="X265" s="61"/>
      <c r="Y265" s="61"/>
      <c r="Z265" s="61"/>
      <c r="AA265" s="61"/>
      <c r="AB265" s="61"/>
      <c r="AC265" s="141">
        <v>0.04768357235585434</v>
      </c>
      <c r="AD265" s="61"/>
      <c r="AE265" s="61"/>
      <c r="AF265" s="61"/>
      <c r="AG265" s="61"/>
      <c r="AH265" s="61"/>
      <c r="AI265" s="1"/>
    </row>
    <row r="266" spans="2:35" ht="12" customHeight="1">
      <c r="B266" s="9" t="s">
        <v>1283</v>
      </c>
      <c r="C266" s="143">
        <v>88967085.43999998</v>
      </c>
      <c r="D266" s="61"/>
      <c r="E266" s="61"/>
      <c r="F266" s="61"/>
      <c r="G266" s="61"/>
      <c r="H266" s="61"/>
      <c r="I266" s="61"/>
      <c r="J266" s="61"/>
      <c r="K266" s="61"/>
      <c r="L266" s="61"/>
      <c r="M266" s="61"/>
      <c r="N266" s="141">
        <v>0.0056038879756786925</v>
      </c>
      <c r="O266" s="61"/>
      <c r="P266" s="61"/>
      <c r="Q266" s="61"/>
      <c r="R266" s="61"/>
      <c r="S266" s="61"/>
      <c r="T266" s="61"/>
      <c r="U266" s="60">
        <v>1033</v>
      </c>
      <c r="V266" s="61"/>
      <c r="W266" s="61"/>
      <c r="X266" s="61"/>
      <c r="Y266" s="61"/>
      <c r="Z266" s="61"/>
      <c r="AA266" s="61"/>
      <c r="AB266" s="61"/>
      <c r="AC266" s="141">
        <v>0.004515274566284493</v>
      </c>
      <c r="AD266" s="61"/>
      <c r="AE266" s="61"/>
      <c r="AF266" s="61"/>
      <c r="AG266" s="61"/>
      <c r="AH266" s="61"/>
      <c r="AI266" s="1"/>
    </row>
    <row r="267" spans="2:35" ht="12" customHeight="1">
      <c r="B267" s="9" t="s">
        <v>1284</v>
      </c>
      <c r="C267" s="143">
        <v>45276586.24000001</v>
      </c>
      <c r="D267" s="61"/>
      <c r="E267" s="61"/>
      <c r="F267" s="61"/>
      <c r="G267" s="61"/>
      <c r="H267" s="61"/>
      <c r="I267" s="61"/>
      <c r="J267" s="61"/>
      <c r="K267" s="61"/>
      <c r="L267" s="61"/>
      <c r="M267" s="61"/>
      <c r="N267" s="141">
        <v>0.0028518964733449566</v>
      </c>
      <c r="O267" s="61"/>
      <c r="P267" s="61"/>
      <c r="Q267" s="61"/>
      <c r="R267" s="61"/>
      <c r="S267" s="61"/>
      <c r="T267" s="61"/>
      <c r="U267" s="60">
        <v>533</v>
      </c>
      <c r="V267" s="61"/>
      <c r="W267" s="61"/>
      <c r="X267" s="61"/>
      <c r="Y267" s="61"/>
      <c r="Z267" s="61"/>
      <c r="AA267" s="61"/>
      <c r="AB267" s="61"/>
      <c r="AC267" s="141">
        <v>0.002329759287347178</v>
      </c>
      <c r="AD267" s="61"/>
      <c r="AE267" s="61"/>
      <c r="AF267" s="61"/>
      <c r="AG267" s="61"/>
      <c r="AH267" s="61"/>
      <c r="AI267" s="1"/>
    </row>
    <row r="268" spans="2:35" ht="12" customHeight="1">
      <c r="B268" s="9" t="s">
        <v>1285</v>
      </c>
      <c r="C268" s="143">
        <v>280447749.82999986</v>
      </c>
      <c r="D268" s="61"/>
      <c r="E268" s="61"/>
      <c r="F268" s="61"/>
      <c r="G268" s="61"/>
      <c r="H268" s="61"/>
      <c r="I268" s="61"/>
      <c r="J268" s="61"/>
      <c r="K268" s="61"/>
      <c r="L268" s="61"/>
      <c r="M268" s="61"/>
      <c r="N268" s="141">
        <v>0.01766493490604881</v>
      </c>
      <c r="O268" s="61"/>
      <c r="P268" s="61"/>
      <c r="Q268" s="61"/>
      <c r="R268" s="61"/>
      <c r="S268" s="61"/>
      <c r="T268" s="61"/>
      <c r="U268" s="60">
        <v>2454</v>
      </c>
      <c r="V268" s="61"/>
      <c r="W268" s="61"/>
      <c r="X268" s="61"/>
      <c r="Y268" s="61"/>
      <c r="Z268" s="61"/>
      <c r="AA268" s="61"/>
      <c r="AB268" s="61"/>
      <c r="AC268" s="141">
        <v>0.010726508989024343</v>
      </c>
      <c r="AD268" s="61"/>
      <c r="AE268" s="61"/>
      <c r="AF268" s="61"/>
      <c r="AG268" s="61"/>
      <c r="AH268" s="61"/>
      <c r="AI268" s="1"/>
    </row>
    <row r="269" spans="2:35" ht="12.75" customHeight="1">
      <c r="B269" s="24"/>
      <c r="C269" s="146">
        <v>15875957161.549984</v>
      </c>
      <c r="D269" s="145"/>
      <c r="E269" s="145"/>
      <c r="F269" s="145"/>
      <c r="G269" s="145"/>
      <c r="H269" s="145"/>
      <c r="I269" s="145"/>
      <c r="J269" s="145"/>
      <c r="K269" s="145"/>
      <c r="L269" s="145"/>
      <c r="M269" s="145"/>
      <c r="N269" s="147">
        <v>1.0000000000000198</v>
      </c>
      <c r="O269" s="145"/>
      <c r="P269" s="145"/>
      <c r="Q269" s="145"/>
      <c r="R269" s="145"/>
      <c r="S269" s="145"/>
      <c r="T269" s="145"/>
      <c r="U269" s="148">
        <v>228779</v>
      </c>
      <c r="V269" s="145"/>
      <c r="W269" s="145"/>
      <c r="X269" s="145"/>
      <c r="Y269" s="145"/>
      <c r="Z269" s="145"/>
      <c r="AA269" s="145"/>
      <c r="AB269" s="145"/>
      <c r="AC269" s="147">
        <v>1</v>
      </c>
      <c r="AD269" s="145"/>
      <c r="AE269" s="145"/>
      <c r="AF269" s="145"/>
      <c r="AG269" s="145"/>
      <c r="AH269" s="145"/>
      <c r="AI269" s="1"/>
    </row>
    <row r="270" spans="2:35" ht="9"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c r="B271" s="70" t="s">
        <v>1178</v>
      </c>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2"/>
    </row>
    <row r="272" spans="2:35" ht="8.2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c r="B273" s="57"/>
      <c r="C273" s="58"/>
      <c r="D273" s="57" t="s">
        <v>1181</v>
      </c>
      <c r="E273" s="58"/>
      <c r="F273" s="58"/>
      <c r="G273" s="58"/>
      <c r="H273" s="58"/>
      <c r="I273" s="58"/>
      <c r="J273" s="58"/>
      <c r="K273" s="58"/>
      <c r="L273" s="58"/>
      <c r="M273" s="58"/>
      <c r="N273" s="58"/>
      <c r="O273" s="57" t="s">
        <v>1182</v>
      </c>
      <c r="P273" s="58"/>
      <c r="Q273" s="58"/>
      <c r="R273" s="58"/>
      <c r="S273" s="58"/>
      <c r="T273" s="58"/>
      <c r="U273" s="58"/>
      <c r="V273" s="57" t="s">
        <v>1183</v>
      </c>
      <c r="W273" s="58"/>
      <c r="X273" s="58"/>
      <c r="Y273" s="58"/>
      <c r="Z273" s="58"/>
      <c r="AA273" s="58"/>
      <c r="AB273" s="58"/>
      <c r="AC273" s="58"/>
      <c r="AD273" s="57" t="s">
        <v>1182</v>
      </c>
      <c r="AE273" s="58"/>
      <c r="AF273" s="58"/>
      <c r="AG273" s="58"/>
      <c r="AH273" s="58"/>
      <c r="AI273" s="1"/>
    </row>
    <row r="274" spans="2:35" ht="11.25" customHeight="1">
      <c r="B274" s="63" t="s">
        <v>1286</v>
      </c>
      <c r="C274" s="61"/>
      <c r="D274" s="143">
        <v>273369976.3699997</v>
      </c>
      <c r="E274" s="61"/>
      <c r="F274" s="61"/>
      <c r="G274" s="61"/>
      <c r="H274" s="61"/>
      <c r="I274" s="61"/>
      <c r="J274" s="61"/>
      <c r="K274" s="61"/>
      <c r="L274" s="61"/>
      <c r="M274" s="61"/>
      <c r="N274" s="61"/>
      <c r="O274" s="141">
        <v>0.017219117788505663</v>
      </c>
      <c r="P274" s="61"/>
      <c r="Q274" s="61"/>
      <c r="R274" s="61"/>
      <c r="S274" s="61"/>
      <c r="T274" s="61"/>
      <c r="U274" s="61"/>
      <c r="V274" s="60">
        <v>18542</v>
      </c>
      <c r="W274" s="61"/>
      <c r="X274" s="61"/>
      <c r="Y274" s="61"/>
      <c r="Z274" s="61"/>
      <c r="AA274" s="61"/>
      <c r="AB274" s="61"/>
      <c r="AC274" s="61"/>
      <c r="AD274" s="141">
        <v>0.08104764860411139</v>
      </c>
      <c r="AE274" s="61"/>
      <c r="AF274" s="61"/>
      <c r="AG274" s="61"/>
      <c r="AH274" s="61"/>
      <c r="AI274" s="1"/>
    </row>
    <row r="275" spans="2:35" ht="11.25" customHeight="1">
      <c r="B275" s="63" t="s">
        <v>1287</v>
      </c>
      <c r="C275" s="61"/>
      <c r="D275" s="143">
        <v>410763904.3099985</v>
      </c>
      <c r="E275" s="61"/>
      <c r="F275" s="61"/>
      <c r="G275" s="61"/>
      <c r="H275" s="61"/>
      <c r="I275" s="61"/>
      <c r="J275" s="61"/>
      <c r="K275" s="61"/>
      <c r="L275" s="61"/>
      <c r="M275" s="61"/>
      <c r="N275" s="61"/>
      <c r="O275" s="141">
        <v>0.02587333161271232</v>
      </c>
      <c r="P275" s="61"/>
      <c r="Q275" s="61"/>
      <c r="R275" s="61"/>
      <c r="S275" s="61"/>
      <c r="T275" s="61"/>
      <c r="U275" s="61"/>
      <c r="V275" s="60">
        <v>14656</v>
      </c>
      <c r="W275" s="61"/>
      <c r="X275" s="61"/>
      <c r="Y275" s="61"/>
      <c r="Z275" s="61"/>
      <c r="AA275" s="61"/>
      <c r="AB275" s="61"/>
      <c r="AC275" s="61"/>
      <c r="AD275" s="141">
        <v>0.06406182385621058</v>
      </c>
      <c r="AE275" s="61"/>
      <c r="AF275" s="61"/>
      <c r="AG275" s="61"/>
      <c r="AH275" s="61"/>
      <c r="AI275" s="1"/>
    </row>
    <row r="276" spans="2:35" ht="11.25" customHeight="1">
      <c r="B276" s="63" t="s">
        <v>1288</v>
      </c>
      <c r="C276" s="61"/>
      <c r="D276" s="143">
        <v>748478093.9599987</v>
      </c>
      <c r="E276" s="61"/>
      <c r="F276" s="61"/>
      <c r="G276" s="61"/>
      <c r="H276" s="61"/>
      <c r="I276" s="61"/>
      <c r="J276" s="61"/>
      <c r="K276" s="61"/>
      <c r="L276" s="61"/>
      <c r="M276" s="61"/>
      <c r="N276" s="61"/>
      <c r="O276" s="141">
        <v>0.04714538382433647</v>
      </c>
      <c r="P276" s="61"/>
      <c r="Q276" s="61"/>
      <c r="R276" s="61"/>
      <c r="S276" s="61"/>
      <c r="T276" s="61"/>
      <c r="U276" s="61"/>
      <c r="V276" s="60">
        <v>17677</v>
      </c>
      <c r="W276" s="61"/>
      <c r="X276" s="61"/>
      <c r="Y276" s="61"/>
      <c r="Z276" s="61"/>
      <c r="AA276" s="61"/>
      <c r="AB276" s="61"/>
      <c r="AC276" s="61"/>
      <c r="AD276" s="141">
        <v>0.07726670717154983</v>
      </c>
      <c r="AE276" s="61"/>
      <c r="AF276" s="61"/>
      <c r="AG276" s="61"/>
      <c r="AH276" s="61"/>
      <c r="AI276" s="1"/>
    </row>
    <row r="277" spans="2:35" ht="11.25" customHeight="1">
      <c r="B277" s="63" t="s">
        <v>1289</v>
      </c>
      <c r="C277" s="61"/>
      <c r="D277" s="143">
        <v>1463037206.9900064</v>
      </c>
      <c r="E277" s="61"/>
      <c r="F277" s="61"/>
      <c r="G277" s="61"/>
      <c r="H277" s="61"/>
      <c r="I277" s="61"/>
      <c r="J277" s="61"/>
      <c r="K277" s="61"/>
      <c r="L277" s="61"/>
      <c r="M277" s="61"/>
      <c r="N277" s="61"/>
      <c r="O277" s="141">
        <v>0.09215426774603153</v>
      </c>
      <c r="P277" s="61"/>
      <c r="Q277" s="61"/>
      <c r="R277" s="61"/>
      <c r="S277" s="61"/>
      <c r="T277" s="61"/>
      <c r="U277" s="61"/>
      <c r="V277" s="60">
        <v>24124</v>
      </c>
      <c r="W277" s="61"/>
      <c r="X277" s="61"/>
      <c r="Y277" s="61"/>
      <c r="Z277" s="61"/>
      <c r="AA277" s="61"/>
      <c r="AB277" s="61"/>
      <c r="AC277" s="61"/>
      <c r="AD277" s="141">
        <v>0.10544674117816757</v>
      </c>
      <c r="AE277" s="61"/>
      <c r="AF277" s="61"/>
      <c r="AG277" s="61"/>
      <c r="AH277" s="61"/>
      <c r="AI277" s="1"/>
    </row>
    <row r="278" spans="2:35" ht="11.25" customHeight="1">
      <c r="B278" s="63" t="s">
        <v>1290</v>
      </c>
      <c r="C278" s="61"/>
      <c r="D278" s="143">
        <v>3136884505.200004</v>
      </c>
      <c r="E278" s="61"/>
      <c r="F278" s="61"/>
      <c r="G278" s="61"/>
      <c r="H278" s="61"/>
      <c r="I278" s="61"/>
      <c r="J278" s="61"/>
      <c r="K278" s="61"/>
      <c r="L278" s="61"/>
      <c r="M278" s="61"/>
      <c r="N278" s="61"/>
      <c r="O278" s="141">
        <v>0.19758711070329832</v>
      </c>
      <c r="P278" s="61"/>
      <c r="Q278" s="61"/>
      <c r="R278" s="61"/>
      <c r="S278" s="61"/>
      <c r="T278" s="61"/>
      <c r="U278" s="61"/>
      <c r="V278" s="60">
        <v>36853</v>
      </c>
      <c r="W278" s="61"/>
      <c r="X278" s="61"/>
      <c r="Y278" s="61"/>
      <c r="Z278" s="61"/>
      <c r="AA278" s="61"/>
      <c r="AB278" s="61"/>
      <c r="AC278" s="61"/>
      <c r="AD278" s="141">
        <v>0.16108558914935375</v>
      </c>
      <c r="AE278" s="61"/>
      <c r="AF278" s="61"/>
      <c r="AG278" s="61"/>
      <c r="AH278" s="61"/>
      <c r="AI278" s="1"/>
    </row>
    <row r="279" spans="2:35" ht="11.25" customHeight="1">
      <c r="B279" s="63" t="s">
        <v>1291</v>
      </c>
      <c r="C279" s="61"/>
      <c r="D279" s="143">
        <v>757162288.7600026</v>
      </c>
      <c r="E279" s="61"/>
      <c r="F279" s="61"/>
      <c r="G279" s="61"/>
      <c r="H279" s="61"/>
      <c r="I279" s="61"/>
      <c r="J279" s="61"/>
      <c r="K279" s="61"/>
      <c r="L279" s="61"/>
      <c r="M279" s="61"/>
      <c r="N279" s="61"/>
      <c r="O279" s="141">
        <v>0.04769238673645292</v>
      </c>
      <c r="P279" s="61"/>
      <c r="Q279" s="61"/>
      <c r="R279" s="61"/>
      <c r="S279" s="61"/>
      <c r="T279" s="61"/>
      <c r="U279" s="61"/>
      <c r="V279" s="60">
        <v>14631</v>
      </c>
      <c r="W279" s="61"/>
      <c r="X279" s="61"/>
      <c r="Y279" s="61"/>
      <c r="Z279" s="61"/>
      <c r="AA279" s="61"/>
      <c r="AB279" s="61"/>
      <c r="AC279" s="61"/>
      <c r="AD279" s="141">
        <v>0.06395254809226371</v>
      </c>
      <c r="AE279" s="61"/>
      <c r="AF279" s="61"/>
      <c r="AG279" s="61"/>
      <c r="AH279" s="61"/>
      <c r="AI279" s="1"/>
    </row>
    <row r="280" spans="2:35" ht="11.25" customHeight="1">
      <c r="B280" s="63" t="s">
        <v>1292</v>
      </c>
      <c r="C280" s="61"/>
      <c r="D280" s="143">
        <v>762321973.7600008</v>
      </c>
      <c r="E280" s="61"/>
      <c r="F280" s="61"/>
      <c r="G280" s="61"/>
      <c r="H280" s="61"/>
      <c r="I280" s="61"/>
      <c r="J280" s="61"/>
      <c r="K280" s="61"/>
      <c r="L280" s="61"/>
      <c r="M280" s="61"/>
      <c r="N280" s="61"/>
      <c r="O280" s="141">
        <v>0.04801738666858265</v>
      </c>
      <c r="P280" s="61"/>
      <c r="Q280" s="61"/>
      <c r="R280" s="61"/>
      <c r="S280" s="61"/>
      <c r="T280" s="61"/>
      <c r="U280" s="61"/>
      <c r="V280" s="60">
        <v>12845</v>
      </c>
      <c r="W280" s="61"/>
      <c r="X280" s="61"/>
      <c r="Y280" s="61"/>
      <c r="Z280" s="61"/>
      <c r="AA280" s="61"/>
      <c r="AB280" s="61"/>
      <c r="AC280" s="61"/>
      <c r="AD280" s="141">
        <v>0.05614588751589963</v>
      </c>
      <c r="AE280" s="61"/>
      <c r="AF280" s="61"/>
      <c r="AG280" s="61"/>
      <c r="AH280" s="61"/>
      <c r="AI280" s="1"/>
    </row>
    <row r="281" spans="2:35" ht="11.25" customHeight="1">
      <c r="B281" s="63" t="s">
        <v>1293</v>
      </c>
      <c r="C281" s="61"/>
      <c r="D281" s="143">
        <v>834199240.1699978</v>
      </c>
      <c r="E281" s="61"/>
      <c r="F281" s="61"/>
      <c r="G281" s="61"/>
      <c r="H281" s="61"/>
      <c r="I281" s="61"/>
      <c r="J281" s="61"/>
      <c r="K281" s="61"/>
      <c r="L281" s="61"/>
      <c r="M281" s="61"/>
      <c r="N281" s="61"/>
      <c r="O281" s="141">
        <v>0.05254481551451558</v>
      </c>
      <c r="P281" s="61"/>
      <c r="Q281" s="61"/>
      <c r="R281" s="61"/>
      <c r="S281" s="61"/>
      <c r="T281" s="61"/>
      <c r="U281" s="61"/>
      <c r="V281" s="60">
        <v>12596</v>
      </c>
      <c r="W281" s="61"/>
      <c r="X281" s="61"/>
      <c r="Y281" s="61"/>
      <c r="Z281" s="61"/>
      <c r="AA281" s="61"/>
      <c r="AB281" s="61"/>
      <c r="AC281" s="61"/>
      <c r="AD281" s="141">
        <v>0.05505750090698884</v>
      </c>
      <c r="AE281" s="61"/>
      <c r="AF281" s="61"/>
      <c r="AG281" s="61"/>
      <c r="AH281" s="61"/>
      <c r="AI281" s="1"/>
    </row>
    <row r="282" spans="2:35" ht="11.25" customHeight="1">
      <c r="B282" s="63" t="s">
        <v>1294</v>
      </c>
      <c r="C282" s="61"/>
      <c r="D282" s="143">
        <v>935265920.0199987</v>
      </c>
      <c r="E282" s="61"/>
      <c r="F282" s="61"/>
      <c r="G282" s="61"/>
      <c r="H282" s="61"/>
      <c r="I282" s="61"/>
      <c r="J282" s="61"/>
      <c r="K282" s="61"/>
      <c r="L282" s="61"/>
      <c r="M282" s="61"/>
      <c r="N282" s="61"/>
      <c r="O282" s="141">
        <v>0.058910836713840446</v>
      </c>
      <c r="P282" s="61"/>
      <c r="Q282" s="61"/>
      <c r="R282" s="61"/>
      <c r="S282" s="61"/>
      <c r="T282" s="61"/>
      <c r="U282" s="61"/>
      <c r="V282" s="60">
        <v>12830</v>
      </c>
      <c r="W282" s="61"/>
      <c r="X282" s="61"/>
      <c r="Y282" s="61"/>
      <c r="Z282" s="61"/>
      <c r="AA282" s="61"/>
      <c r="AB282" s="61"/>
      <c r="AC282" s="61"/>
      <c r="AD282" s="141">
        <v>0.0560803220575315</v>
      </c>
      <c r="AE282" s="61"/>
      <c r="AF282" s="61"/>
      <c r="AG282" s="61"/>
      <c r="AH282" s="61"/>
      <c r="AI282" s="1"/>
    </row>
    <row r="283" spans="2:35" ht="11.25" customHeight="1">
      <c r="B283" s="63" t="s">
        <v>1295</v>
      </c>
      <c r="C283" s="61"/>
      <c r="D283" s="143">
        <v>934784018.580002</v>
      </c>
      <c r="E283" s="61"/>
      <c r="F283" s="61"/>
      <c r="G283" s="61"/>
      <c r="H283" s="61"/>
      <c r="I283" s="61"/>
      <c r="J283" s="61"/>
      <c r="K283" s="61"/>
      <c r="L283" s="61"/>
      <c r="M283" s="61"/>
      <c r="N283" s="61"/>
      <c r="O283" s="141">
        <v>0.05888048254778337</v>
      </c>
      <c r="P283" s="61"/>
      <c r="Q283" s="61"/>
      <c r="R283" s="61"/>
      <c r="S283" s="61"/>
      <c r="T283" s="61"/>
      <c r="U283" s="61"/>
      <c r="V283" s="60">
        <v>11277</v>
      </c>
      <c r="W283" s="61"/>
      <c r="X283" s="61"/>
      <c r="Y283" s="61"/>
      <c r="Z283" s="61"/>
      <c r="AA283" s="61"/>
      <c r="AB283" s="61"/>
      <c r="AC283" s="61"/>
      <c r="AD283" s="141">
        <v>0.049292111601152204</v>
      </c>
      <c r="AE283" s="61"/>
      <c r="AF283" s="61"/>
      <c r="AG283" s="61"/>
      <c r="AH283" s="61"/>
      <c r="AI283" s="1"/>
    </row>
    <row r="284" spans="2:35" ht="11.25" customHeight="1">
      <c r="B284" s="63" t="s">
        <v>1296</v>
      </c>
      <c r="C284" s="61"/>
      <c r="D284" s="143">
        <v>2667482814.529999</v>
      </c>
      <c r="E284" s="61"/>
      <c r="F284" s="61"/>
      <c r="G284" s="61"/>
      <c r="H284" s="61"/>
      <c r="I284" s="61"/>
      <c r="J284" s="61"/>
      <c r="K284" s="61"/>
      <c r="L284" s="61"/>
      <c r="M284" s="61"/>
      <c r="N284" s="61"/>
      <c r="O284" s="141">
        <v>0.16802028295908839</v>
      </c>
      <c r="P284" s="61"/>
      <c r="Q284" s="61"/>
      <c r="R284" s="61"/>
      <c r="S284" s="61"/>
      <c r="T284" s="61"/>
      <c r="U284" s="61"/>
      <c r="V284" s="60">
        <v>29538</v>
      </c>
      <c r="W284" s="61"/>
      <c r="X284" s="61"/>
      <c r="Y284" s="61"/>
      <c r="Z284" s="61"/>
      <c r="AA284" s="61"/>
      <c r="AB284" s="61"/>
      <c r="AC284" s="61"/>
      <c r="AD284" s="141">
        <v>0.12911150061850082</v>
      </c>
      <c r="AE284" s="61"/>
      <c r="AF284" s="61"/>
      <c r="AG284" s="61"/>
      <c r="AH284" s="61"/>
      <c r="AI284" s="1"/>
    </row>
    <row r="285" spans="2:35" ht="11.25" customHeight="1">
      <c r="B285" s="63" t="s">
        <v>1297</v>
      </c>
      <c r="C285" s="61"/>
      <c r="D285" s="143">
        <v>1177337924.9800014</v>
      </c>
      <c r="E285" s="61"/>
      <c r="F285" s="61"/>
      <c r="G285" s="61"/>
      <c r="H285" s="61"/>
      <c r="I285" s="61"/>
      <c r="J285" s="61"/>
      <c r="K285" s="61"/>
      <c r="L285" s="61"/>
      <c r="M285" s="61"/>
      <c r="N285" s="61"/>
      <c r="O285" s="141">
        <v>0.07415854760753554</v>
      </c>
      <c r="P285" s="61"/>
      <c r="Q285" s="61"/>
      <c r="R285" s="61"/>
      <c r="S285" s="61"/>
      <c r="T285" s="61"/>
      <c r="U285" s="61"/>
      <c r="V285" s="60">
        <v>10801</v>
      </c>
      <c r="W285" s="61"/>
      <c r="X285" s="61"/>
      <c r="Y285" s="61"/>
      <c r="Z285" s="61"/>
      <c r="AA285" s="61"/>
      <c r="AB285" s="61"/>
      <c r="AC285" s="61"/>
      <c r="AD285" s="141">
        <v>0.04721150105560388</v>
      </c>
      <c r="AE285" s="61"/>
      <c r="AF285" s="61"/>
      <c r="AG285" s="61"/>
      <c r="AH285" s="61"/>
      <c r="AI285" s="1"/>
    </row>
    <row r="286" spans="2:35" ht="11.25" customHeight="1">
      <c r="B286" s="63" t="s">
        <v>1298</v>
      </c>
      <c r="C286" s="61"/>
      <c r="D286" s="143">
        <v>492554705.44000065</v>
      </c>
      <c r="E286" s="61"/>
      <c r="F286" s="61"/>
      <c r="G286" s="61"/>
      <c r="H286" s="61"/>
      <c r="I286" s="61"/>
      <c r="J286" s="61"/>
      <c r="K286" s="61"/>
      <c r="L286" s="61"/>
      <c r="M286" s="61"/>
      <c r="N286" s="61"/>
      <c r="O286" s="141">
        <v>0.031025197437098098</v>
      </c>
      <c r="P286" s="61"/>
      <c r="Q286" s="61"/>
      <c r="R286" s="61"/>
      <c r="S286" s="61"/>
      <c r="T286" s="61"/>
      <c r="U286" s="61"/>
      <c r="V286" s="60">
        <v>4249</v>
      </c>
      <c r="W286" s="61"/>
      <c r="X286" s="61"/>
      <c r="Y286" s="61"/>
      <c r="Z286" s="61"/>
      <c r="AA286" s="61"/>
      <c r="AB286" s="61"/>
      <c r="AC286" s="61"/>
      <c r="AD286" s="141">
        <v>0.018572508840409303</v>
      </c>
      <c r="AE286" s="61"/>
      <c r="AF286" s="61"/>
      <c r="AG286" s="61"/>
      <c r="AH286" s="61"/>
      <c r="AI286" s="1"/>
    </row>
    <row r="287" spans="2:35" ht="11.25" customHeight="1">
      <c r="B287" s="63" t="s">
        <v>1299</v>
      </c>
      <c r="C287" s="61"/>
      <c r="D287" s="143">
        <v>1282314588.4800022</v>
      </c>
      <c r="E287" s="61"/>
      <c r="F287" s="61"/>
      <c r="G287" s="61"/>
      <c r="H287" s="61"/>
      <c r="I287" s="61"/>
      <c r="J287" s="61"/>
      <c r="K287" s="61"/>
      <c r="L287" s="61"/>
      <c r="M287" s="61"/>
      <c r="N287" s="61"/>
      <c r="O287" s="141">
        <v>0.0807708521402187</v>
      </c>
      <c r="P287" s="61"/>
      <c r="Q287" s="61"/>
      <c r="R287" s="61"/>
      <c r="S287" s="61"/>
      <c r="T287" s="61"/>
      <c r="U287" s="61"/>
      <c r="V287" s="60">
        <v>8160</v>
      </c>
      <c r="W287" s="61"/>
      <c r="X287" s="61"/>
      <c r="Y287" s="61"/>
      <c r="Z287" s="61"/>
      <c r="AA287" s="61"/>
      <c r="AB287" s="61"/>
      <c r="AC287" s="61"/>
      <c r="AD287" s="141">
        <v>0.03566760935225698</v>
      </c>
      <c r="AE287" s="61"/>
      <c r="AF287" s="61"/>
      <c r="AG287" s="61"/>
      <c r="AH287" s="61"/>
      <c r="AI287" s="1"/>
    </row>
    <row r="288" spans="2:35" ht="11.25" customHeight="1">
      <c r="B288" s="149"/>
      <c r="C288" s="145"/>
      <c r="D288" s="146">
        <v>15875957161.550013</v>
      </c>
      <c r="E288" s="145"/>
      <c r="F288" s="145"/>
      <c r="G288" s="145"/>
      <c r="H288" s="145"/>
      <c r="I288" s="145"/>
      <c r="J288" s="145"/>
      <c r="K288" s="145"/>
      <c r="L288" s="145"/>
      <c r="M288" s="145"/>
      <c r="N288" s="145"/>
      <c r="O288" s="147">
        <v>0.9999999999999999</v>
      </c>
      <c r="P288" s="145"/>
      <c r="Q288" s="145"/>
      <c r="R288" s="145"/>
      <c r="S288" s="145"/>
      <c r="T288" s="145"/>
      <c r="U288" s="145"/>
      <c r="V288" s="148">
        <v>228779</v>
      </c>
      <c r="W288" s="145"/>
      <c r="X288" s="145"/>
      <c r="Y288" s="145"/>
      <c r="Z288" s="145"/>
      <c r="AA288" s="145"/>
      <c r="AB288" s="145"/>
      <c r="AC288" s="145"/>
      <c r="AD288" s="147">
        <v>1</v>
      </c>
      <c r="AE288" s="145"/>
      <c r="AF288" s="145"/>
      <c r="AG288" s="145"/>
      <c r="AH288" s="145"/>
      <c r="AI288" s="1"/>
    </row>
    <row r="289" spans="2:35" ht="9"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c r="B290" s="70" t="s">
        <v>1179</v>
      </c>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2"/>
    </row>
    <row r="291" spans="2:35" ht="8.2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c r="B292" s="57" t="s">
        <v>1184</v>
      </c>
      <c r="C292" s="58"/>
      <c r="D292" s="57" t="s">
        <v>1181</v>
      </c>
      <c r="E292" s="58"/>
      <c r="F292" s="58"/>
      <c r="G292" s="58"/>
      <c r="H292" s="58"/>
      <c r="I292" s="58"/>
      <c r="J292" s="58"/>
      <c r="K292" s="58"/>
      <c r="L292" s="58"/>
      <c r="M292" s="58"/>
      <c r="N292" s="58"/>
      <c r="O292" s="57" t="s">
        <v>1182</v>
      </c>
      <c r="P292" s="58"/>
      <c r="Q292" s="58"/>
      <c r="R292" s="58"/>
      <c r="S292" s="58"/>
      <c r="T292" s="58"/>
      <c r="U292" s="58"/>
      <c r="V292" s="57" t="s">
        <v>1183</v>
      </c>
      <c r="W292" s="58"/>
      <c r="X292" s="58"/>
      <c r="Y292" s="58"/>
      <c r="Z292" s="58"/>
      <c r="AA292" s="58"/>
      <c r="AB292" s="58"/>
      <c r="AC292" s="58"/>
      <c r="AD292" s="57" t="s">
        <v>1182</v>
      </c>
      <c r="AE292" s="58"/>
      <c r="AF292" s="58"/>
      <c r="AG292" s="58"/>
      <c r="AH292" s="58"/>
      <c r="AI292" s="1"/>
    </row>
    <row r="293" spans="2:35" ht="10.5" customHeight="1">
      <c r="B293" s="63" t="s">
        <v>1300</v>
      </c>
      <c r="C293" s="61"/>
      <c r="D293" s="143">
        <v>322661553.0600001</v>
      </c>
      <c r="E293" s="61"/>
      <c r="F293" s="61"/>
      <c r="G293" s="61"/>
      <c r="H293" s="61"/>
      <c r="I293" s="61"/>
      <c r="J293" s="61"/>
      <c r="K293" s="61"/>
      <c r="L293" s="61"/>
      <c r="M293" s="61"/>
      <c r="N293" s="61"/>
      <c r="O293" s="141">
        <v>0.020323911797989407</v>
      </c>
      <c r="P293" s="61"/>
      <c r="Q293" s="61"/>
      <c r="R293" s="61"/>
      <c r="S293" s="61"/>
      <c r="T293" s="61"/>
      <c r="U293" s="61"/>
      <c r="V293" s="60">
        <v>13882</v>
      </c>
      <c r="W293" s="61"/>
      <c r="X293" s="61"/>
      <c r="Y293" s="61"/>
      <c r="Z293" s="61"/>
      <c r="AA293" s="61"/>
      <c r="AB293" s="61"/>
      <c r="AC293" s="61"/>
      <c r="AD293" s="141">
        <v>0.06067864620441561</v>
      </c>
      <c r="AE293" s="61"/>
      <c r="AF293" s="61"/>
      <c r="AG293" s="61"/>
      <c r="AH293" s="61"/>
      <c r="AI293" s="1"/>
    </row>
    <row r="294" spans="2:35" ht="10.5" customHeight="1">
      <c r="B294" s="63" t="s">
        <v>1186</v>
      </c>
      <c r="C294" s="61"/>
      <c r="D294" s="143">
        <v>378542932.7300004</v>
      </c>
      <c r="E294" s="61"/>
      <c r="F294" s="61"/>
      <c r="G294" s="61"/>
      <c r="H294" s="61"/>
      <c r="I294" s="61"/>
      <c r="J294" s="61"/>
      <c r="K294" s="61"/>
      <c r="L294" s="61"/>
      <c r="M294" s="61"/>
      <c r="N294" s="61"/>
      <c r="O294" s="141">
        <v>0.02384378648027562</v>
      </c>
      <c r="P294" s="61"/>
      <c r="Q294" s="61"/>
      <c r="R294" s="61"/>
      <c r="S294" s="61"/>
      <c r="T294" s="61"/>
      <c r="U294" s="61"/>
      <c r="V294" s="60">
        <v>10150</v>
      </c>
      <c r="W294" s="61"/>
      <c r="X294" s="61"/>
      <c r="Y294" s="61"/>
      <c r="Z294" s="61"/>
      <c r="AA294" s="61"/>
      <c r="AB294" s="61"/>
      <c r="AC294" s="61"/>
      <c r="AD294" s="141">
        <v>0.0443659601624275</v>
      </c>
      <c r="AE294" s="61"/>
      <c r="AF294" s="61"/>
      <c r="AG294" s="61"/>
      <c r="AH294" s="61"/>
      <c r="AI294" s="1"/>
    </row>
    <row r="295" spans="2:35" ht="10.5" customHeight="1">
      <c r="B295" s="63" t="s">
        <v>1187</v>
      </c>
      <c r="C295" s="61"/>
      <c r="D295" s="143">
        <v>701356290.5999984</v>
      </c>
      <c r="E295" s="61"/>
      <c r="F295" s="61"/>
      <c r="G295" s="61"/>
      <c r="H295" s="61"/>
      <c r="I295" s="61"/>
      <c r="J295" s="61"/>
      <c r="K295" s="61"/>
      <c r="L295" s="61"/>
      <c r="M295" s="61"/>
      <c r="N295" s="61"/>
      <c r="O295" s="141">
        <v>0.04417726020945778</v>
      </c>
      <c r="P295" s="61"/>
      <c r="Q295" s="61"/>
      <c r="R295" s="61"/>
      <c r="S295" s="61"/>
      <c r="T295" s="61"/>
      <c r="U295" s="61"/>
      <c r="V295" s="60">
        <v>20075</v>
      </c>
      <c r="W295" s="61"/>
      <c r="X295" s="61"/>
      <c r="Y295" s="61"/>
      <c r="Z295" s="61"/>
      <c r="AA295" s="61"/>
      <c r="AB295" s="61"/>
      <c r="AC295" s="61"/>
      <c r="AD295" s="141">
        <v>0.0877484384493332</v>
      </c>
      <c r="AE295" s="61"/>
      <c r="AF295" s="61"/>
      <c r="AG295" s="61"/>
      <c r="AH295" s="61"/>
      <c r="AI295" s="1"/>
    </row>
    <row r="296" spans="2:35" ht="10.5" customHeight="1">
      <c r="B296" s="63" t="s">
        <v>1188</v>
      </c>
      <c r="C296" s="61"/>
      <c r="D296" s="143">
        <v>846677588.1600007</v>
      </c>
      <c r="E296" s="61"/>
      <c r="F296" s="61"/>
      <c r="G296" s="61"/>
      <c r="H296" s="61"/>
      <c r="I296" s="61"/>
      <c r="J296" s="61"/>
      <c r="K296" s="61"/>
      <c r="L296" s="61"/>
      <c r="M296" s="61"/>
      <c r="N296" s="61"/>
      <c r="O296" s="141">
        <v>0.05333080579296164</v>
      </c>
      <c r="P296" s="61"/>
      <c r="Q296" s="61"/>
      <c r="R296" s="61"/>
      <c r="S296" s="61"/>
      <c r="T296" s="61"/>
      <c r="U296" s="61"/>
      <c r="V296" s="60">
        <v>19291</v>
      </c>
      <c r="W296" s="61"/>
      <c r="X296" s="61"/>
      <c r="Y296" s="61"/>
      <c r="Z296" s="61"/>
      <c r="AA296" s="61"/>
      <c r="AB296" s="61"/>
      <c r="AC296" s="61"/>
      <c r="AD296" s="141">
        <v>0.0843215504919595</v>
      </c>
      <c r="AE296" s="61"/>
      <c r="AF296" s="61"/>
      <c r="AG296" s="61"/>
      <c r="AH296" s="61"/>
      <c r="AI296" s="1"/>
    </row>
    <row r="297" spans="2:35" ht="10.5" customHeight="1">
      <c r="B297" s="63" t="s">
        <v>1189</v>
      </c>
      <c r="C297" s="61"/>
      <c r="D297" s="143">
        <v>1294719309.0899973</v>
      </c>
      <c r="E297" s="61"/>
      <c r="F297" s="61"/>
      <c r="G297" s="61"/>
      <c r="H297" s="61"/>
      <c r="I297" s="61"/>
      <c r="J297" s="61"/>
      <c r="K297" s="61"/>
      <c r="L297" s="61"/>
      <c r="M297" s="61"/>
      <c r="N297" s="61"/>
      <c r="O297" s="141">
        <v>0.08155220475308922</v>
      </c>
      <c r="P297" s="61"/>
      <c r="Q297" s="61"/>
      <c r="R297" s="61"/>
      <c r="S297" s="61"/>
      <c r="T297" s="61"/>
      <c r="U297" s="61"/>
      <c r="V297" s="60">
        <v>25071</v>
      </c>
      <c r="W297" s="61"/>
      <c r="X297" s="61"/>
      <c r="Y297" s="61"/>
      <c r="Z297" s="61"/>
      <c r="AA297" s="61"/>
      <c r="AB297" s="61"/>
      <c r="AC297" s="61"/>
      <c r="AD297" s="141">
        <v>0.10958610711647485</v>
      </c>
      <c r="AE297" s="61"/>
      <c r="AF297" s="61"/>
      <c r="AG297" s="61"/>
      <c r="AH297" s="61"/>
      <c r="AI297" s="1"/>
    </row>
    <row r="298" spans="2:35" ht="10.5" customHeight="1">
      <c r="B298" s="63" t="s">
        <v>1190</v>
      </c>
      <c r="C298" s="61"/>
      <c r="D298" s="143">
        <v>1097182627.570004</v>
      </c>
      <c r="E298" s="61"/>
      <c r="F298" s="61"/>
      <c r="G298" s="61"/>
      <c r="H298" s="61"/>
      <c r="I298" s="61"/>
      <c r="J298" s="61"/>
      <c r="K298" s="61"/>
      <c r="L298" s="61"/>
      <c r="M298" s="61"/>
      <c r="N298" s="61"/>
      <c r="O298" s="141">
        <v>0.06910969942821925</v>
      </c>
      <c r="P298" s="61"/>
      <c r="Q298" s="61"/>
      <c r="R298" s="61"/>
      <c r="S298" s="61"/>
      <c r="T298" s="61"/>
      <c r="U298" s="61"/>
      <c r="V298" s="60">
        <v>18318</v>
      </c>
      <c r="W298" s="61"/>
      <c r="X298" s="61"/>
      <c r="Y298" s="61"/>
      <c r="Z298" s="61"/>
      <c r="AA298" s="61"/>
      <c r="AB298" s="61"/>
      <c r="AC298" s="61"/>
      <c r="AD298" s="141">
        <v>0.08006853775914748</v>
      </c>
      <c r="AE298" s="61"/>
      <c r="AF298" s="61"/>
      <c r="AG298" s="61"/>
      <c r="AH298" s="61"/>
      <c r="AI298" s="1"/>
    </row>
    <row r="299" spans="2:35" ht="10.5" customHeight="1">
      <c r="B299" s="63" t="s">
        <v>1191</v>
      </c>
      <c r="C299" s="61"/>
      <c r="D299" s="143">
        <v>1455603647.6400015</v>
      </c>
      <c r="E299" s="61"/>
      <c r="F299" s="61"/>
      <c r="G299" s="61"/>
      <c r="H299" s="61"/>
      <c r="I299" s="61"/>
      <c r="J299" s="61"/>
      <c r="K299" s="61"/>
      <c r="L299" s="61"/>
      <c r="M299" s="61"/>
      <c r="N299" s="61"/>
      <c r="O299" s="141">
        <v>0.09168604027008409</v>
      </c>
      <c r="P299" s="61"/>
      <c r="Q299" s="61"/>
      <c r="R299" s="61"/>
      <c r="S299" s="61"/>
      <c r="T299" s="61"/>
      <c r="U299" s="61"/>
      <c r="V299" s="60">
        <v>20225</v>
      </c>
      <c r="W299" s="61"/>
      <c r="X299" s="61"/>
      <c r="Y299" s="61"/>
      <c r="Z299" s="61"/>
      <c r="AA299" s="61"/>
      <c r="AB299" s="61"/>
      <c r="AC299" s="61"/>
      <c r="AD299" s="141">
        <v>0.0884040930330144</v>
      </c>
      <c r="AE299" s="61"/>
      <c r="AF299" s="61"/>
      <c r="AG299" s="61"/>
      <c r="AH299" s="61"/>
      <c r="AI299" s="1"/>
    </row>
    <row r="300" spans="2:35" ht="10.5" customHeight="1">
      <c r="B300" s="63" t="s">
        <v>1192</v>
      </c>
      <c r="C300" s="61"/>
      <c r="D300" s="143">
        <v>1456232668.7300034</v>
      </c>
      <c r="E300" s="61"/>
      <c r="F300" s="61"/>
      <c r="G300" s="61"/>
      <c r="H300" s="61"/>
      <c r="I300" s="61"/>
      <c r="J300" s="61"/>
      <c r="K300" s="61"/>
      <c r="L300" s="61"/>
      <c r="M300" s="61"/>
      <c r="N300" s="61"/>
      <c r="O300" s="141">
        <v>0.09172566125693868</v>
      </c>
      <c r="P300" s="61"/>
      <c r="Q300" s="61"/>
      <c r="R300" s="61"/>
      <c r="S300" s="61"/>
      <c r="T300" s="61"/>
      <c r="U300" s="61"/>
      <c r="V300" s="60">
        <v>18554</v>
      </c>
      <c r="W300" s="61"/>
      <c r="X300" s="61"/>
      <c r="Y300" s="61"/>
      <c r="Z300" s="61"/>
      <c r="AA300" s="61"/>
      <c r="AB300" s="61"/>
      <c r="AC300" s="61"/>
      <c r="AD300" s="141">
        <v>0.08110010097080589</v>
      </c>
      <c r="AE300" s="61"/>
      <c r="AF300" s="61"/>
      <c r="AG300" s="61"/>
      <c r="AH300" s="61"/>
      <c r="AI300" s="1"/>
    </row>
    <row r="301" spans="2:35" ht="10.5" customHeight="1">
      <c r="B301" s="63" t="s">
        <v>1193</v>
      </c>
      <c r="C301" s="61"/>
      <c r="D301" s="143">
        <v>1563404794.2200034</v>
      </c>
      <c r="E301" s="61"/>
      <c r="F301" s="61"/>
      <c r="G301" s="61"/>
      <c r="H301" s="61"/>
      <c r="I301" s="61"/>
      <c r="J301" s="61"/>
      <c r="K301" s="61"/>
      <c r="L301" s="61"/>
      <c r="M301" s="61"/>
      <c r="N301" s="61"/>
      <c r="O301" s="141">
        <v>0.09847625426997354</v>
      </c>
      <c r="P301" s="61"/>
      <c r="Q301" s="61"/>
      <c r="R301" s="61"/>
      <c r="S301" s="61"/>
      <c r="T301" s="61"/>
      <c r="U301" s="61"/>
      <c r="V301" s="60">
        <v>17760</v>
      </c>
      <c r="W301" s="61"/>
      <c r="X301" s="61"/>
      <c r="Y301" s="61"/>
      <c r="Z301" s="61"/>
      <c r="AA301" s="61"/>
      <c r="AB301" s="61"/>
      <c r="AC301" s="61"/>
      <c r="AD301" s="141">
        <v>0.07762950270785343</v>
      </c>
      <c r="AE301" s="61"/>
      <c r="AF301" s="61"/>
      <c r="AG301" s="61"/>
      <c r="AH301" s="61"/>
      <c r="AI301" s="1"/>
    </row>
    <row r="302" spans="2:35" ht="10.5" customHeight="1">
      <c r="B302" s="63" t="s">
        <v>1194</v>
      </c>
      <c r="C302" s="61"/>
      <c r="D302" s="143">
        <v>2423778439.2199745</v>
      </c>
      <c r="E302" s="61"/>
      <c r="F302" s="61"/>
      <c r="G302" s="61"/>
      <c r="H302" s="61"/>
      <c r="I302" s="61"/>
      <c r="J302" s="61"/>
      <c r="K302" s="61"/>
      <c r="L302" s="61"/>
      <c r="M302" s="61"/>
      <c r="N302" s="61"/>
      <c r="O302" s="141">
        <v>0.15266975178606107</v>
      </c>
      <c r="P302" s="61"/>
      <c r="Q302" s="61"/>
      <c r="R302" s="61"/>
      <c r="S302" s="61"/>
      <c r="T302" s="61"/>
      <c r="U302" s="61"/>
      <c r="V302" s="60">
        <v>25635</v>
      </c>
      <c r="W302" s="61"/>
      <c r="X302" s="61"/>
      <c r="Y302" s="61"/>
      <c r="Z302" s="61"/>
      <c r="AA302" s="61"/>
      <c r="AB302" s="61"/>
      <c r="AC302" s="61"/>
      <c r="AD302" s="141">
        <v>0.11205136835111615</v>
      </c>
      <c r="AE302" s="61"/>
      <c r="AF302" s="61"/>
      <c r="AG302" s="61"/>
      <c r="AH302" s="61"/>
      <c r="AI302" s="1"/>
    </row>
    <row r="303" spans="2:35" ht="10.5" customHeight="1">
      <c r="B303" s="63" t="s">
        <v>1195</v>
      </c>
      <c r="C303" s="61"/>
      <c r="D303" s="143">
        <v>1146113545.0299962</v>
      </c>
      <c r="E303" s="61"/>
      <c r="F303" s="61"/>
      <c r="G303" s="61"/>
      <c r="H303" s="61"/>
      <c r="I303" s="61"/>
      <c r="J303" s="61"/>
      <c r="K303" s="61"/>
      <c r="L303" s="61"/>
      <c r="M303" s="61"/>
      <c r="N303" s="61"/>
      <c r="O303" s="141">
        <v>0.07219177611575894</v>
      </c>
      <c r="P303" s="61"/>
      <c r="Q303" s="61"/>
      <c r="R303" s="61"/>
      <c r="S303" s="61"/>
      <c r="T303" s="61"/>
      <c r="U303" s="61"/>
      <c r="V303" s="60">
        <v>12245</v>
      </c>
      <c r="W303" s="61"/>
      <c r="X303" s="61"/>
      <c r="Y303" s="61"/>
      <c r="Z303" s="61"/>
      <c r="AA303" s="61"/>
      <c r="AB303" s="61"/>
      <c r="AC303" s="61"/>
      <c r="AD303" s="141">
        <v>0.053523269181174844</v>
      </c>
      <c r="AE303" s="61"/>
      <c r="AF303" s="61"/>
      <c r="AG303" s="61"/>
      <c r="AH303" s="61"/>
      <c r="AI303" s="1"/>
    </row>
    <row r="304" spans="2:35" ht="10.5" customHeight="1">
      <c r="B304" s="63" t="s">
        <v>1196</v>
      </c>
      <c r="C304" s="61"/>
      <c r="D304" s="143">
        <v>1086318277.660008</v>
      </c>
      <c r="E304" s="61"/>
      <c r="F304" s="61"/>
      <c r="G304" s="61"/>
      <c r="H304" s="61"/>
      <c r="I304" s="61"/>
      <c r="J304" s="61"/>
      <c r="K304" s="61"/>
      <c r="L304" s="61"/>
      <c r="M304" s="61"/>
      <c r="N304" s="61"/>
      <c r="O304" s="141">
        <v>0.06842537219053253</v>
      </c>
      <c r="P304" s="61"/>
      <c r="Q304" s="61"/>
      <c r="R304" s="61"/>
      <c r="S304" s="61"/>
      <c r="T304" s="61"/>
      <c r="U304" s="61"/>
      <c r="V304" s="60">
        <v>10556</v>
      </c>
      <c r="W304" s="61"/>
      <c r="X304" s="61"/>
      <c r="Y304" s="61"/>
      <c r="Z304" s="61"/>
      <c r="AA304" s="61"/>
      <c r="AB304" s="61"/>
      <c r="AC304" s="61"/>
      <c r="AD304" s="141">
        <v>0.04614059856892459</v>
      </c>
      <c r="AE304" s="61"/>
      <c r="AF304" s="61"/>
      <c r="AG304" s="61"/>
      <c r="AH304" s="61"/>
      <c r="AI304" s="1"/>
    </row>
    <row r="305" spans="2:35" ht="10.5" customHeight="1">
      <c r="B305" s="63" t="s">
        <v>1197</v>
      </c>
      <c r="C305" s="61"/>
      <c r="D305" s="143">
        <v>1988986056.5599961</v>
      </c>
      <c r="E305" s="61"/>
      <c r="F305" s="61"/>
      <c r="G305" s="61"/>
      <c r="H305" s="61"/>
      <c r="I305" s="61"/>
      <c r="J305" s="61"/>
      <c r="K305" s="61"/>
      <c r="L305" s="61"/>
      <c r="M305" s="61"/>
      <c r="N305" s="61"/>
      <c r="O305" s="141">
        <v>0.1252829064931673</v>
      </c>
      <c r="P305" s="61"/>
      <c r="Q305" s="61"/>
      <c r="R305" s="61"/>
      <c r="S305" s="61"/>
      <c r="T305" s="61"/>
      <c r="U305" s="61"/>
      <c r="V305" s="60">
        <v>16119</v>
      </c>
      <c r="W305" s="61"/>
      <c r="X305" s="61"/>
      <c r="Y305" s="61"/>
      <c r="Z305" s="61"/>
      <c r="AA305" s="61"/>
      <c r="AB305" s="61"/>
      <c r="AC305" s="61"/>
      <c r="AD305" s="141">
        <v>0.07045664156238116</v>
      </c>
      <c r="AE305" s="61"/>
      <c r="AF305" s="61"/>
      <c r="AG305" s="61"/>
      <c r="AH305" s="61"/>
      <c r="AI305" s="1"/>
    </row>
    <row r="306" spans="2:35" ht="10.5" customHeight="1">
      <c r="B306" s="63" t="s">
        <v>1198</v>
      </c>
      <c r="C306" s="61"/>
      <c r="D306" s="143">
        <v>86320070.72000013</v>
      </c>
      <c r="E306" s="61"/>
      <c r="F306" s="61"/>
      <c r="G306" s="61"/>
      <c r="H306" s="61"/>
      <c r="I306" s="61"/>
      <c r="J306" s="61"/>
      <c r="K306" s="61"/>
      <c r="L306" s="61"/>
      <c r="M306" s="61"/>
      <c r="N306" s="61"/>
      <c r="O306" s="141">
        <v>0.005437156943775265</v>
      </c>
      <c r="P306" s="61"/>
      <c r="Q306" s="61"/>
      <c r="R306" s="61"/>
      <c r="S306" s="61"/>
      <c r="T306" s="61"/>
      <c r="U306" s="61"/>
      <c r="V306" s="60">
        <v>647</v>
      </c>
      <c r="W306" s="61"/>
      <c r="X306" s="61"/>
      <c r="Y306" s="61"/>
      <c r="Z306" s="61"/>
      <c r="AA306" s="61"/>
      <c r="AB306" s="61"/>
      <c r="AC306" s="61"/>
      <c r="AD306" s="141">
        <v>0.002828056770944886</v>
      </c>
      <c r="AE306" s="61"/>
      <c r="AF306" s="61"/>
      <c r="AG306" s="61"/>
      <c r="AH306" s="61"/>
      <c r="AI306" s="1"/>
    </row>
    <row r="307" spans="2:35" ht="10.5" customHeight="1">
      <c r="B307" s="63" t="s">
        <v>1199</v>
      </c>
      <c r="C307" s="61"/>
      <c r="D307" s="143">
        <v>19007009.649999995</v>
      </c>
      <c r="E307" s="61"/>
      <c r="F307" s="61"/>
      <c r="G307" s="61"/>
      <c r="H307" s="61"/>
      <c r="I307" s="61"/>
      <c r="J307" s="61"/>
      <c r="K307" s="61"/>
      <c r="L307" s="61"/>
      <c r="M307" s="61"/>
      <c r="N307" s="61"/>
      <c r="O307" s="141">
        <v>0.0011972197617182488</v>
      </c>
      <c r="P307" s="61"/>
      <c r="Q307" s="61"/>
      <c r="R307" s="61"/>
      <c r="S307" s="61"/>
      <c r="T307" s="61"/>
      <c r="U307" s="61"/>
      <c r="V307" s="60">
        <v>167</v>
      </c>
      <c r="W307" s="61"/>
      <c r="X307" s="61"/>
      <c r="Y307" s="61"/>
      <c r="Z307" s="61"/>
      <c r="AA307" s="61"/>
      <c r="AB307" s="61"/>
      <c r="AC307" s="61"/>
      <c r="AD307" s="141">
        <v>0.0007299621031650632</v>
      </c>
      <c r="AE307" s="61"/>
      <c r="AF307" s="61"/>
      <c r="AG307" s="61"/>
      <c r="AH307" s="61"/>
      <c r="AI307" s="1"/>
    </row>
    <row r="308" spans="2:35" ht="10.5" customHeight="1">
      <c r="B308" s="63" t="s">
        <v>1200</v>
      </c>
      <c r="C308" s="61"/>
      <c r="D308" s="143">
        <v>8899442.669999998</v>
      </c>
      <c r="E308" s="61"/>
      <c r="F308" s="61"/>
      <c r="G308" s="61"/>
      <c r="H308" s="61"/>
      <c r="I308" s="61"/>
      <c r="J308" s="61"/>
      <c r="K308" s="61"/>
      <c r="L308" s="61"/>
      <c r="M308" s="61"/>
      <c r="N308" s="61"/>
      <c r="O308" s="141">
        <v>0.0005605610155936663</v>
      </c>
      <c r="P308" s="61"/>
      <c r="Q308" s="61"/>
      <c r="R308" s="61"/>
      <c r="S308" s="61"/>
      <c r="T308" s="61"/>
      <c r="U308" s="61"/>
      <c r="V308" s="60">
        <v>82</v>
      </c>
      <c r="W308" s="61"/>
      <c r="X308" s="61"/>
      <c r="Y308" s="61"/>
      <c r="Z308" s="61"/>
      <c r="AA308" s="61"/>
      <c r="AB308" s="61"/>
      <c r="AC308" s="61"/>
      <c r="AD308" s="141">
        <v>0.00035842450574571965</v>
      </c>
      <c r="AE308" s="61"/>
      <c r="AF308" s="61"/>
      <c r="AG308" s="61"/>
      <c r="AH308" s="61"/>
      <c r="AI308" s="1"/>
    </row>
    <row r="309" spans="2:35" ht="10.5" customHeight="1">
      <c r="B309" s="63" t="s">
        <v>1202</v>
      </c>
      <c r="C309" s="61"/>
      <c r="D309" s="143">
        <v>152908.24</v>
      </c>
      <c r="E309" s="61"/>
      <c r="F309" s="61"/>
      <c r="G309" s="61"/>
      <c r="H309" s="61"/>
      <c r="I309" s="61"/>
      <c r="J309" s="61"/>
      <c r="K309" s="61"/>
      <c r="L309" s="61"/>
      <c r="M309" s="61"/>
      <c r="N309" s="61"/>
      <c r="O309" s="141">
        <v>9.631434403862516E-06</v>
      </c>
      <c r="P309" s="61"/>
      <c r="Q309" s="61"/>
      <c r="R309" s="61"/>
      <c r="S309" s="61"/>
      <c r="T309" s="61"/>
      <c r="U309" s="61"/>
      <c r="V309" s="60">
        <v>2</v>
      </c>
      <c r="W309" s="61"/>
      <c r="X309" s="61"/>
      <c r="Y309" s="61"/>
      <c r="Z309" s="61"/>
      <c r="AA309" s="61"/>
      <c r="AB309" s="61"/>
      <c r="AC309" s="61"/>
      <c r="AD309" s="141">
        <v>8.74206111574926E-06</v>
      </c>
      <c r="AE309" s="61"/>
      <c r="AF309" s="61"/>
      <c r="AG309" s="61"/>
      <c r="AH309" s="61"/>
      <c r="AI309" s="1"/>
    </row>
    <row r="310" spans="2:35" ht="9.75" customHeight="1">
      <c r="B310" s="149"/>
      <c r="C310" s="145"/>
      <c r="D310" s="146">
        <v>15875957161.549982</v>
      </c>
      <c r="E310" s="145"/>
      <c r="F310" s="145"/>
      <c r="G310" s="145"/>
      <c r="H310" s="145"/>
      <c r="I310" s="145"/>
      <c r="J310" s="145"/>
      <c r="K310" s="145"/>
      <c r="L310" s="145"/>
      <c r="M310" s="145"/>
      <c r="N310" s="145"/>
      <c r="O310" s="147">
        <v>1.0000000000000198</v>
      </c>
      <c r="P310" s="145"/>
      <c r="Q310" s="145"/>
      <c r="R310" s="145"/>
      <c r="S310" s="145"/>
      <c r="T310" s="145"/>
      <c r="U310" s="145"/>
      <c r="V310" s="148">
        <v>228779</v>
      </c>
      <c r="W310" s="145"/>
      <c r="X310" s="145"/>
      <c r="Y310" s="145"/>
      <c r="Z310" s="145"/>
      <c r="AA310" s="145"/>
      <c r="AB310" s="145"/>
      <c r="AC310" s="145"/>
      <c r="AD310" s="147">
        <v>1</v>
      </c>
      <c r="AE310" s="145"/>
      <c r="AF310" s="145"/>
      <c r="AG310" s="145"/>
      <c r="AH310" s="145"/>
      <c r="AI310" s="1"/>
    </row>
    <row r="311" spans="2:35" ht="9"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2:35" ht="18.75" customHeight="1">
      <c r="B312" s="70" t="s">
        <v>1180</v>
      </c>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2"/>
    </row>
    <row r="313" spans="2:35" ht="8.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2:35" ht="12" customHeight="1">
      <c r="B314" s="57" t="s">
        <v>1184</v>
      </c>
      <c r="C314" s="58"/>
      <c r="D314" s="57" t="s">
        <v>1181</v>
      </c>
      <c r="E314" s="58"/>
      <c r="F314" s="58"/>
      <c r="G314" s="58"/>
      <c r="H314" s="58"/>
      <c r="I314" s="58"/>
      <c r="J314" s="58"/>
      <c r="K314" s="58"/>
      <c r="L314" s="58"/>
      <c r="M314" s="58"/>
      <c r="N314" s="58"/>
      <c r="O314" s="57" t="s">
        <v>1182</v>
      </c>
      <c r="P314" s="58"/>
      <c r="Q314" s="58"/>
      <c r="R314" s="58"/>
      <c r="S314" s="58"/>
      <c r="T314" s="58"/>
      <c r="U314" s="58"/>
      <c r="V314" s="57" t="s">
        <v>1183</v>
      </c>
      <c r="W314" s="58"/>
      <c r="X314" s="58"/>
      <c r="Y314" s="58"/>
      <c r="Z314" s="58"/>
      <c r="AA314" s="58"/>
      <c r="AB314" s="58"/>
      <c r="AC314" s="58"/>
      <c r="AD314" s="58"/>
      <c r="AE314" s="57" t="s">
        <v>1182</v>
      </c>
      <c r="AF314" s="58"/>
      <c r="AG314" s="58"/>
      <c r="AH314" s="58"/>
      <c r="AI314" s="1"/>
    </row>
    <row r="315" spans="2:35" ht="12" customHeight="1">
      <c r="B315" s="63" t="s">
        <v>1267</v>
      </c>
      <c r="C315" s="61"/>
      <c r="D315" s="143">
        <v>13008006092.17995</v>
      </c>
      <c r="E315" s="61"/>
      <c r="F315" s="61"/>
      <c r="G315" s="61"/>
      <c r="H315" s="61"/>
      <c r="I315" s="61"/>
      <c r="J315" s="61"/>
      <c r="K315" s="61"/>
      <c r="L315" s="61"/>
      <c r="M315" s="61"/>
      <c r="N315" s="61"/>
      <c r="O315" s="141">
        <v>0.8193525568136515</v>
      </c>
      <c r="P315" s="61"/>
      <c r="Q315" s="61"/>
      <c r="R315" s="61"/>
      <c r="S315" s="61"/>
      <c r="T315" s="61"/>
      <c r="U315" s="61"/>
      <c r="V315" s="60">
        <v>186633</v>
      </c>
      <c r="W315" s="61"/>
      <c r="X315" s="61"/>
      <c r="Y315" s="61"/>
      <c r="Z315" s="61"/>
      <c r="AA315" s="61"/>
      <c r="AB315" s="61"/>
      <c r="AC315" s="61"/>
      <c r="AD315" s="61"/>
      <c r="AE315" s="141">
        <v>0.8157785461078159</v>
      </c>
      <c r="AF315" s="61"/>
      <c r="AG315" s="61"/>
      <c r="AH315" s="61"/>
      <c r="AI315" s="1"/>
    </row>
    <row r="316" spans="2:35" ht="12" customHeight="1">
      <c r="B316" s="63" t="s">
        <v>1300</v>
      </c>
      <c r="C316" s="61"/>
      <c r="D316" s="143">
        <v>1321967769.8099985</v>
      </c>
      <c r="E316" s="61"/>
      <c r="F316" s="61"/>
      <c r="G316" s="61"/>
      <c r="H316" s="61"/>
      <c r="I316" s="61"/>
      <c r="J316" s="61"/>
      <c r="K316" s="61"/>
      <c r="L316" s="61"/>
      <c r="M316" s="61"/>
      <c r="N316" s="61"/>
      <c r="O316" s="141">
        <v>0.08326853973955524</v>
      </c>
      <c r="P316" s="61"/>
      <c r="Q316" s="61"/>
      <c r="R316" s="61"/>
      <c r="S316" s="61"/>
      <c r="T316" s="61"/>
      <c r="U316" s="61"/>
      <c r="V316" s="60">
        <v>25166</v>
      </c>
      <c r="W316" s="61"/>
      <c r="X316" s="61"/>
      <c r="Y316" s="61"/>
      <c r="Z316" s="61"/>
      <c r="AA316" s="61"/>
      <c r="AB316" s="61"/>
      <c r="AC316" s="61"/>
      <c r="AD316" s="61"/>
      <c r="AE316" s="141">
        <v>0.11000135501947295</v>
      </c>
      <c r="AF316" s="61"/>
      <c r="AG316" s="61"/>
      <c r="AH316" s="61"/>
      <c r="AI316" s="1"/>
    </row>
    <row r="317" spans="2:35" ht="12" customHeight="1">
      <c r="B317" s="63" t="s">
        <v>1186</v>
      </c>
      <c r="C317" s="61"/>
      <c r="D317" s="143">
        <v>647828712.9900012</v>
      </c>
      <c r="E317" s="61"/>
      <c r="F317" s="61"/>
      <c r="G317" s="61"/>
      <c r="H317" s="61"/>
      <c r="I317" s="61"/>
      <c r="J317" s="61"/>
      <c r="K317" s="61"/>
      <c r="L317" s="61"/>
      <c r="M317" s="61"/>
      <c r="N317" s="61"/>
      <c r="O317" s="141">
        <v>0.04080564758381816</v>
      </c>
      <c r="P317" s="61"/>
      <c r="Q317" s="61"/>
      <c r="R317" s="61"/>
      <c r="S317" s="61"/>
      <c r="T317" s="61"/>
      <c r="U317" s="61"/>
      <c r="V317" s="60">
        <v>7077</v>
      </c>
      <c r="W317" s="61"/>
      <c r="X317" s="61"/>
      <c r="Y317" s="61"/>
      <c r="Z317" s="61"/>
      <c r="AA317" s="61"/>
      <c r="AB317" s="61"/>
      <c r="AC317" s="61"/>
      <c r="AD317" s="61"/>
      <c r="AE317" s="141">
        <v>0.030933783258078756</v>
      </c>
      <c r="AF317" s="61"/>
      <c r="AG317" s="61"/>
      <c r="AH317" s="61"/>
      <c r="AI317" s="1"/>
    </row>
    <row r="318" spans="2:35" ht="12" customHeight="1">
      <c r="B318" s="63" t="s">
        <v>1187</v>
      </c>
      <c r="C318" s="61"/>
      <c r="D318" s="143">
        <v>234602873.05999982</v>
      </c>
      <c r="E318" s="61"/>
      <c r="F318" s="61"/>
      <c r="G318" s="61"/>
      <c r="H318" s="61"/>
      <c r="I318" s="61"/>
      <c r="J318" s="61"/>
      <c r="K318" s="61"/>
      <c r="L318" s="61"/>
      <c r="M318" s="61"/>
      <c r="N318" s="61"/>
      <c r="O318" s="141">
        <v>0.014777242762293764</v>
      </c>
      <c r="P318" s="61"/>
      <c r="Q318" s="61"/>
      <c r="R318" s="61"/>
      <c r="S318" s="61"/>
      <c r="T318" s="61"/>
      <c r="U318" s="61"/>
      <c r="V318" s="60">
        <v>2850</v>
      </c>
      <c r="W318" s="61"/>
      <c r="X318" s="61"/>
      <c r="Y318" s="61"/>
      <c r="Z318" s="61"/>
      <c r="AA318" s="61"/>
      <c r="AB318" s="61"/>
      <c r="AC318" s="61"/>
      <c r="AD318" s="61"/>
      <c r="AE318" s="141">
        <v>0.012457437089942696</v>
      </c>
      <c r="AF318" s="61"/>
      <c r="AG318" s="61"/>
      <c r="AH318" s="61"/>
      <c r="AI318" s="1"/>
    </row>
    <row r="319" spans="2:35" ht="12" customHeight="1">
      <c r="B319" s="63" t="s">
        <v>1188</v>
      </c>
      <c r="C319" s="61"/>
      <c r="D319" s="143">
        <v>144276667.72999975</v>
      </c>
      <c r="E319" s="61"/>
      <c r="F319" s="61"/>
      <c r="G319" s="61"/>
      <c r="H319" s="61"/>
      <c r="I319" s="61"/>
      <c r="J319" s="61"/>
      <c r="K319" s="61"/>
      <c r="L319" s="61"/>
      <c r="M319" s="61"/>
      <c r="N319" s="61"/>
      <c r="O319" s="141">
        <v>0.009087746096936068</v>
      </c>
      <c r="P319" s="61"/>
      <c r="Q319" s="61"/>
      <c r="R319" s="61"/>
      <c r="S319" s="61"/>
      <c r="T319" s="61"/>
      <c r="U319" s="61"/>
      <c r="V319" s="60">
        <v>1570</v>
      </c>
      <c r="W319" s="61"/>
      <c r="X319" s="61"/>
      <c r="Y319" s="61"/>
      <c r="Z319" s="61"/>
      <c r="AA319" s="61"/>
      <c r="AB319" s="61"/>
      <c r="AC319" s="61"/>
      <c r="AD319" s="61"/>
      <c r="AE319" s="141">
        <v>0.006862517975863169</v>
      </c>
      <c r="AF319" s="61"/>
      <c r="AG319" s="61"/>
      <c r="AH319" s="61"/>
      <c r="AI319" s="1"/>
    </row>
    <row r="320" spans="2:35" ht="12" customHeight="1">
      <c r="B320" s="63" t="s">
        <v>1189</v>
      </c>
      <c r="C320" s="61"/>
      <c r="D320" s="143">
        <v>112785226.72999996</v>
      </c>
      <c r="E320" s="61"/>
      <c r="F320" s="61"/>
      <c r="G320" s="61"/>
      <c r="H320" s="61"/>
      <c r="I320" s="61"/>
      <c r="J320" s="61"/>
      <c r="K320" s="61"/>
      <c r="L320" s="61"/>
      <c r="M320" s="61"/>
      <c r="N320" s="61"/>
      <c r="O320" s="141">
        <v>0.0071041528760958745</v>
      </c>
      <c r="P320" s="61"/>
      <c r="Q320" s="61"/>
      <c r="R320" s="61"/>
      <c r="S320" s="61"/>
      <c r="T320" s="61"/>
      <c r="U320" s="61"/>
      <c r="V320" s="60">
        <v>1082</v>
      </c>
      <c r="W320" s="61"/>
      <c r="X320" s="61"/>
      <c r="Y320" s="61"/>
      <c r="Z320" s="61"/>
      <c r="AA320" s="61"/>
      <c r="AB320" s="61"/>
      <c r="AC320" s="61"/>
      <c r="AD320" s="61"/>
      <c r="AE320" s="141">
        <v>0.00472945506362035</v>
      </c>
      <c r="AF320" s="61"/>
      <c r="AG320" s="61"/>
      <c r="AH320" s="61"/>
      <c r="AI320" s="1"/>
    </row>
    <row r="321" spans="2:35" ht="12" customHeight="1">
      <c r="B321" s="63" t="s">
        <v>1191</v>
      </c>
      <c r="C321" s="61"/>
      <c r="D321" s="143">
        <v>296799185.96999943</v>
      </c>
      <c r="E321" s="61"/>
      <c r="F321" s="61"/>
      <c r="G321" s="61"/>
      <c r="H321" s="61"/>
      <c r="I321" s="61"/>
      <c r="J321" s="61"/>
      <c r="K321" s="61"/>
      <c r="L321" s="61"/>
      <c r="M321" s="61"/>
      <c r="N321" s="61"/>
      <c r="O321" s="141">
        <v>0.018694884531990218</v>
      </c>
      <c r="P321" s="61"/>
      <c r="Q321" s="61"/>
      <c r="R321" s="61"/>
      <c r="S321" s="61"/>
      <c r="T321" s="61"/>
      <c r="U321" s="61"/>
      <c r="V321" s="60">
        <v>3422</v>
      </c>
      <c r="W321" s="61"/>
      <c r="X321" s="61"/>
      <c r="Y321" s="61"/>
      <c r="Z321" s="61"/>
      <c r="AA321" s="61"/>
      <c r="AB321" s="61"/>
      <c r="AC321" s="61"/>
      <c r="AD321" s="61"/>
      <c r="AE321" s="141">
        <v>0.014957666569046985</v>
      </c>
      <c r="AF321" s="61"/>
      <c r="AG321" s="61"/>
      <c r="AH321" s="61"/>
      <c r="AI321" s="1"/>
    </row>
    <row r="322" spans="2:35" ht="12" customHeight="1">
      <c r="B322" s="63" t="s">
        <v>1192</v>
      </c>
      <c r="C322" s="61"/>
      <c r="D322" s="143">
        <v>109690633.07999988</v>
      </c>
      <c r="E322" s="61"/>
      <c r="F322" s="61"/>
      <c r="G322" s="61"/>
      <c r="H322" s="61"/>
      <c r="I322" s="61"/>
      <c r="J322" s="61"/>
      <c r="K322" s="61"/>
      <c r="L322" s="61"/>
      <c r="M322" s="61"/>
      <c r="N322" s="61"/>
      <c r="O322" s="141">
        <v>0.006909229595659285</v>
      </c>
      <c r="P322" s="61"/>
      <c r="Q322" s="61"/>
      <c r="R322" s="61"/>
      <c r="S322" s="61"/>
      <c r="T322" s="61"/>
      <c r="U322" s="61"/>
      <c r="V322" s="60">
        <v>979</v>
      </c>
      <c r="W322" s="61"/>
      <c r="X322" s="61"/>
      <c r="Y322" s="61"/>
      <c r="Z322" s="61"/>
      <c r="AA322" s="61"/>
      <c r="AB322" s="61"/>
      <c r="AC322" s="61"/>
      <c r="AD322" s="61"/>
      <c r="AE322" s="141">
        <v>0.0042792389161592625</v>
      </c>
      <c r="AF322" s="61"/>
      <c r="AG322" s="61"/>
      <c r="AH322" s="61"/>
      <c r="AI322" s="1"/>
    </row>
    <row r="323" spans="2:34" ht="9.75" customHeight="1">
      <c r="B323" s="149"/>
      <c r="C323" s="145"/>
      <c r="D323" s="146">
        <v>15875957161.549948</v>
      </c>
      <c r="E323" s="145"/>
      <c r="F323" s="145"/>
      <c r="G323" s="145"/>
      <c r="H323" s="145"/>
      <c r="I323" s="145"/>
      <c r="J323" s="145"/>
      <c r="K323" s="145"/>
      <c r="L323" s="145"/>
      <c r="M323" s="145"/>
      <c r="N323" s="145"/>
      <c r="O323" s="147">
        <v>1.000000000000022</v>
      </c>
      <c r="P323" s="145"/>
      <c r="Q323" s="145"/>
      <c r="R323" s="145"/>
      <c r="S323" s="145"/>
      <c r="T323" s="145"/>
      <c r="U323" s="145"/>
      <c r="V323" s="148">
        <v>228779</v>
      </c>
      <c r="W323" s="145"/>
      <c r="X323" s="145"/>
      <c r="Y323" s="145"/>
      <c r="Z323" s="145"/>
      <c r="AA323" s="145"/>
      <c r="AB323" s="145"/>
      <c r="AC323" s="145"/>
      <c r="AD323" s="145"/>
      <c r="AE323" s="147">
        <v>1</v>
      </c>
      <c r="AF323" s="145"/>
      <c r="AG323" s="145"/>
      <c r="AH323" s="145"/>
    </row>
  </sheetData>
  <sheetProtection/>
  <mergeCells count="1358">
    <mergeCell ref="B323:C323"/>
    <mergeCell ref="D323:N323"/>
    <mergeCell ref="O323:U323"/>
    <mergeCell ref="V323:AD323"/>
    <mergeCell ref="AE323:AH323"/>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10:C310"/>
    <mergeCell ref="D310:N310"/>
    <mergeCell ref="O310:U310"/>
    <mergeCell ref="V310:AC310"/>
    <mergeCell ref="AD310:AH310"/>
    <mergeCell ref="B314:C314"/>
    <mergeCell ref="D314:N314"/>
    <mergeCell ref="O314:U314"/>
    <mergeCell ref="V314:AD314"/>
    <mergeCell ref="AE314:AH314"/>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6:C246"/>
    <mergeCell ref="D246:N246"/>
    <mergeCell ref="O246:U246"/>
    <mergeCell ref="V246:AC246"/>
    <mergeCell ref="AD246:AH246"/>
    <mergeCell ref="AE240:AH240"/>
    <mergeCell ref="B241:D241"/>
    <mergeCell ref="E241:O241"/>
    <mergeCell ref="P241:V241"/>
    <mergeCell ref="W241:AD241"/>
    <mergeCell ref="AE241:AH241"/>
    <mergeCell ref="B235:E235"/>
    <mergeCell ref="F235:P235"/>
    <mergeCell ref="Q235:W235"/>
    <mergeCell ref="X235:AE235"/>
    <mergeCell ref="AF235:AI235"/>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6:E216"/>
    <mergeCell ref="F216:P216"/>
    <mergeCell ref="Q216:W216"/>
    <mergeCell ref="X216:AE216"/>
    <mergeCell ref="AF216:AI216"/>
    <mergeCell ref="B220:E220"/>
    <mergeCell ref="F220:P220"/>
    <mergeCell ref="Q220:W220"/>
    <mergeCell ref="X220:AE220"/>
    <mergeCell ref="AF220:AI220"/>
    <mergeCell ref="B214:E214"/>
    <mergeCell ref="F214:P214"/>
    <mergeCell ref="Q214:W214"/>
    <mergeCell ref="X214:AE214"/>
    <mergeCell ref="AF214:AI214"/>
    <mergeCell ref="B215:E215"/>
    <mergeCell ref="F215:P215"/>
    <mergeCell ref="Q215:W215"/>
    <mergeCell ref="X215:AE215"/>
    <mergeCell ref="AF215:AI215"/>
    <mergeCell ref="B212:E212"/>
    <mergeCell ref="F212:P212"/>
    <mergeCell ref="Q212:W212"/>
    <mergeCell ref="X212:AE212"/>
    <mergeCell ref="AF212:AI212"/>
    <mergeCell ref="B213:E213"/>
    <mergeCell ref="F213:P213"/>
    <mergeCell ref="Q213:W213"/>
    <mergeCell ref="X213:AE213"/>
    <mergeCell ref="AF213:AI213"/>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9:F189"/>
    <mergeCell ref="G189:Q189"/>
    <mergeCell ref="R189:X189"/>
    <mergeCell ref="Y189:AE189"/>
    <mergeCell ref="AF189:AH189"/>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9:G179"/>
    <mergeCell ref="H179:R179"/>
    <mergeCell ref="S179:Y179"/>
    <mergeCell ref="Z179:AE179"/>
    <mergeCell ref="AF179:AI179"/>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AF100:AI100"/>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0:I60"/>
    <mergeCell ref="J60:S60"/>
    <mergeCell ref="T60:Z60"/>
    <mergeCell ref="AA60:AF60"/>
    <mergeCell ref="AG60:AI60"/>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7:AI237"/>
    <mergeCell ref="B244:AI244"/>
    <mergeCell ref="B252:AI252"/>
    <mergeCell ref="B271:AI271"/>
    <mergeCell ref="B290:AI290"/>
    <mergeCell ref="B312:AI312"/>
    <mergeCell ref="B240:D240"/>
    <mergeCell ref="E240:O240"/>
    <mergeCell ref="P240:V240"/>
    <mergeCell ref="W240:AD240"/>
    <mergeCell ref="B98:AI98"/>
    <mergeCell ref="B143:AI143"/>
    <mergeCell ref="B177:AI177"/>
    <mergeCell ref="B187:AI187"/>
    <mergeCell ref="B210:AI210"/>
    <mergeCell ref="B218:AI218"/>
    <mergeCell ref="B100:H100"/>
    <mergeCell ref="I100:S100"/>
    <mergeCell ref="T100:Z100"/>
    <mergeCell ref="AA100:AE100"/>
    <mergeCell ref="Q3:AA3"/>
    <mergeCell ref="B5:AI5"/>
    <mergeCell ref="B7:J8"/>
    <mergeCell ref="B9:AI9"/>
    <mergeCell ref="B26:AI26"/>
    <mergeCell ref="B62:AI62"/>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61" max="255" man="1"/>
    <brk id="97" max="255" man="1"/>
    <brk id="142" max="255" man="1"/>
    <brk id="209" max="255" man="1"/>
    <brk id="270"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33" t="s">
        <v>987</v>
      </c>
      <c r="L3" s="34"/>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5" t="s">
        <v>1165</v>
      </c>
      <c r="C6" s="36"/>
      <c r="D6" s="36"/>
      <c r="E6" s="36"/>
      <c r="F6" s="36"/>
      <c r="G6" s="36"/>
      <c r="H6" s="36"/>
      <c r="I6" s="36"/>
      <c r="J6" s="36"/>
      <c r="K6" s="36"/>
      <c r="L6" s="36"/>
      <c r="M6" s="36"/>
      <c r="N6" s="36"/>
      <c r="O6" s="36"/>
      <c r="P6" s="36"/>
      <c r="Q6" s="36"/>
      <c r="R6" s="36"/>
      <c r="S6" s="36"/>
    </row>
    <row r="7" spans="1:19" ht="6.75" customHeight="1">
      <c r="A7" s="1"/>
      <c r="B7" s="1"/>
      <c r="C7" s="1"/>
      <c r="D7" s="1"/>
      <c r="E7" s="1"/>
      <c r="F7" s="1"/>
      <c r="G7" s="1"/>
      <c r="H7" s="1"/>
      <c r="I7" s="1"/>
      <c r="J7" s="1"/>
      <c r="K7" s="1"/>
      <c r="L7" s="1"/>
      <c r="M7" s="1"/>
      <c r="N7" s="1"/>
      <c r="O7" s="1"/>
      <c r="P7" s="1"/>
      <c r="Q7" s="1"/>
      <c r="R7" s="1"/>
      <c r="S7" s="1"/>
    </row>
    <row r="8" spans="1:19" ht="5.25" customHeight="1">
      <c r="A8" s="1"/>
      <c r="B8" s="40" t="s">
        <v>1124</v>
      </c>
      <c r="C8" s="41"/>
      <c r="D8" s="41"/>
      <c r="E8" s="41"/>
      <c r="F8" s="41"/>
      <c r="G8" s="41"/>
      <c r="H8" s="1"/>
      <c r="I8" s="1"/>
      <c r="J8" s="1"/>
      <c r="K8" s="1"/>
      <c r="L8" s="1"/>
      <c r="M8" s="1"/>
      <c r="N8" s="1"/>
      <c r="O8" s="1"/>
      <c r="P8" s="1"/>
      <c r="Q8" s="1"/>
      <c r="R8" s="1"/>
      <c r="S8" s="1"/>
    </row>
    <row r="9" spans="1:19" ht="24" customHeight="1">
      <c r="A9" s="1"/>
      <c r="B9" s="41"/>
      <c r="C9" s="41"/>
      <c r="D9" s="41"/>
      <c r="E9" s="41"/>
      <c r="F9" s="41"/>
      <c r="G9" s="41"/>
      <c r="H9" s="1"/>
      <c r="I9" s="42">
        <v>44227</v>
      </c>
      <c r="J9" s="43"/>
      <c r="K9" s="43"/>
      <c r="L9" s="1"/>
      <c r="M9" s="1"/>
      <c r="N9" s="1"/>
      <c r="O9" s="1"/>
      <c r="P9" s="1"/>
      <c r="Q9" s="1"/>
      <c r="R9" s="1"/>
      <c r="S9" s="1"/>
    </row>
    <row r="10" spans="1:19" ht="21" customHeight="1">
      <c r="A10" s="1"/>
      <c r="B10" s="70" t="s">
        <v>1166</v>
      </c>
      <c r="C10" s="71"/>
      <c r="D10" s="71"/>
      <c r="E10" s="71"/>
      <c r="F10" s="71"/>
      <c r="G10" s="71"/>
      <c r="H10" s="71"/>
      <c r="I10" s="71"/>
      <c r="J10" s="71"/>
      <c r="K10" s="71"/>
      <c r="L10" s="71"/>
      <c r="M10" s="71"/>
      <c r="N10" s="71"/>
      <c r="O10" s="71"/>
      <c r="P10" s="71"/>
      <c r="Q10" s="71"/>
      <c r="R10" s="71"/>
      <c r="S10" s="72"/>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70" t="s">
        <v>1167</v>
      </c>
      <c r="C14" s="71"/>
      <c r="D14" s="71"/>
      <c r="E14" s="71"/>
      <c r="F14" s="71"/>
      <c r="G14" s="71"/>
      <c r="H14" s="71"/>
      <c r="I14" s="71"/>
      <c r="J14" s="71"/>
      <c r="K14" s="71"/>
      <c r="L14" s="71"/>
      <c r="M14" s="71"/>
      <c r="N14" s="71"/>
      <c r="O14" s="71"/>
      <c r="P14" s="71"/>
      <c r="Q14" s="71"/>
      <c r="R14" s="71"/>
      <c r="S14" s="72"/>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70" t="s">
        <v>1168</v>
      </c>
      <c r="C17" s="71"/>
      <c r="D17" s="71"/>
      <c r="E17" s="71"/>
      <c r="F17" s="71"/>
      <c r="G17" s="71"/>
      <c r="H17" s="71"/>
      <c r="I17" s="71"/>
      <c r="J17" s="71"/>
      <c r="K17" s="71"/>
      <c r="L17" s="71"/>
      <c r="M17" s="71"/>
      <c r="N17" s="71"/>
      <c r="O17" s="71"/>
      <c r="P17" s="71"/>
      <c r="Q17" s="71"/>
      <c r="R17" s="71"/>
      <c r="S17" s="72"/>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70" t="s">
        <v>1169</v>
      </c>
      <c r="C20" s="71"/>
      <c r="D20" s="71"/>
      <c r="E20" s="71"/>
      <c r="F20" s="71"/>
      <c r="G20" s="71"/>
      <c r="H20" s="71"/>
      <c r="I20" s="71"/>
      <c r="J20" s="71"/>
      <c r="K20" s="71"/>
      <c r="L20" s="71"/>
      <c r="M20" s="71"/>
      <c r="N20" s="71"/>
      <c r="O20" s="71"/>
      <c r="P20" s="71"/>
      <c r="Q20" s="71"/>
      <c r="R20" s="71"/>
      <c r="S20" s="72"/>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70" t="s">
        <v>1170</v>
      </c>
      <c r="C23" s="71"/>
      <c r="D23" s="71"/>
      <c r="E23" s="71"/>
      <c r="F23" s="71"/>
      <c r="G23" s="71"/>
      <c r="H23" s="71"/>
      <c r="I23" s="71"/>
      <c r="J23" s="71"/>
      <c r="K23" s="71"/>
      <c r="L23" s="71"/>
      <c r="M23" s="71"/>
      <c r="N23" s="71"/>
      <c r="O23" s="71"/>
      <c r="P23" s="71"/>
      <c r="Q23" s="71"/>
      <c r="R23" s="71"/>
      <c r="S23" s="72"/>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70" t="s">
        <v>1171</v>
      </c>
      <c r="C25" s="71"/>
      <c r="D25" s="71"/>
      <c r="E25" s="71"/>
      <c r="F25" s="71"/>
      <c r="G25" s="71"/>
      <c r="H25" s="71"/>
      <c r="I25" s="71"/>
      <c r="J25" s="71"/>
      <c r="K25" s="71"/>
      <c r="L25" s="71"/>
      <c r="M25" s="71"/>
      <c r="N25" s="71"/>
      <c r="O25" s="71"/>
      <c r="P25" s="71"/>
      <c r="Q25" s="71"/>
      <c r="R25" s="71"/>
      <c r="S25" s="72"/>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70" t="s">
        <v>1172</v>
      </c>
      <c r="C28" s="71"/>
      <c r="D28" s="71"/>
      <c r="E28" s="71"/>
      <c r="F28" s="71"/>
      <c r="G28" s="71"/>
      <c r="H28" s="71"/>
      <c r="I28" s="71"/>
      <c r="J28" s="71"/>
      <c r="K28" s="71"/>
      <c r="L28" s="71"/>
      <c r="M28" s="71"/>
      <c r="N28" s="71"/>
      <c r="O28" s="71"/>
      <c r="P28" s="71"/>
      <c r="Q28" s="71"/>
      <c r="R28" s="71"/>
      <c r="S28" s="72"/>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70" t="s">
        <v>1173</v>
      </c>
      <c r="C30" s="71"/>
      <c r="D30" s="71"/>
      <c r="E30" s="71"/>
      <c r="F30" s="71"/>
      <c r="G30" s="71"/>
      <c r="H30" s="71"/>
      <c r="I30" s="71"/>
      <c r="J30" s="71"/>
      <c r="K30" s="71"/>
      <c r="L30" s="71"/>
      <c r="M30" s="71"/>
      <c r="N30" s="71"/>
      <c r="O30" s="71"/>
      <c r="P30" s="71"/>
      <c r="Q30" s="71"/>
      <c r="R30" s="71"/>
      <c r="S30" s="72"/>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70" t="s">
        <v>1174</v>
      </c>
      <c r="C33" s="71"/>
      <c r="D33" s="71"/>
      <c r="E33" s="71"/>
      <c r="F33" s="71"/>
      <c r="G33" s="71"/>
      <c r="H33" s="71"/>
      <c r="I33" s="71"/>
      <c r="J33" s="71"/>
      <c r="K33" s="71"/>
      <c r="L33" s="71"/>
      <c r="M33" s="71"/>
      <c r="N33" s="71"/>
      <c r="O33" s="71"/>
      <c r="P33" s="71"/>
      <c r="Q33" s="71"/>
      <c r="R33" s="71"/>
      <c r="S33" s="72"/>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70" t="s">
        <v>1175</v>
      </c>
      <c r="C37" s="71"/>
      <c r="D37" s="71"/>
      <c r="E37" s="71"/>
      <c r="F37" s="71"/>
      <c r="G37" s="71"/>
      <c r="H37" s="71"/>
      <c r="I37" s="71"/>
      <c r="J37" s="71"/>
      <c r="K37" s="71"/>
      <c r="L37" s="71"/>
      <c r="M37" s="71"/>
      <c r="N37" s="71"/>
      <c r="O37" s="71"/>
      <c r="P37" s="71"/>
      <c r="Q37" s="71"/>
      <c r="R37" s="71"/>
      <c r="S37" s="72"/>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70" t="s">
        <v>1176</v>
      </c>
      <c r="C39" s="71"/>
      <c r="D39" s="71"/>
      <c r="E39" s="71"/>
      <c r="F39" s="71"/>
      <c r="G39" s="71"/>
      <c r="H39" s="71"/>
      <c r="I39" s="71"/>
      <c r="J39" s="71"/>
      <c r="K39" s="71"/>
      <c r="L39" s="71"/>
      <c r="M39" s="71"/>
      <c r="N39" s="71"/>
      <c r="O39" s="71"/>
      <c r="P39" s="71"/>
      <c r="Q39" s="71"/>
      <c r="R39" s="71"/>
      <c r="S39" s="72"/>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70" t="s">
        <v>1177</v>
      </c>
      <c r="C43" s="71"/>
      <c r="D43" s="71"/>
      <c r="E43" s="71"/>
      <c r="F43" s="71"/>
      <c r="G43" s="71"/>
      <c r="H43" s="71"/>
      <c r="I43" s="71"/>
      <c r="J43" s="71"/>
      <c r="K43" s="71"/>
      <c r="L43" s="71"/>
      <c r="M43" s="71"/>
      <c r="N43" s="71"/>
      <c r="O43" s="71"/>
      <c r="P43" s="71"/>
      <c r="Q43" s="71"/>
      <c r="R43" s="71"/>
      <c r="S43" s="72"/>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70" t="s">
        <v>1178</v>
      </c>
      <c r="C47" s="71"/>
      <c r="D47" s="71"/>
      <c r="E47" s="71"/>
      <c r="F47" s="71"/>
      <c r="G47" s="71"/>
      <c r="H47" s="71"/>
      <c r="I47" s="71"/>
      <c r="J47" s="71"/>
      <c r="K47" s="71"/>
      <c r="L47" s="71"/>
      <c r="M47" s="71"/>
      <c r="N47" s="71"/>
      <c r="O47" s="71"/>
      <c r="P47" s="71"/>
      <c r="Q47" s="71"/>
      <c r="R47" s="71"/>
      <c r="S47" s="72"/>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70" t="s">
        <v>1179</v>
      </c>
      <c r="C50" s="71"/>
      <c r="D50" s="71"/>
      <c r="E50" s="71"/>
      <c r="F50" s="71"/>
      <c r="G50" s="71"/>
      <c r="H50" s="71"/>
      <c r="I50" s="71"/>
      <c r="J50" s="71"/>
      <c r="K50" s="71"/>
      <c r="L50" s="71"/>
      <c r="M50" s="71"/>
      <c r="N50" s="71"/>
      <c r="O50" s="71"/>
      <c r="P50" s="71"/>
      <c r="Q50" s="71"/>
      <c r="R50" s="71"/>
      <c r="S50" s="72"/>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70" t="s">
        <v>1180</v>
      </c>
      <c r="C54" s="71"/>
      <c r="D54" s="71"/>
      <c r="E54" s="71"/>
      <c r="F54" s="71"/>
      <c r="G54" s="71"/>
      <c r="H54" s="71"/>
      <c r="I54" s="71"/>
      <c r="J54" s="71"/>
      <c r="K54" s="71"/>
      <c r="L54" s="71"/>
      <c r="M54" s="71"/>
      <c r="N54" s="71"/>
      <c r="O54" s="71"/>
      <c r="P54" s="71"/>
      <c r="Q54" s="71"/>
      <c r="R54" s="71"/>
      <c r="S54" s="72"/>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2" manualBreakCount="2">
    <brk id="16" max="18" man="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1301</v>
      </c>
    </row>
    <row r="2" spans="1:4" ht="12.75">
      <c r="A2" t="s">
        <v>62</v>
      </c>
      <c r="B2">
        <v>45741751.59999996</v>
      </c>
      <c r="C2">
        <v>797</v>
      </c>
      <c r="D2">
        <v>0.0034837113546260802</v>
      </c>
    </row>
    <row r="3" spans="1:4" ht="12.75">
      <c r="A3" t="s">
        <v>534</v>
      </c>
      <c r="B3">
        <v>420193310.60000026</v>
      </c>
      <c r="C3">
        <v>6032</v>
      </c>
      <c r="D3">
        <v>0.02636605632509977</v>
      </c>
    </row>
    <row r="4" spans="1:4" ht="12.75">
      <c r="A4" t="s">
        <v>600</v>
      </c>
      <c r="B4">
        <v>684760310.4800009</v>
      </c>
      <c r="C4">
        <v>10527</v>
      </c>
      <c r="D4">
        <v>0.04601383868274623</v>
      </c>
    </row>
    <row r="5" spans="1:4" ht="12.75">
      <c r="A5" t="s">
        <v>598</v>
      </c>
      <c r="B5">
        <v>807527425.6600001</v>
      </c>
      <c r="C5">
        <v>9558</v>
      </c>
      <c r="D5">
        <v>0.04177831007216572</v>
      </c>
    </row>
    <row r="6" spans="1:4" ht="12.75">
      <c r="A6" t="s">
        <v>596</v>
      </c>
      <c r="B6">
        <v>1066961577.5700039</v>
      </c>
      <c r="C6">
        <v>16850</v>
      </c>
      <c r="D6">
        <v>0.07365186490018752</v>
      </c>
    </row>
    <row r="7" spans="1:4" ht="12.75">
      <c r="A7" t="s">
        <v>594</v>
      </c>
      <c r="B7">
        <v>1171565272.5499992</v>
      </c>
      <c r="C7">
        <v>17594</v>
      </c>
      <c r="D7">
        <v>0.07690391163524624</v>
      </c>
    </row>
    <row r="8" spans="1:4" ht="12.75">
      <c r="A8" t="s">
        <v>592</v>
      </c>
      <c r="B8">
        <v>1276439483.190005</v>
      </c>
      <c r="C8">
        <v>21689</v>
      </c>
      <c r="D8">
        <v>0.09480328176974286</v>
      </c>
    </row>
    <row r="9" spans="1:4" ht="12.75">
      <c r="A9" t="s">
        <v>588</v>
      </c>
      <c r="B9">
        <v>1394402572.919999</v>
      </c>
      <c r="C9">
        <v>13117</v>
      </c>
      <c r="D9">
        <v>0.057334807827641526</v>
      </c>
    </row>
    <row r="10" spans="1:4" ht="12.75">
      <c r="A10" t="s">
        <v>590</v>
      </c>
      <c r="B10">
        <v>1772345462.4900007</v>
      </c>
      <c r="C10">
        <v>28447</v>
      </c>
      <c r="D10">
        <v>0.1243427062798596</v>
      </c>
    </row>
    <row r="11" spans="1:4" ht="12.75">
      <c r="A11" t="s">
        <v>584</v>
      </c>
      <c r="B11">
        <v>2270301841.3700094</v>
      </c>
      <c r="C11">
        <v>31453</v>
      </c>
      <c r="D11">
        <v>0.13748202413683075</v>
      </c>
    </row>
    <row r="12" spans="1:4" ht="12.75">
      <c r="A12" t="s">
        <v>586</v>
      </c>
      <c r="B12">
        <v>2475699007.4300036</v>
      </c>
      <c r="C12">
        <v>37345</v>
      </c>
      <c r="D12">
        <v>0.16323613618382807</v>
      </c>
    </row>
    <row r="13" spans="1:4" ht="12.75">
      <c r="A13" t="s">
        <v>582</v>
      </c>
      <c r="B13">
        <v>2490019145.6899834</v>
      </c>
      <c r="C13">
        <v>35370</v>
      </c>
      <c r="D13">
        <v>0.15460335083202567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1185</v>
      </c>
      <c r="B2">
        <v>0.11057125362125979</v>
      </c>
    </row>
    <row r="3" spans="1:2" ht="12.75">
      <c r="A3" t="s">
        <v>1186</v>
      </c>
      <c r="B3">
        <v>0.33242435454863367</v>
      </c>
    </row>
    <row r="4" spans="1:2" ht="12.75">
      <c r="A4" t="s">
        <v>1187</v>
      </c>
      <c r="B4">
        <v>0.15827933891922025</v>
      </c>
    </row>
    <row r="5" spans="1:2" ht="12.75">
      <c r="A5" t="s">
        <v>1188</v>
      </c>
      <c r="B5">
        <v>0.09970695505866797</v>
      </c>
    </row>
    <row r="6" spans="1:2" ht="12.75">
      <c r="A6" t="s">
        <v>1189</v>
      </c>
      <c r="B6">
        <v>0.151580715739033</v>
      </c>
    </row>
    <row r="7" spans="1:2" ht="12.75">
      <c r="A7" t="s">
        <v>1190</v>
      </c>
      <c r="B7">
        <v>0.05933090332476317</v>
      </c>
    </row>
    <row r="8" spans="1:2" ht="12.75">
      <c r="A8" t="s">
        <v>1191</v>
      </c>
      <c r="B8">
        <v>0.01818553434618948</v>
      </c>
    </row>
    <row r="9" spans="1:2" ht="12.75">
      <c r="A9" t="s">
        <v>1192</v>
      </c>
      <c r="B9">
        <v>0.006119688321867109</v>
      </c>
    </row>
    <row r="10" spans="1:2" ht="12.75">
      <c r="A10" t="s">
        <v>1193</v>
      </c>
      <c r="B10">
        <v>0.0036504933057114565</v>
      </c>
    </row>
    <row r="11" spans="1:2" ht="12.75">
      <c r="A11" t="s">
        <v>1194</v>
      </c>
      <c r="B11">
        <v>0.012394418921497601</v>
      </c>
    </row>
    <row r="12" spans="1:2" ht="12.75">
      <c r="A12" t="s">
        <v>1195</v>
      </c>
      <c r="B12">
        <v>0.020185509759130256</v>
      </c>
    </row>
    <row r="13" spans="1:2" ht="12.75">
      <c r="A13" t="s">
        <v>1196</v>
      </c>
      <c r="B13">
        <v>0.013132536550611687</v>
      </c>
    </row>
    <row r="14" spans="1:2" ht="12.75">
      <c r="A14" t="s">
        <v>1197</v>
      </c>
      <c r="B14">
        <v>0.0018209974747234396</v>
      </c>
    </row>
    <row r="15" spans="1:2" ht="12.75">
      <c r="A15" t="s">
        <v>1198</v>
      </c>
      <c r="B15">
        <v>0.0008585853773284698</v>
      </c>
    </row>
    <row r="16" spans="1:2" ht="12.75">
      <c r="A16" t="s">
        <v>1199</v>
      </c>
      <c r="B16">
        <v>0.0014049276225070381</v>
      </c>
    </row>
    <row r="17" spans="1:2" ht="12.75">
      <c r="A17" t="s">
        <v>1200</v>
      </c>
      <c r="B17">
        <v>0.0053151296007756445</v>
      </c>
    </row>
    <row r="18" spans="1:2" ht="12.75">
      <c r="A18" t="s">
        <v>1201</v>
      </c>
      <c r="B18">
        <v>0.003140401986013705</v>
      </c>
    </row>
    <row r="19" spans="1:2" ht="12.75">
      <c r="A19" t="s">
        <v>1202</v>
      </c>
      <c r="B19">
        <v>0.001305014514663585</v>
      </c>
    </row>
    <row r="20" spans="1:2" ht="12.75">
      <c r="A20" t="s">
        <v>1203</v>
      </c>
      <c r="B20">
        <v>0.00028817179483705207</v>
      </c>
    </row>
    <row r="21" spans="1:2" ht="12.75">
      <c r="A21" t="s">
        <v>1204</v>
      </c>
      <c r="B21">
        <v>7.238792649197355E-05</v>
      </c>
    </row>
    <row r="22" spans="1:2" ht="12.75">
      <c r="A22" t="s">
        <v>1205</v>
      </c>
      <c r="B22">
        <v>4.784092840962594E-05</v>
      </c>
    </row>
    <row r="23" spans="1:2" ht="12.75">
      <c r="A23" t="s">
        <v>1206</v>
      </c>
      <c r="B23">
        <v>0.00012593699262695678</v>
      </c>
    </row>
    <row r="24" spans="1:2" ht="12.75">
      <c r="A24" t="s">
        <v>1207</v>
      </c>
      <c r="B24">
        <v>1.6029904049901975E-05</v>
      </c>
    </row>
    <row r="25" spans="1:2" ht="12.75">
      <c r="A25" t="s">
        <v>1208</v>
      </c>
      <c r="B25">
        <v>2.2037361051044997E-05</v>
      </c>
    </row>
    <row r="26" spans="1:2" ht="12.75">
      <c r="A26" t="s">
        <v>1209</v>
      </c>
      <c r="B26">
        <v>1.0750893836711292E-05</v>
      </c>
    </row>
    <row r="27" spans="1:2" ht="12.75">
      <c r="A27" t="s">
        <v>1210</v>
      </c>
      <c r="B27">
        <v>0</v>
      </c>
    </row>
    <row r="28" spans="1:2" ht="12.75">
      <c r="A28" t="s">
        <v>1211</v>
      </c>
      <c r="B28">
        <v>1.405296056985697E-06</v>
      </c>
    </row>
    <row r="29" spans="1:2" ht="12.75">
      <c r="A29" t="s">
        <v>1212</v>
      </c>
      <c r="B29">
        <v>2.6482019050683428E-06</v>
      </c>
    </row>
    <row r="30" spans="1:2" ht="12.75">
      <c r="A30" t="s">
        <v>1213</v>
      </c>
      <c r="B30">
        <v>5.233946473554706E-06</v>
      </c>
    </row>
    <row r="31" spans="1:2" ht="12.75">
      <c r="A31" t="s">
        <v>1214</v>
      </c>
      <c r="B31">
        <v>0</v>
      </c>
    </row>
    <row r="32" spans="1:2" ht="12.75">
      <c r="A32" t="s">
        <v>1215</v>
      </c>
      <c r="B32">
        <v>7.977616638242112E-07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1216</v>
      </c>
      <c r="B2">
        <v>3.001286946994253E-05</v>
      </c>
    </row>
    <row r="3" spans="1:2" ht="12.75">
      <c r="A3" t="s">
        <v>1185</v>
      </c>
      <c r="B3">
        <v>0.008056742061497951</v>
      </c>
    </row>
    <row r="4" spans="1:2" ht="12.75">
      <c r="A4" t="s">
        <v>1186</v>
      </c>
      <c r="B4">
        <v>0.007684469543384009</v>
      </c>
    </row>
    <row r="5" spans="1:2" ht="12.75">
      <c r="A5" t="s">
        <v>1187</v>
      </c>
      <c r="B5">
        <v>0.0102980660905259</v>
      </c>
    </row>
    <row r="6" spans="1:2" ht="12.75">
      <c r="A6" t="s">
        <v>1188</v>
      </c>
      <c r="B6">
        <v>0.015790113552153536</v>
      </c>
    </row>
    <row r="7" spans="1:2" ht="12.75">
      <c r="A7" t="s">
        <v>1189</v>
      </c>
      <c r="B7">
        <v>0.01953237723272644</v>
      </c>
    </row>
    <row r="8" spans="1:2" ht="12.75">
      <c r="A8" t="s">
        <v>1190</v>
      </c>
      <c r="B8">
        <v>0.025561285845670422</v>
      </c>
    </row>
    <row r="9" spans="1:2" ht="12.75">
      <c r="A9" t="s">
        <v>1191</v>
      </c>
      <c r="B9">
        <v>0.02176103693052987</v>
      </c>
    </row>
    <row r="10" spans="1:2" ht="12.75">
      <c r="A10" t="s">
        <v>1192</v>
      </c>
      <c r="B10">
        <v>0.03426489464883929</v>
      </c>
    </row>
    <row r="11" spans="1:2" ht="12.75">
      <c r="A11" t="s">
        <v>1193</v>
      </c>
      <c r="B11">
        <v>0.05122899533640455</v>
      </c>
    </row>
    <row r="12" spans="1:2" ht="12.75">
      <c r="A12" t="s">
        <v>1194</v>
      </c>
      <c r="B12">
        <v>0.031671067882933765</v>
      </c>
    </row>
    <row r="13" spans="1:2" ht="12.75">
      <c r="A13" t="s">
        <v>1195</v>
      </c>
      <c r="B13">
        <v>0.03853382210564445</v>
      </c>
    </row>
    <row r="14" spans="1:2" ht="12.75">
      <c r="A14" t="s">
        <v>1196</v>
      </c>
      <c r="B14">
        <v>0.0421772959177363</v>
      </c>
    </row>
    <row r="15" spans="1:2" ht="12.75">
      <c r="A15" t="s">
        <v>1197</v>
      </c>
      <c r="B15">
        <v>0.04422246522939426</v>
      </c>
    </row>
    <row r="16" spans="1:2" ht="12.75">
      <c r="A16" t="s">
        <v>1198</v>
      </c>
      <c r="B16">
        <v>0.06687138676975075</v>
      </c>
    </row>
    <row r="17" spans="1:2" ht="12.75">
      <c r="A17" t="s">
        <v>1199</v>
      </c>
      <c r="B17">
        <v>0.04156720679293963</v>
      </c>
    </row>
    <row r="18" spans="1:2" ht="12.75">
      <c r="A18" t="s">
        <v>1200</v>
      </c>
      <c r="B18">
        <v>0.051368141673064416</v>
      </c>
    </row>
    <row r="19" spans="1:2" ht="12.75">
      <c r="A19" t="s">
        <v>1201</v>
      </c>
      <c r="B19">
        <v>0.04901364587229869</v>
      </c>
    </row>
    <row r="20" spans="1:2" ht="12.75">
      <c r="A20" t="s">
        <v>1202</v>
      </c>
      <c r="B20">
        <v>0.06002124475983198</v>
      </c>
    </row>
    <row r="21" spans="1:2" ht="12.75">
      <c r="A21" t="s">
        <v>1203</v>
      </c>
      <c r="B21">
        <v>0.09584374855175301</v>
      </c>
    </row>
    <row r="22" spans="1:2" ht="12.75">
      <c r="A22" t="s">
        <v>1204</v>
      </c>
      <c r="B22">
        <v>0.05399303803842649</v>
      </c>
    </row>
    <row r="23" spans="1:2" ht="12.75">
      <c r="A23" t="s">
        <v>1205</v>
      </c>
      <c r="B23">
        <v>0.03874908976763323</v>
      </c>
    </row>
    <row r="24" spans="1:2" ht="12.75">
      <c r="A24" t="s">
        <v>1206</v>
      </c>
      <c r="B24">
        <v>0.03226437777752165</v>
      </c>
    </row>
    <row r="25" spans="1:2" ht="12.75">
      <c r="A25" t="s">
        <v>1207</v>
      </c>
      <c r="B25">
        <v>0.039048946872408695</v>
      </c>
    </row>
    <row r="26" spans="1:2" ht="12.75">
      <c r="A26" t="s">
        <v>1208</v>
      </c>
      <c r="B26">
        <v>0.08206921006725588</v>
      </c>
    </row>
    <row r="27" spans="1:2" ht="12.75">
      <c r="A27" t="s">
        <v>1209</v>
      </c>
      <c r="B27">
        <v>0.03591898330395375</v>
      </c>
    </row>
    <row r="28" spans="1:2" ht="12.75">
      <c r="A28" t="s">
        <v>1214</v>
      </c>
      <c r="B28">
        <v>0.000716885308028182</v>
      </c>
    </row>
    <row r="29" spans="1:2" ht="12.75">
      <c r="A29" t="s">
        <v>1217</v>
      </c>
      <c r="B29">
        <v>0.0006625508127141503</v>
      </c>
    </row>
    <row r="30" spans="1:2" ht="12.75">
      <c r="A30" t="s">
        <v>1212</v>
      </c>
      <c r="B30">
        <v>0.0005880240999018012</v>
      </c>
    </row>
    <row r="31" spans="1:2" ht="12.75">
      <c r="A31" t="s">
        <v>1215</v>
      </c>
      <c r="B31">
        <v>0.0004013827131905569</v>
      </c>
    </row>
    <row r="32" spans="1:2" ht="12.75">
      <c r="A32" t="s">
        <v>1211</v>
      </c>
      <c r="B32">
        <v>8.949157241624143E-05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1"/>
  <sheetViews>
    <sheetView showGridLines="0" zoomScalePageLayoutView="0" workbookViewId="0" topLeftCell="A1">
      <selection activeCell="A1" sqref="A1"/>
    </sheetView>
  </sheetViews>
  <sheetFormatPr defaultColWidth="9.140625" defaultRowHeight="12.75"/>
  <sheetData>
    <row r="2" spans="1:2" ht="12.75">
      <c r="A2" t="s">
        <v>1185</v>
      </c>
      <c r="B2">
        <v>6.213420645837078E-05</v>
      </c>
    </row>
    <row r="3" spans="1:2" ht="12.75">
      <c r="A3" t="s">
        <v>1186</v>
      </c>
      <c r="B3">
        <v>0.002703058468432537</v>
      </c>
    </row>
    <row r="4" spans="1:2" ht="12.75">
      <c r="A4" t="s">
        <v>1187</v>
      </c>
      <c r="B4">
        <v>0.0032496341105623743</v>
      </c>
    </row>
    <row r="5" spans="1:2" ht="12.75">
      <c r="A5" t="s">
        <v>1188</v>
      </c>
      <c r="B5">
        <v>0.0011853341929881282</v>
      </c>
    </row>
    <row r="6" spans="1:2" ht="12.75">
      <c r="A6" t="s">
        <v>1189</v>
      </c>
      <c r="B6">
        <v>0.02095353602084937</v>
      </c>
    </row>
    <row r="7" spans="1:2" ht="12.75">
      <c r="A7" t="s">
        <v>1190</v>
      </c>
      <c r="B7">
        <v>0.002237634305038121</v>
      </c>
    </row>
    <row r="8" spans="1:2" ht="12.75">
      <c r="A8" t="s">
        <v>1191</v>
      </c>
      <c r="B8">
        <v>0.004435571093032904</v>
      </c>
    </row>
    <row r="9" spans="1:2" ht="12.75">
      <c r="A9" t="s">
        <v>1192</v>
      </c>
      <c r="B9">
        <v>0.005960264398367872</v>
      </c>
    </row>
    <row r="10" spans="1:2" ht="12.75">
      <c r="A10" t="s">
        <v>1193</v>
      </c>
      <c r="B10">
        <v>0.007502335382868393</v>
      </c>
    </row>
    <row r="11" spans="1:2" ht="12.75">
      <c r="A11" t="s">
        <v>1194</v>
      </c>
      <c r="B11">
        <v>0.09287679723910491</v>
      </c>
    </row>
    <row r="12" spans="1:2" ht="12.75">
      <c r="A12" t="s">
        <v>1195</v>
      </c>
      <c r="B12">
        <v>0.011996720329485013</v>
      </c>
    </row>
    <row r="13" spans="1:2" ht="12.75">
      <c r="A13" t="s">
        <v>1196</v>
      </c>
      <c r="B13">
        <v>0.015604528826771701</v>
      </c>
    </row>
    <row r="14" spans="1:2" ht="12.75">
      <c r="A14" t="s">
        <v>1197</v>
      </c>
      <c r="B14">
        <v>0.05115798674595988</v>
      </c>
    </row>
    <row r="15" spans="1:2" ht="12.75">
      <c r="A15" t="s">
        <v>1198</v>
      </c>
      <c r="B15">
        <v>0.0093456364797544</v>
      </c>
    </row>
    <row r="16" spans="1:2" ht="12.75">
      <c r="A16" t="s">
        <v>1199</v>
      </c>
      <c r="B16">
        <v>0.12610938406340014</v>
      </c>
    </row>
    <row r="17" spans="1:2" ht="12.75">
      <c r="A17" t="s">
        <v>1200</v>
      </c>
      <c r="B17">
        <v>0.012061833546879121</v>
      </c>
    </row>
    <row r="18" spans="1:2" ht="12.75">
      <c r="A18" t="s">
        <v>1201</v>
      </c>
      <c r="B18">
        <v>0.01535289865484889</v>
      </c>
    </row>
    <row r="19" spans="1:2" ht="12.75">
      <c r="A19" t="s">
        <v>1202</v>
      </c>
      <c r="B19">
        <v>0.05927815559487924</v>
      </c>
    </row>
    <row r="20" spans="1:2" ht="12.75">
      <c r="A20" t="s">
        <v>1203</v>
      </c>
      <c r="B20">
        <v>0.015489467412117333</v>
      </c>
    </row>
    <row r="21" spans="1:2" ht="12.75">
      <c r="A21" t="s">
        <v>1204</v>
      </c>
      <c r="B21">
        <v>0.22648912778679645</v>
      </c>
    </row>
    <row r="22" spans="1:2" ht="12.75">
      <c r="A22" t="s">
        <v>1205</v>
      </c>
      <c r="B22">
        <v>0.02208509428642013</v>
      </c>
    </row>
    <row r="23" spans="1:2" ht="12.75">
      <c r="A23" t="s">
        <v>1206</v>
      </c>
      <c r="B23">
        <v>0.009515196462979826</v>
      </c>
    </row>
    <row r="24" spans="1:2" ht="12.75">
      <c r="A24" t="s">
        <v>1207</v>
      </c>
      <c r="B24">
        <v>0.013231357777831815</v>
      </c>
    </row>
    <row r="25" spans="1:2" ht="12.75">
      <c r="A25" t="s">
        <v>1208</v>
      </c>
      <c r="B25">
        <v>0.008984467044636056</v>
      </c>
    </row>
    <row r="26" spans="1:2" ht="12.75">
      <c r="A26" t="s">
        <v>1209</v>
      </c>
      <c r="B26">
        <v>0.21058498392569394</v>
      </c>
    </row>
    <row r="27" spans="1:2" ht="12.75">
      <c r="A27" t="s">
        <v>1214</v>
      </c>
      <c r="B27">
        <v>0.03241941187184129</v>
      </c>
    </row>
    <row r="28" spans="1:2" ht="12.75">
      <c r="A28" t="s">
        <v>1217</v>
      </c>
      <c r="B28">
        <v>0.0009305300795204238</v>
      </c>
    </row>
    <row r="29" spans="1:2" ht="12.75">
      <c r="A29" t="s">
        <v>1212</v>
      </c>
      <c r="B29">
        <v>0.0008069685512271293</v>
      </c>
    </row>
    <row r="30" spans="1:2" ht="12.75">
      <c r="A30" t="s">
        <v>1215</v>
      </c>
      <c r="B30">
        <v>0.0006553267078092962</v>
      </c>
    </row>
    <row r="31" spans="1:2" ht="12.75">
      <c r="A31" t="s">
        <v>1211</v>
      </c>
      <c r="B31">
        <v>0.014313406675116923</v>
      </c>
    </row>
    <row r="32" spans="1:2" ht="12.75">
      <c r="A32" t="s">
        <v>1213</v>
      </c>
      <c r="B32">
        <v>0.0021976302011256867</v>
      </c>
    </row>
    <row r="33" spans="1:2" ht="12.75">
      <c r="A33" t="s">
        <v>1218</v>
      </c>
      <c r="B33">
        <v>1.5801768513685427E-06</v>
      </c>
    </row>
    <row r="34" spans="1:2" ht="12.75">
      <c r="A34" t="s">
        <v>1219</v>
      </c>
      <c r="B34">
        <v>3.0370626797088467E-05</v>
      </c>
    </row>
    <row r="35" spans="1:2" ht="12.75">
      <c r="A35" t="s">
        <v>1220</v>
      </c>
      <c r="B35">
        <v>9.368638280293665E-07</v>
      </c>
    </row>
    <row r="36" spans="1:2" ht="12.75">
      <c r="A36" t="s">
        <v>1221</v>
      </c>
      <c r="B36">
        <v>7.338547768456249E-06</v>
      </c>
    </row>
    <row r="37" spans="1:2" ht="12.75">
      <c r="A37" t="s">
        <v>1222</v>
      </c>
      <c r="B37">
        <v>1.9366893401845173E-05</v>
      </c>
    </row>
    <row r="38" spans="1:2" ht="12.75">
      <c r="A38" t="s">
        <v>1223</v>
      </c>
      <c r="B38">
        <v>1.7471286120106848E-05</v>
      </c>
    </row>
    <row r="39" spans="1:2" ht="12.75">
      <c r="A39" t="s">
        <v>1210</v>
      </c>
      <c r="B39">
        <v>0.0001405204182210195</v>
      </c>
    </row>
    <row r="40" spans="1:2" ht="12.75">
      <c r="A40" t="s">
        <v>1224</v>
      </c>
      <c r="B40">
        <v>5.764999178862993E-06</v>
      </c>
    </row>
    <row r="41" spans="1:2" ht="12.75">
      <c r="A41" t="s">
        <v>1225</v>
      </c>
      <c r="B41">
        <v>2.3774503556492887E-07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v>1990</v>
      </c>
      <c r="B2">
        <v>5.233946473554699E-06</v>
      </c>
    </row>
    <row r="3" spans="1:2" ht="12.75">
      <c r="A3">
        <v>1991</v>
      </c>
      <c r="B3">
        <v>1.4052960569856952E-06</v>
      </c>
    </row>
    <row r="4" spans="1:2" ht="12.75">
      <c r="A4">
        <v>1992</v>
      </c>
      <c r="B4">
        <v>7.551947815176304E-07</v>
      </c>
    </row>
    <row r="5" spans="1:2" ht="12.75">
      <c r="A5">
        <v>1993</v>
      </c>
      <c r="B5">
        <v>2.6907687873749185E-06</v>
      </c>
    </row>
    <row r="6" spans="1:2" ht="12.75">
      <c r="A6">
        <v>1996</v>
      </c>
      <c r="B6">
        <v>1.020060827527386E-05</v>
      </c>
    </row>
    <row r="7" spans="1:2" ht="12.75">
      <c r="A7">
        <v>1997</v>
      </c>
      <c r="B7">
        <v>2.165611915561716E-05</v>
      </c>
    </row>
    <row r="8" spans="1:2" ht="12.75">
      <c r="A8">
        <v>1998</v>
      </c>
      <c r="B8">
        <v>1.6137764003325565E-05</v>
      </c>
    </row>
    <row r="9" spans="1:2" ht="12.75">
      <c r="A9">
        <v>1999</v>
      </c>
      <c r="B9">
        <v>0.00012009068244511822</v>
      </c>
    </row>
    <row r="10" spans="1:2" ht="12.75">
      <c r="A10">
        <v>2000</v>
      </c>
      <c r="B10">
        <v>5.287308232557915E-05</v>
      </c>
    </row>
    <row r="11" spans="1:2" ht="12.75">
      <c r="A11">
        <v>2001</v>
      </c>
      <c r="B11">
        <v>6.614472055538581E-05</v>
      </c>
    </row>
    <row r="12" spans="1:2" ht="12.75">
      <c r="A12">
        <v>2002</v>
      </c>
      <c r="B12">
        <v>0.0002463596915890233</v>
      </c>
    </row>
    <row r="13" spans="1:2" ht="12.75">
      <c r="A13">
        <v>2003</v>
      </c>
      <c r="B13">
        <v>0.0012602935234959126</v>
      </c>
    </row>
    <row r="14" spans="1:2" ht="12.75">
      <c r="A14">
        <v>2004</v>
      </c>
      <c r="B14">
        <v>0.0027508291113161596</v>
      </c>
    </row>
    <row r="15" spans="1:2" ht="12.75">
      <c r="A15">
        <v>2005</v>
      </c>
      <c r="B15">
        <v>0.005530784247305661</v>
      </c>
    </row>
    <row r="16" spans="1:2" ht="12.75">
      <c r="A16">
        <v>2006</v>
      </c>
      <c r="B16">
        <v>0.0016387690622528689</v>
      </c>
    </row>
    <row r="17" spans="1:2" ht="12.75">
      <c r="A17">
        <v>2007</v>
      </c>
      <c r="B17">
        <v>0.0008361854573500202</v>
      </c>
    </row>
    <row r="18" spans="1:2" ht="12.75">
      <c r="A18">
        <v>2008</v>
      </c>
      <c r="B18">
        <v>0.0014521960027605101</v>
      </c>
    </row>
    <row r="19" spans="1:2" ht="12.75">
      <c r="A19">
        <v>2009</v>
      </c>
      <c r="B19">
        <v>0.012248354194413516</v>
      </c>
    </row>
    <row r="20" spans="1:2" ht="12.75">
      <c r="A20">
        <v>2010</v>
      </c>
      <c r="B20">
        <v>0.020370592769880364</v>
      </c>
    </row>
    <row r="21" spans="1:2" ht="12.75">
      <c r="A21">
        <v>2011</v>
      </c>
      <c r="B21">
        <v>0.013278631078103662</v>
      </c>
    </row>
    <row r="22" spans="1:2" ht="12.75">
      <c r="A22">
        <v>2012</v>
      </c>
      <c r="B22">
        <v>0.003473065610402343</v>
      </c>
    </row>
    <row r="23" spans="1:2" ht="12.75">
      <c r="A23">
        <v>2013</v>
      </c>
      <c r="B23">
        <v>0.006301419056627948</v>
      </c>
    </row>
    <row r="24" spans="1:2" ht="12.75">
      <c r="A24">
        <v>2014</v>
      </c>
      <c r="B24">
        <v>0.014859350216775709</v>
      </c>
    </row>
    <row r="25" spans="1:2" ht="12.75">
      <c r="A25">
        <v>2015</v>
      </c>
      <c r="B25">
        <v>0.06079620166509491</v>
      </c>
    </row>
    <row r="26" spans="1:2" ht="12.75">
      <c r="A26">
        <v>2016</v>
      </c>
      <c r="B26">
        <v>0.14131474323787802</v>
      </c>
    </row>
    <row r="27" spans="1:2" ht="12.75">
      <c r="A27">
        <v>2017</v>
      </c>
      <c r="B27">
        <v>0.10227216885243096</v>
      </c>
    </row>
    <row r="28" spans="1:2" ht="12.75">
      <c r="A28">
        <v>2018</v>
      </c>
      <c r="B28">
        <v>0.1588611984679707</v>
      </c>
    </row>
    <row r="29" spans="1:2" ht="12.75">
      <c r="A29">
        <v>2019</v>
      </c>
      <c r="B29">
        <v>0.3162436283079402</v>
      </c>
    </row>
    <row r="30" spans="1:2" ht="12.75">
      <c r="A30">
        <v>2020</v>
      </c>
      <c r="B30">
        <v>0.13596804126355178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1302</v>
      </c>
      <c r="C1" t="s">
        <v>1303</v>
      </c>
    </row>
    <row r="2" spans="1:3" ht="12.75">
      <c r="A2" t="s">
        <v>1229</v>
      </c>
      <c r="B2">
        <v>0.1581746983187765</v>
      </c>
      <c r="C2">
        <v>0.47320570937463136</v>
      </c>
    </row>
    <row r="3" spans="1:3" ht="12.75">
      <c r="A3" t="s">
        <v>1230</v>
      </c>
      <c r="B3">
        <v>0.34086253637582925</v>
      </c>
      <c r="C3">
        <v>0.3118248765608938</v>
      </c>
    </row>
    <row r="4" spans="1:3" ht="12.75">
      <c r="A4" t="s">
        <v>1231</v>
      </c>
      <c r="B4">
        <v>0.26050813624557934</v>
      </c>
      <c r="C4">
        <v>0.14402352505013397</v>
      </c>
    </row>
    <row r="5" spans="1:3" ht="12.75">
      <c r="A5" t="s">
        <v>1232</v>
      </c>
      <c r="B5">
        <v>0.10871246207189332</v>
      </c>
      <c r="C5">
        <v>0.042887716755700106</v>
      </c>
    </row>
    <row r="6" spans="1:3" ht="12.75">
      <c r="A6" t="s">
        <v>1233</v>
      </c>
      <c r="B6">
        <v>0.1317421669879217</v>
      </c>
      <c r="C6">
        <v>0.028058172258640737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1234</v>
      </c>
      <c r="B2">
        <v>0.004658618234944839</v>
      </c>
    </row>
    <row r="3" spans="1:2" ht="12.75">
      <c r="A3" t="s">
        <v>1235</v>
      </c>
      <c r="B3">
        <v>0.03964710752082588</v>
      </c>
    </row>
    <row r="4" spans="1:2" ht="12.75">
      <c r="A4" t="s">
        <v>1236</v>
      </c>
      <c r="B4">
        <v>0.27471348211512875</v>
      </c>
    </row>
    <row r="5" spans="1:2" ht="12.75">
      <c r="A5" t="s">
        <v>1237</v>
      </c>
      <c r="B5">
        <v>0.5561706087790883</v>
      </c>
    </row>
    <row r="6" spans="1:2" ht="12.75">
      <c r="A6" t="s">
        <v>1238</v>
      </c>
      <c r="B6">
        <v>0.0763702395309075</v>
      </c>
    </row>
    <row r="7" spans="1:2" ht="12.75">
      <c r="A7" t="s">
        <v>1239</v>
      </c>
      <c r="B7">
        <v>0.03491555115130318</v>
      </c>
    </row>
    <row r="8" spans="1:2" ht="12.75">
      <c r="A8" t="s">
        <v>1240</v>
      </c>
      <c r="B8">
        <v>0.008418100634818773</v>
      </c>
    </row>
    <row r="9" spans="1:2" ht="12.75">
      <c r="A9" t="s">
        <v>1241</v>
      </c>
      <c r="B9">
        <v>0.003266433020844513</v>
      </c>
    </row>
    <row r="10" spans="1:2" ht="12.75">
      <c r="A10" t="s">
        <v>1242</v>
      </c>
      <c r="B10">
        <v>0.0011268640667113845</v>
      </c>
    </row>
    <row r="11" spans="1:2" ht="12.75">
      <c r="A11" t="s">
        <v>1243</v>
      </c>
      <c r="B11">
        <v>0.0004971395443869683</v>
      </c>
    </row>
    <row r="12" spans="1:2" ht="12.75">
      <c r="A12" t="s">
        <v>1244</v>
      </c>
      <c r="B12">
        <v>0.0001712331352583836</v>
      </c>
    </row>
    <row r="13" spans="1:2" ht="12.75">
      <c r="A13" t="s">
        <v>1245</v>
      </c>
      <c r="B13">
        <v>2.384637890790564E-05</v>
      </c>
    </row>
    <row r="14" spans="1:2" ht="12.75">
      <c r="A14" t="s">
        <v>1246</v>
      </c>
      <c r="B14">
        <v>5.349887829484893E-06</v>
      </c>
    </row>
    <row r="15" spans="1:2" ht="12.75">
      <c r="A15" t="s">
        <v>1247</v>
      </c>
      <c r="B15">
        <v>8.619972868876074E-06</v>
      </c>
    </row>
    <row r="16" spans="1:2" ht="12.75">
      <c r="A16" t="s">
        <v>1248</v>
      </c>
      <c r="B16">
        <v>2.6807019927638086E-06</v>
      </c>
    </row>
    <row r="17" spans="1:2" ht="12.75">
      <c r="A17" t="s">
        <v>1249</v>
      </c>
      <c r="B17">
        <v>1.5801768513685437E-06</v>
      </c>
    </row>
    <row r="18" spans="1:2" ht="12.75">
      <c r="A18" t="s">
        <v>1250</v>
      </c>
      <c r="B18">
        <v>1.4052960569856914E-06</v>
      </c>
    </row>
    <row r="19" spans="1:2" ht="12.75">
      <c r="A19" t="s">
        <v>1251</v>
      </c>
      <c r="B19">
        <v>1.13985127421654E-06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tabSelected="1" zoomScale="80" zoomScaleNormal="80" zoomScalePageLayoutView="0" workbookViewId="0" topLeftCell="A4">
      <selection activeCell="B3" sqref="B3"/>
    </sheetView>
  </sheetViews>
  <sheetFormatPr defaultColWidth="9.140625" defaultRowHeight="12.75"/>
  <cols>
    <col min="1" max="1" width="9.140625" style="175" customWidth="1"/>
    <col min="2" max="10" width="12.421875" style="175" customWidth="1"/>
    <col min="11" max="18" width="9.140625" style="175" customWidth="1"/>
    <col min="19" max="16384" width="9.140625" style="215" customWidth="1"/>
  </cols>
  <sheetData>
    <row r="1" ht="15.75" thickBot="1"/>
    <row r="2" spans="2:10" ht="15">
      <c r="B2" s="189"/>
      <c r="C2" s="190"/>
      <c r="D2" s="190"/>
      <c r="E2" s="190"/>
      <c r="F2" s="190"/>
      <c r="G2" s="190"/>
      <c r="H2" s="190"/>
      <c r="I2" s="190"/>
      <c r="J2" s="191"/>
    </row>
    <row r="3" spans="2:10" ht="15">
      <c r="B3" s="192"/>
      <c r="C3" s="193"/>
      <c r="D3" s="193"/>
      <c r="E3" s="193"/>
      <c r="F3" s="193"/>
      <c r="G3" s="193"/>
      <c r="H3" s="193"/>
      <c r="I3" s="193"/>
      <c r="J3" s="194"/>
    </row>
    <row r="4" spans="2:10" ht="15">
      <c r="B4" s="192"/>
      <c r="C4" s="193"/>
      <c r="D4" s="193"/>
      <c r="E4" s="193"/>
      <c r="F4" s="193"/>
      <c r="G4" s="193"/>
      <c r="H4" s="193"/>
      <c r="I4" s="193"/>
      <c r="J4" s="194"/>
    </row>
    <row r="5" spans="2:10" ht="31.5">
      <c r="B5" s="192"/>
      <c r="C5" s="193"/>
      <c r="D5" s="193"/>
      <c r="E5" s="195"/>
      <c r="F5" s="196" t="s">
        <v>1849</v>
      </c>
      <c r="G5" s="193"/>
      <c r="H5" s="193"/>
      <c r="I5" s="193"/>
      <c r="J5" s="194"/>
    </row>
    <row r="6" spans="2:10" ht="41.25" customHeight="1">
      <c r="B6" s="192"/>
      <c r="C6" s="193"/>
      <c r="D6" s="193"/>
      <c r="E6" s="197" t="s">
        <v>1850</v>
      </c>
      <c r="F6" s="197"/>
      <c r="G6" s="197"/>
      <c r="H6" s="193"/>
      <c r="I6" s="193"/>
      <c r="J6" s="194"/>
    </row>
    <row r="7" spans="2:10" ht="26.25">
      <c r="B7" s="192"/>
      <c r="C7" s="193"/>
      <c r="D7" s="193"/>
      <c r="E7" s="193"/>
      <c r="F7" s="198" t="s">
        <v>7</v>
      </c>
      <c r="G7" s="193"/>
      <c r="H7" s="193"/>
      <c r="I7" s="193"/>
      <c r="J7" s="194"/>
    </row>
    <row r="8" spans="2:10" ht="26.25">
      <c r="B8" s="192"/>
      <c r="C8" s="193"/>
      <c r="D8" s="193"/>
      <c r="E8" s="193"/>
      <c r="F8" s="198" t="s">
        <v>1851</v>
      </c>
      <c r="G8" s="193"/>
      <c r="H8" s="193"/>
      <c r="I8" s="193"/>
      <c r="J8" s="194"/>
    </row>
    <row r="9" spans="2:10" ht="21">
      <c r="B9" s="192"/>
      <c r="C9" s="193"/>
      <c r="D9" s="193"/>
      <c r="E9" s="193"/>
      <c r="F9" s="199" t="s">
        <v>1852</v>
      </c>
      <c r="G9" s="193"/>
      <c r="H9" s="193"/>
      <c r="I9" s="193"/>
      <c r="J9" s="194"/>
    </row>
    <row r="10" spans="2:10" ht="21">
      <c r="B10" s="192"/>
      <c r="C10" s="193"/>
      <c r="D10" s="193"/>
      <c r="E10" s="193"/>
      <c r="F10" s="199" t="s">
        <v>1853</v>
      </c>
      <c r="G10" s="193"/>
      <c r="H10" s="193"/>
      <c r="I10" s="193"/>
      <c r="J10" s="194"/>
    </row>
    <row r="11" spans="2:10" ht="21">
      <c r="B11" s="192"/>
      <c r="C11" s="193"/>
      <c r="D11" s="193"/>
      <c r="E11" s="193"/>
      <c r="F11" s="199"/>
      <c r="G11" s="193"/>
      <c r="H11" s="193"/>
      <c r="I11" s="193"/>
      <c r="J11" s="194"/>
    </row>
    <row r="12" spans="2:10" ht="15">
      <c r="B12" s="192"/>
      <c r="C12" s="193"/>
      <c r="D12" s="193"/>
      <c r="E12" s="193"/>
      <c r="F12" s="193"/>
      <c r="G12" s="193"/>
      <c r="H12" s="193"/>
      <c r="I12" s="193"/>
      <c r="J12" s="194"/>
    </row>
    <row r="13" spans="2:10" ht="15">
      <c r="B13" s="192"/>
      <c r="C13" s="193"/>
      <c r="D13" s="193"/>
      <c r="E13" s="193"/>
      <c r="F13" s="193"/>
      <c r="G13" s="193"/>
      <c r="H13" s="193"/>
      <c r="I13" s="193"/>
      <c r="J13" s="194"/>
    </row>
    <row r="14" spans="2:10" ht="15">
      <c r="B14" s="192"/>
      <c r="C14" s="193"/>
      <c r="D14" s="193"/>
      <c r="E14" s="193"/>
      <c r="F14" s="193"/>
      <c r="G14" s="193"/>
      <c r="H14" s="193"/>
      <c r="I14" s="193"/>
      <c r="J14" s="194"/>
    </row>
    <row r="15" spans="2:10" ht="15">
      <c r="B15" s="192"/>
      <c r="C15" s="193"/>
      <c r="D15" s="193"/>
      <c r="E15" s="193"/>
      <c r="F15" s="193"/>
      <c r="G15" s="193"/>
      <c r="H15" s="193"/>
      <c r="I15" s="193"/>
      <c r="J15" s="194"/>
    </row>
    <row r="16" spans="2:10" ht="15">
      <c r="B16" s="192"/>
      <c r="C16" s="193"/>
      <c r="D16" s="193"/>
      <c r="E16" s="193"/>
      <c r="F16" s="193"/>
      <c r="G16" s="193"/>
      <c r="H16" s="193"/>
      <c r="I16" s="193"/>
      <c r="J16" s="194"/>
    </row>
    <row r="17" spans="2:10" ht="15">
      <c r="B17" s="192"/>
      <c r="C17" s="193"/>
      <c r="D17" s="193"/>
      <c r="E17" s="193"/>
      <c r="F17" s="193"/>
      <c r="G17" s="193"/>
      <c r="H17" s="193"/>
      <c r="I17" s="193"/>
      <c r="J17" s="194"/>
    </row>
    <row r="18" spans="2:10" ht="15">
      <c r="B18" s="192"/>
      <c r="C18" s="193"/>
      <c r="D18" s="193"/>
      <c r="E18" s="193"/>
      <c r="F18" s="193"/>
      <c r="G18" s="193"/>
      <c r="H18" s="193"/>
      <c r="I18" s="193"/>
      <c r="J18" s="194"/>
    </row>
    <row r="19" spans="2:10" ht="15">
      <c r="B19" s="192"/>
      <c r="C19" s="193"/>
      <c r="D19" s="193"/>
      <c r="E19" s="193"/>
      <c r="F19" s="193"/>
      <c r="G19" s="193"/>
      <c r="H19" s="193"/>
      <c r="I19" s="193"/>
      <c r="J19" s="194"/>
    </row>
    <row r="20" spans="2:10" ht="15">
      <c r="B20" s="192"/>
      <c r="C20" s="193"/>
      <c r="D20" s="193"/>
      <c r="E20" s="193"/>
      <c r="F20" s="193"/>
      <c r="G20" s="193"/>
      <c r="H20" s="193"/>
      <c r="I20" s="193"/>
      <c r="J20" s="194"/>
    </row>
    <row r="21" spans="2:10" ht="15">
      <c r="B21" s="192"/>
      <c r="C21" s="193"/>
      <c r="D21" s="193"/>
      <c r="E21" s="193"/>
      <c r="F21" s="193"/>
      <c r="G21" s="193"/>
      <c r="H21" s="193"/>
      <c r="I21" s="193"/>
      <c r="J21" s="194"/>
    </row>
    <row r="22" spans="2:10" ht="15">
      <c r="B22" s="192"/>
      <c r="C22" s="193"/>
      <c r="D22" s="193"/>
      <c r="E22" s="193"/>
      <c r="F22" s="200" t="s">
        <v>1854</v>
      </c>
      <c r="G22" s="193"/>
      <c r="H22" s="193"/>
      <c r="I22" s="193"/>
      <c r="J22" s="194"/>
    </row>
    <row r="23" spans="2:10" ht="15">
      <c r="B23" s="192"/>
      <c r="C23" s="193"/>
      <c r="I23" s="193"/>
      <c r="J23" s="194"/>
    </row>
    <row r="24" spans="2:10" ht="15">
      <c r="B24" s="192"/>
      <c r="C24" s="193"/>
      <c r="D24" s="201" t="s">
        <v>1855</v>
      </c>
      <c r="E24" s="202" t="s">
        <v>1856</v>
      </c>
      <c r="F24" s="202"/>
      <c r="G24" s="202"/>
      <c r="H24" s="202"/>
      <c r="I24" s="193"/>
      <c r="J24" s="194"/>
    </row>
    <row r="25" spans="2:10" ht="15">
      <c r="B25" s="192"/>
      <c r="C25" s="193"/>
      <c r="I25" s="193"/>
      <c r="J25" s="194"/>
    </row>
    <row r="26" spans="2:10" ht="15">
      <c r="B26" s="192"/>
      <c r="C26" s="193"/>
      <c r="D26" s="201" t="s">
        <v>1857</v>
      </c>
      <c r="E26" s="202" t="s">
        <v>1856</v>
      </c>
      <c r="F26" s="202"/>
      <c r="G26" s="202"/>
      <c r="H26" s="202"/>
      <c r="I26" s="193"/>
      <c r="J26" s="194"/>
    </row>
    <row r="27" spans="2:10" ht="15">
      <c r="B27" s="192"/>
      <c r="C27" s="193"/>
      <c r="D27" s="203"/>
      <c r="E27" s="203"/>
      <c r="F27" s="203"/>
      <c r="G27" s="203"/>
      <c r="H27" s="203"/>
      <c r="I27" s="193"/>
      <c r="J27" s="194"/>
    </row>
    <row r="28" spans="2:10" ht="15">
      <c r="B28" s="192"/>
      <c r="C28" s="193"/>
      <c r="D28" s="201" t="s">
        <v>1858</v>
      </c>
      <c r="E28" s="202"/>
      <c r="F28" s="202"/>
      <c r="G28" s="202"/>
      <c r="H28" s="202"/>
      <c r="I28" s="193"/>
      <c r="J28" s="194"/>
    </row>
    <row r="29" spans="2:10" ht="15">
      <c r="B29" s="192"/>
      <c r="C29" s="193"/>
      <c r="D29" s="204"/>
      <c r="E29" s="204"/>
      <c r="F29" s="204"/>
      <c r="G29" s="204"/>
      <c r="H29" s="204"/>
      <c r="I29" s="193"/>
      <c r="J29" s="194"/>
    </row>
    <row r="30" spans="2:10" ht="15">
      <c r="B30" s="192"/>
      <c r="C30" s="193"/>
      <c r="D30" s="201" t="s">
        <v>1859</v>
      </c>
      <c r="E30" s="202" t="s">
        <v>1856</v>
      </c>
      <c r="F30" s="202"/>
      <c r="G30" s="202"/>
      <c r="H30" s="202"/>
      <c r="I30" s="193"/>
      <c r="J30" s="194"/>
    </row>
    <row r="31" spans="2:10" ht="15">
      <c r="B31" s="192"/>
      <c r="C31" s="193"/>
      <c r="D31" s="205"/>
      <c r="E31" s="205"/>
      <c r="F31" s="205"/>
      <c r="G31" s="205"/>
      <c r="H31" s="205"/>
      <c r="I31" s="193"/>
      <c r="J31" s="194"/>
    </row>
    <row r="32" spans="2:10" ht="15">
      <c r="B32" s="192"/>
      <c r="C32" s="193"/>
      <c r="D32" s="206" t="s">
        <v>1860</v>
      </c>
      <c r="E32" s="202"/>
      <c r="F32" s="202"/>
      <c r="G32" s="202"/>
      <c r="H32" s="202"/>
      <c r="I32" s="193"/>
      <c r="J32" s="194"/>
    </row>
    <row r="33" spans="2:10" ht="15">
      <c r="B33" s="192"/>
      <c r="C33" s="193"/>
      <c r="D33" s="205"/>
      <c r="E33" s="205"/>
      <c r="F33" s="207"/>
      <c r="G33" s="205"/>
      <c r="H33" s="205"/>
      <c r="I33" s="193"/>
      <c r="J33" s="194"/>
    </row>
    <row r="34" spans="2:10" ht="15">
      <c r="B34" s="192"/>
      <c r="C34" s="193"/>
      <c r="D34" s="206" t="s">
        <v>1861</v>
      </c>
      <c r="E34" s="202"/>
      <c r="F34" s="202"/>
      <c r="G34" s="202"/>
      <c r="H34" s="202"/>
      <c r="I34" s="193"/>
      <c r="J34" s="194"/>
    </row>
    <row r="35" spans="2:10" ht="15">
      <c r="B35" s="192"/>
      <c r="C35" s="193"/>
      <c r="D35" s="205"/>
      <c r="E35" s="205"/>
      <c r="F35" s="205"/>
      <c r="G35" s="205"/>
      <c r="H35" s="205"/>
      <c r="I35" s="193"/>
      <c r="J35" s="194"/>
    </row>
    <row r="36" spans="2:10" ht="15">
      <c r="B36" s="192"/>
      <c r="C36" s="193"/>
      <c r="D36" s="206" t="s">
        <v>1862</v>
      </c>
      <c r="E36" s="202"/>
      <c r="F36" s="202"/>
      <c r="G36" s="202"/>
      <c r="H36" s="202"/>
      <c r="I36" s="193"/>
      <c r="J36" s="194"/>
    </row>
    <row r="37" spans="2:10" ht="15">
      <c r="B37" s="192"/>
      <c r="C37" s="193"/>
      <c r="D37" s="208"/>
      <c r="E37" s="208"/>
      <c r="F37" s="208"/>
      <c r="G37" s="208"/>
      <c r="H37" s="208"/>
      <c r="I37" s="193"/>
      <c r="J37" s="194"/>
    </row>
    <row r="38" spans="2:10" ht="15">
      <c r="B38" s="192"/>
      <c r="C38" s="193"/>
      <c r="D38" s="206" t="s">
        <v>1863</v>
      </c>
      <c r="E38" s="202"/>
      <c r="F38" s="202"/>
      <c r="G38" s="202"/>
      <c r="H38" s="202"/>
      <c r="I38" s="193"/>
      <c r="J38" s="194"/>
    </row>
    <row r="39" spans="2:10" ht="15">
      <c r="B39" s="192"/>
      <c r="C39" s="193"/>
      <c r="D39" s="208"/>
      <c r="E39" s="208"/>
      <c r="F39" s="208"/>
      <c r="G39" s="208"/>
      <c r="H39" s="208"/>
      <c r="I39" s="193"/>
      <c r="J39" s="194"/>
    </row>
    <row r="40" spans="2:10" ht="15">
      <c r="B40" s="192"/>
      <c r="C40" s="193"/>
      <c r="D40" s="206" t="s">
        <v>1864</v>
      </c>
      <c r="E40" s="202"/>
      <c r="F40" s="202"/>
      <c r="G40" s="202"/>
      <c r="H40" s="202"/>
      <c r="I40" s="193"/>
      <c r="J40" s="194"/>
    </row>
    <row r="41" spans="2:10" ht="15">
      <c r="B41" s="209"/>
      <c r="C41" s="210"/>
      <c r="D41" s="208"/>
      <c r="E41" s="208"/>
      <c r="F41" s="208"/>
      <c r="G41" s="208"/>
      <c r="H41" s="208"/>
      <c r="I41" s="210"/>
      <c r="J41" s="211"/>
    </row>
    <row r="42" spans="2:10" ht="15">
      <c r="B42" s="209"/>
      <c r="C42" s="210"/>
      <c r="D42" s="206" t="s">
        <v>1865</v>
      </c>
      <c r="E42" s="202"/>
      <c r="F42" s="202"/>
      <c r="G42" s="202"/>
      <c r="H42" s="202"/>
      <c r="I42" s="210"/>
      <c r="J42" s="211"/>
    </row>
    <row r="43" spans="2:10" ht="15">
      <c r="B43" s="209"/>
      <c r="C43" s="210"/>
      <c r="D43" s="208"/>
      <c r="E43" s="208"/>
      <c r="F43" s="208"/>
      <c r="G43" s="208"/>
      <c r="H43" s="208"/>
      <c r="I43" s="210"/>
      <c r="J43" s="211"/>
    </row>
    <row r="44" spans="2:10" ht="15">
      <c r="B44" s="209"/>
      <c r="C44" s="210"/>
      <c r="D44" s="206" t="s">
        <v>1866</v>
      </c>
      <c r="E44" s="202"/>
      <c r="F44" s="202"/>
      <c r="G44" s="202"/>
      <c r="H44" s="202"/>
      <c r="I44" s="210"/>
      <c r="J44" s="211"/>
    </row>
    <row r="45" spans="2:10" ht="15">
      <c r="B45" s="209"/>
      <c r="C45" s="210"/>
      <c r="D45" s="208"/>
      <c r="E45" s="208"/>
      <c r="F45" s="208"/>
      <c r="G45" s="208"/>
      <c r="H45" s="208"/>
      <c r="I45" s="210"/>
      <c r="J45" s="211"/>
    </row>
    <row r="46" spans="2:10" ht="15">
      <c r="B46" s="209"/>
      <c r="C46" s="210"/>
      <c r="D46" s="206" t="s">
        <v>1867</v>
      </c>
      <c r="E46" s="202"/>
      <c r="F46" s="202"/>
      <c r="G46" s="202"/>
      <c r="H46" s="202"/>
      <c r="I46" s="210"/>
      <c r="J46" s="211"/>
    </row>
    <row r="47" spans="2:10" ht="15">
      <c r="B47" s="209"/>
      <c r="C47" s="210"/>
      <c r="D47" s="208"/>
      <c r="E47" s="208"/>
      <c r="F47" s="208"/>
      <c r="G47" s="208"/>
      <c r="H47" s="208"/>
      <c r="I47" s="210"/>
      <c r="J47" s="211"/>
    </row>
    <row r="48" spans="2:10" ht="15">
      <c r="B48" s="209"/>
      <c r="C48" s="210"/>
      <c r="D48" s="206" t="s">
        <v>1868</v>
      </c>
      <c r="E48" s="202"/>
      <c r="F48" s="202"/>
      <c r="G48" s="202"/>
      <c r="H48" s="202"/>
      <c r="I48" s="210"/>
      <c r="J48" s="211"/>
    </row>
    <row r="49" spans="2:10" ht="15">
      <c r="B49" s="209"/>
      <c r="C49" s="210"/>
      <c r="D49" s="208"/>
      <c r="E49" s="208"/>
      <c r="F49" s="208"/>
      <c r="G49" s="208"/>
      <c r="H49" s="208"/>
      <c r="I49" s="210"/>
      <c r="J49" s="211"/>
    </row>
    <row r="50" spans="2:10" ht="15">
      <c r="B50" s="209"/>
      <c r="C50" s="210"/>
      <c r="D50" s="206" t="s">
        <v>1869</v>
      </c>
      <c r="E50" s="202"/>
      <c r="F50" s="202"/>
      <c r="G50" s="202"/>
      <c r="H50" s="202"/>
      <c r="I50" s="210"/>
      <c r="J50" s="211"/>
    </row>
    <row r="51" spans="2:10" ht="15">
      <c r="B51" s="209"/>
      <c r="C51" s="210"/>
      <c r="D51" s="208"/>
      <c r="E51" s="208"/>
      <c r="F51" s="208"/>
      <c r="G51" s="208"/>
      <c r="H51" s="208"/>
      <c r="I51" s="210"/>
      <c r="J51" s="211"/>
    </row>
    <row r="52" spans="2:10" ht="15">
      <c r="B52" s="209"/>
      <c r="C52" s="210"/>
      <c r="D52" s="206" t="s">
        <v>878</v>
      </c>
      <c r="E52" s="202"/>
      <c r="F52" s="202"/>
      <c r="G52" s="202"/>
      <c r="H52" s="202"/>
      <c r="I52" s="210"/>
      <c r="J52" s="211"/>
    </row>
    <row r="53" spans="2:10" ht="15.75" thickBot="1">
      <c r="B53" s="212"/>
      <c r="C53" s="213"/>
      <c r="D53" s="213"/>
      <c r="E53" s="213"/>
      <c r="F53" s="213"/>
      <c r="G53" s="213"/>
      <c r="H53" s="213"/>
      <c r="I53" s="213"/>
      <c r="J53" s="214"/>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1301</v>
      </c>
    </row>
    <row r="2" spans="1:4" ht="12.75">
      <c r="A2" t="s">
        <v>1253</v>
      </c>
      <c r="B2">
        <v>2906102336.5899963</v>
      </c>
      <c r="C2">
        <v>42892</v>
      </c>
      <c r="D2">
        <v>0.18748224268835864</v>
      </c>
    </row>
    <row r="3" spans="1:4" ht="12.75">
      <c r="A3" t="s">
        <v>1252</v>
      </c>
      <c r="B3">
        <v>36379525.149999976</v>
      </c>
      <c r="C3">
        <v>1220</v>
      </c>
      <c r="D3">
        <v>0.005332657280607049</v>
      </c>
    </row>
    <row r="4" spans="1:4" ht="12.75">
      <c r="A4" t="s">
        <v>1029</v>
      </c>
      <c r="B4">
        <v>12933475299.810007</v>
      </c>
      <c r="C4">
        <v>184667</v>
      </c>
      <c r="D4">
        <v>0.8071851000310343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1254</v>
      </c>
      <c r="B2">
        <v>0.06736783817358111</v>
      </c>
    </row>
    <row r="3" spans="1:2" ht="12.75">
      <c r="A3" t="s">
        <v>1255</v>
      </c>
      <c r="B3">
        <v>0.014359356304016595</v>
      </c>
    </row>
    <row r="4" spans="1:2" ht="12.75">
      <c r="A4" t="s">
        <v>1256</v>
      </c>
      <c r="B4">
        <v>0.02359048420192619</v>
      </c>
    </row>
    <row r="5" spans="1:2" ht="12.75">
      <c r="A5" t="s">
        <v>1257</v>
      </c>
      <c r="B5">
        <v>0.018498892551894953</v>
      </c>
    </row>
    <row r="6" spans="1:2" ht="12.75">
      <c r="A6" t="s">
        <v>1258</v>
      </c>
      <c r="B6">
        <v>0.008586660462284281</v>
      </c>
    </row>
    <row r="7" spans="1:2" ht="12.75">
      <c r="A7" t="s">
        <v>1259</v>
      </c>
      <c r="B7">
        <v>0.006448198391964265</v>
      </c>
    </row>
    <row r="8" spans="1:2" ht="12.75">
      <c r="A8" t="s">
        <v>1260</v>
      </c>
      <c r="B8">
        <v>0.0059529540611819925</v>
      </c>
    </row>
    <row r="9" spans="1:2" ht="12.75">
      <c r="A9" t="s">
        <v>1261</v>
      </c>
      <c r="B9">
        <v>0.0033178568922805985</v>
      </c>
    </row>
    <row r="10" spans="1:2" ht="12.75">
      <c r="A10" t="s">
        <v>1262</v>
      </c>
      <c r="B10">
        <v>0.006282359166448053</v>
      </c>
    </row>
    <row r="11" spans="1:2" ht="12.75">
      <c r="A11" t="s">
        <v>1263</v>
      </c>
      <c r="B11">
        <v>0.0006387288531213192</v>
      </c>
    </row>
    <row r="12" spans="1:2" ht="12.75">
      <c r="A12" t="s">
        <v>1264</v>
      </c>
      <c r="B12">
        <v>0.006052957694590951</v>
      </c>
    </row>
    <row r="13" spans="1:2" ht="12.75">
      <c r="A13" t="s">
        <v>1265</v>
      </c>
      <c r="B13">
        <v>0.018331109675379573</v>
      </c>
    </row>
    <row r="14" spans="1:2" ht="12.75">
      <c r="A14" t="s">
        <v>1266</v>
      </c>
      <c r="B14">
        <v>0.0012200467576790172</v>
      </c>
    </row>
    <row r="15" spans="1:2" ht="12.75">
      <c r="A15" t="s">
        <v>1267</v>
      </c>
      <c r="B15">
        <v>0.8193525568136512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1269</v>
      </c>
      <c r="B2">
        <v>8.679910042447227E-06</v>
      </c>
    </row>
    <row r="3" spans="1:2" ht="12.75">
      <c r="A3" t="s">
        <v>1268</v>
      </c>
      <c r="B3">
        <v>0.9999913200899576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1301</v>
      </c>
    </row>
    <row r="2" spans="1:4" ht="12.75">
      <c r="A2" t="s">
        <v>1272</v>
      </c>
      <c r="B2">
        <v>172594470.56999964</v>
      </c>
      <c r="C2">
        <v>3895</v>
      </c>
      <c r="D2">
        <v>0.017025164022921684</v>
      </c>
    </row>
    <row r="3" spans="1:4" ht="12.75">
      <c r="A3" t="s">
        <v>1271</v>
      </c>
      <c r="B3">
        <v>773202118.1099994</v>
      </c>
      <c r="C3">
        <v>5120</v>
      </c>
      <c r="D3">
        <v>0.022379676456318106</v>
      </c>
    </row>
    <row r="4" spans="1:4" ht="12.75">
      <c r="A4" t="s">
        <v>1270</v>
      </c>
      <c r="B4">
        <v>14930160572.87</v>
      </c>
      <c r="C4">
        <v>219764</v>
      </c>
      <c r="D4">
        <v>0.9605951595207602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0.0011035921741104938</v>
      </c>
    </row>
    <row r="3" spans="1:2" ht="12.75">
      <c r="A3" t="s">
        <v>1273</v>
      </c>
      <c r="B3">
        <v>0.09128074935851634</v>
      </c>
    </row>
    <row r="4" spans="1:2" ht="12.75">
      <c r="A4" t="s">
        <v>1274</v>
      </c>
      <c r="B4">
        <v>0.07132932532928533</v>
      </c>
    </row>
    <row r="5" spans="1:2" ht="12.75">
      <c r="A5" t="s">
        <v>1275</v>
      </c>
      <c r="B5">
        <v>0.07992207053650983</v>
      </c>
    </row>
    <row r="6" spans="1:2" ht="12.75">
      <c r="A6" t="s">
        <v>1276</v>
      </c>
      <c r="B6">
        <v>0.08910556348729082</v>
      </c>
    </row>
    <row r="7" spans="1:2" ht="12.75">
      <c r="A7" t="s">
        <v>1277</v>
      </c>
      <c r="B7">
        <v>0.09542141565164712</v>
      </c>
    </row>
    <row r="8" spans="1:2" ht="12.75">
      <c r="A8" t="s">
        <v>1278</v>
      </c>
      <c r="B8">
        <v>0.10122371354100543</v>
      </c>
    </row>
    <row r="9" spans="1:2" ht="12.75">
      <c r="A9" t="s">
        <v>1279</v>
      </c>
      <c r="B9">
        <v>0.11257439957500545</v>
      </c>
    </row>
    <row r="10" spans="1:2" ht="12.75">
      <c r="A10" t="s">
        <v>1280</v>
      </c>
      <c r="B10">
        <v>0.12188348116461384</v>
      </c>
    </row>
    <row r="11" spans="1:2" ht="12.75">
      <c r="A11" t="s">
        <v>1281</v>
      </c>
      <c r="B11">
        <v>0.12327948228218237</v>
      </c>
    </row>
    <row r="12" spans="1:2" ht="12.75">
      <c r="A12" t="s">
        <v>1282</v>
      </c>
      <c r="B12">
        <v>0.08675548754476053</v>
      </c>
    </row>
    <row r="13" spans="1:2" ht="12.75">
      <c r="A13" t="s">
        <v>1283</v>
      </c>
      <c r="B13">
        <v>0.005603887975678698</v>
      </c>
    </row>
    <row r="14" spans="1:2" ht="12.75">
      <c r="A14" t="s">
        <v>1284</v>
      </c>
      <c r="B14">
        <v>0.002851896473344961</v>
      </c>
    </row>
    <row r="15" spans="1:2" ht="12.75">
      <c r="A15" t="s">
        <v>1285</v>
      </c>
      <c r="B15">
        <v>0.017664934906048858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1286</v>
      </c>
      <c r="B2">
        <v>0.017219117788505753</v>
      </c>
    </row>
    <row r="3" spans="1:2" ht="12.75">
      <c r="A3" t="s">
        <v>1287</v>
      </c>
      <c r="B3">
        <v>0.025873331612712446</v>
      </c>
    </row>
    <row r="4" spans="1:2" ht="12.75">
      <c r="A4" t="s">
        <v>1288</v>
      </c>
      <c r="B4">
        <v>0.04714538382433642</v>
      </c>
    </row>
    <row r="5" spans="1:2" ht="12.75">
      <c r="A5" t="s">
        <v>1289</v>
      </c>
      <c r="B5">
        <v>0.09215426774603129</v>
      </c>
    </row>
    <row r="6" spans="1:2" ht="12.75">
      <c r="A6" t="s">
        <v>1290</v>
      </c>
      <c r="B6">
        <v>0.19758711070329807</v>
      </c>
    </row>
    <row r="7" spans="1:2" ht="12.75">
      <c r="A7" t="s">
        <v>1291</v>
      </c>
      <c r="B7">
        <v>0.047692386736452826</v>
      </c>
    </row>
    <row r="8" spans="1:2" ht="12.75">
      <c r="A8" t="s">
        <v>1292</v>
      </c>
      <c r="B8">
        <v>0.048017386668582435</v>
      </c>
    </row>
    <row r="9" spans="1:2" ht="12.75">
      <c r="A9" t="s">
        <v>1293</v>
      </c>
      <c r="B9">
        <v>0.05254481551451582</v>
      </c>
    </row>
    <row r="10" spans="1:2" ht="12.75">
      <c r="A10" t="s">
        <v>1294</v>
      </c>
      <c r="B10">
        <v>0.058910836713840634</v>
      </c>
    </row>
    <row r="11" spans="1:2" ht="12.75">
      <c r="A11" t="s">
        <v>1295</v>
      </c>
      <c r="B11">
        <v>0.058880482547783206</v>
      </c>
    </row>
    <row r="12" spans="1:2" ht="12.75">
      <c r="A12" t="s">
        <v>1296</v>
      </c>
      <c r="B12">
        <v>0.1680202829590885</v>
      </c>
    </row>
    <row r="13" spans="1:2" ht="12.75">
      <c r="A13" t="s">
        <v>1297</v>
      </c>
      <c r="B13">
        <v>0.07415854760753574</v>
      </c>
    </row>
    <row r="14" spans="1:2" ht="12.75">
      <c r="A14" t="s">
        <v>1298</v>
      </c>
      <c r="B14">
        <v>0.031025197437098122</v>
      </c>
    </row>
    <row r="15" spans="1:2" ht="12.75">
      <c r="A15" t="s">
        <v>1299</v>
      </c>
      <c r="B15">
        <v>0.0807708521402188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1300</v>
      </c>
      <c r="B2">
        <v>0.020323911797989327</v>
      </c>
    </row>
    <row r="3" spans="1:2" ht="12.75">
      <c r="A3" t="s">
        <v>1186</v>
      </c>
      <c r="B3">
        <v>0.02384378648027551</v>
      </c>
    </row>
    <row r="4" spans="1:2" ht="12.75">
      <c r="A4" t="s">
        <v>1187</v>
      </c>
      <c r="B4">
        <v>0.04417726020945804</v>
      </c>
    </row>
    <row r="5" spans="1:2" ht="12.75">
      <c r="A5" t="s">
        <v>1188</v>
      </c>
      <c r="B5">
        <v>0.05333080579296134</v>
      </c>
    </row>
    <row r="6" spans="1:2" ht="12.75">
      <c r="A6" t="s">
        <v>1189</v>
      </c>
      <c r="B6">
        <v>0.08155220475308936</v>
      </c>
    </row>
    <row r="7" spans="1:2" ht="12.75">
      <c r="A7" t="s">
        <v>1190</v>
      </c>
      <c r="B7">
        <v>0.06910969942821915</v>
      </c>
    </row>
    <row r="8" spans="1:2" ht="12.75">
      <c r="A8" t="s">
        <v>1191</v>
      </c>
      <c r="B8">
        <v>0.09168604027008366</v>
      </c>
    </row>
    <row r="9" spans="1:2" ht="12.75">
      <c r="A9" t="s">
        <v>1192</v>
      </c>
      <c r="B9">
        <v>0.09172566125693853</v>
      </c>
    </row>
    <row r="10" spans="1:2" ht="12.75">
      <c r="A10" t="s">
        <v>1193</v>
      </c>
      <c r="B10">
        <v>0.0984762542699731</v>
      </c>
    </row>
    <row r="11" spans="1:2" ht="12.75">
      <c r="A11" t="s">
        <v>1194</v>
      </c>
      <c r="B11">
        <v>0.15266975178606257</v>
      </c>
    </row>
    <row r="12" spans="1:2" ht="12.75">
      <c r="A12" t="s">
        <v>1195</v>
      </c>
      <c r="B12">
        <v>0.07219177611575914</v>
      </c>
    </row>
    <row r="13" spans="1:2" ht="12.75">
      <c r="A13" t="s">
        <v>1196</v>
      </c>
      <c r="B13">
        <v>0.06842537219053237</v>
      </c>
    </row>
    <row r="14" spans="1:2" ht="12.75">
      <c r="A14" t="s">
        <v>1197</v>
      </c>
      <c r="B14">
        <v>0.12528290649316703</v>
      </c>
    </row>
    <row r="15" spans="1:2" ht="12.75">
      <c r="A15" t="s">
        <v>1198</v>
      </c>
      <c r="B15">
        <v>0.005437156943775256</v>
      </c>
    </row>
    <row r="16" spans="1:2" ht="12.75">
      <c r="A16" t="s">
        <v>1199</v>
      </c>
      <c r="B16">
        <v>0.0011972197617182484</v>
      </c>
    </row>
    <row r="17" spans="1:2" ht="12.75">
      <c r="A17" t="s">
        <v>1200</v>
      </c>
      <c r="B17">
        <v>0.0005605610155936662</v>
      </c>
    </row>
    <row r="18" spans="1:2" ht="12.75">
      <c r="A18" t="s">
        <v>1202</v>
      </c>
      <c r="B18">
        <v>9.631434403862511E-06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1267</v>
      </c>
      <c r="B2">
        <v>0.8193525568136545</v>
      </c>
    </row>
    <row r="3" spans="1:2" ht="12.75">
      <c r="A3" t="s">
        <v>1300</v>
      </c>
      <c r="B3">
        <v>0.083268539739554</v>
      </c>
    </row>
    <row r="4" spans="1:2" ht="12.75">
      <c r="A4" t="s">
        <v>1186</v>
      </c>
      <c r="B4">
        <v>0.04080564758381741</v>
      </c>
    </row>
    <row r="5" spans="1:2" ht="12.75">
      <c r="A5" t="s">
        <v>1187</v>
      </c>
      <c r="B5">
        <v>0.014777242762293495</v>
      </c>
    </row>
    <row r="6" spans="1:2" ht="12.75">
      <c r="A6" t="s">
        <v>1188</v>
      </c>
      <c r="B6">
        <v>0.009087746096935915</v>
      </c>
    </row>
    <row r="7" spans="1:2" ht="12.75">
      <c r="A7" t="s">
        <v>1189</v>
      </c>
      <c r="B7">
        <v>0.007104152876095738</v>
      </c>
    </row>
    <row r="8" spans="1:2" ht="12.75">
      <c r="A8" t="s">
        <v>1191</v>
      </c>
      <c r="B8">
        <v>0.01869488453198989</v>
      </c>
    </row>
    <row r="9" spans="1:2" ht="12.75">
      <c r="A9" t="s">
        <v>1192</v>
      </c>
      <c r="B9">
        <v>0.0069092295956591585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33" t="s">
        <v>987</v>
      </c>
      <c r="I3" s="34"/>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5" t="s">
        <v>1307</v>
      </c>
      <c r="C6" s="36"/>
      <c r="D6" s="36"/>
      <c r="E6" s="36"/>
      <c r="F6" s="36"/>
      <c r="G6" s="36"/>
      <c r="H6" s="36"/>
      <c r="I6" s="36"/>
      <c r="J6" s="36"/>
      <c r="K6" s="36"/>
      <c r="L6" s="36"/>
    </row>
    <row r="7" spans="2:12" ht="14.25" customHeight="1">
      <c r="B7" s="1"/>
      <c r="C7" s="1"/>
      <c r="D7" s="1"/>
      <c r="E7" s="1"/>
      <c r="F7" s="1"/>
      <c r="G7" s="1"/>
      <c r="H7" s="1"/>
      <c r="I7" s="1"/>
      <c r="J7" s="1"/>
      <c r="K7" s="1"/>
      <c r="L7" s="1"/>
    </row>
    <row r="8" spans="2:12" ht="21" customHeight="1">
      <c r="B8" s="40" t="s">
        <v>1124</v>
      </c>
      <c r="C8" s="41"/>
      <c r="D8" s="1"/>
      <c r="E8" s="42">
        <v>44227</v>
      </c>
      <c r="F8" s="43"/>
      <c r="G8" s="43"/>
      <c r="H8" s="1"/>
      <c r="I8" s="1"/>
      <c r="J8" s="1"/>
      <c r="K8" s="1"/>
      <c r="L8" s="1"/>
    </row>
    <row r="9" spans="2:12" ht="13.5" customHeight="1">
      <c r="B9" s="1"/>
      <c r="C9" s="1"/>
      <c r="D9" s="1"/>
      <c r="E9" s="1"/>
      <c r="F9" s="1"/>
      <c r="G9" s="1"/>
      <c r="H9" s="1"/>
      <c r="I9" s="1"/>
      <c r="J9" s="1"/>
      <c r="K9" s="1"/>
      <c r="L9" s="1"/>
    </row>
    <row r="10" spans="2:12" ht="18.75" customHeight="1">
      <c r="B10" s="151" t="s">
        <v>1308</v>
      </c>
      <c r="C10" s="71"/>
      <c r="D10" s="71"/>
      <c r="E10" s="71"/>
      <c r="F10" s="71"/>
      <c r="G10" s="71"/>
      <c r="H10" s="71"/>
      <c r="I10" s="71"/>
      <c r="J10" s="71"/>
      <c r="K10" s="71"/>
      <c r="L10" s="72"/>
    </row>
    <row r="11" spans="2:12" ht="15" customHeight="1">
      <c r="B11" s="1"/>
      <c r="C11" s="1"/>
      <c r="D11" s="1"/>
      <c r="E11" s="1"/>
      <c r="F11" s="1"/>
      <c r="G11" s="1"/>
      <c r="H11" s="1"/>
      <c r="I11" s="1"/>
      <c r="J11" s="1"/>
      <c r="K11" s="1"/>
      <c r="L11" s="1"/>
    </row>
    <row r="12" spans="2:12" ht="15" customHeight="1">
      <c r="B12" s="3"/>
      <c r="C12" s="49" t="s">
        <v>1181</v>
      </c>
      <c r="D12" s="45"/>
      <c r="E12" s="45"/>
      <c r="F12" s="45"/>
      <c r="G12" s="49" t="s">
        <v>1182</v>
      </c>
      <c r="H12" s="45"/>
      <c r="I12" s="49" t="s">
        <v>1183</v>
      </c>
      <c r="J12" s="45"/>
      <c r="K12" s="49" t="s">
        <v>1182</v>
      </c>
      <c r="L12" s="45"/>
    </row>
    <row r="13" spans="2:12" ht="15" customHeight="1">
      <c r="B13" s="5" t="s">
        <v>1309</v>
      </c>
      <c r="C13" s="152">
        <v>15851170594.38003</v>
      </c>
      <c r="D13" s="43"/>
      <c r="E13" s="43"/>
      <c r="F13" s="43"/>
      <c r="G13" s="153">
        <v>0.9984387355724269</v>
      </c>
      <c r="H13" s="43"/>
      <c r="I13" s="154">
        <v>228546</v>
      </c>
      <c r="J13" s="43"/>
      <c r="K13" s="153">
        <v>0.9989815498800152</v>
      </c>
      <c r="L13" s="43"/>
    </row>
    <row r="14" spans="2:12" ht="17.25" customHeight="1">
      <c r="B14" s="5" t="s">
        <v>1304</v>
      </c>
      <c r="C14" s="152">
        <v>16090180.779999996</v>
      </c>
      <c r="D14" s="43"/>
      <c r="E14" s="43"/>
      <c r="F14" s="43"/>
      <c r="G14" s="153">
        <v>0.0010134935875846776</v>
      </c>
      <c r="H14" s="43"/>
      <c r="I14" s="154">
        <v>156</v>
      </c>
      <c r="J14" s="43"/>
      <c r="K14" s="153">
        <v>0.0006818807670284423</v>
      </c>
      <c r="L14" s="43"/>
    </row>
    <row r="15" spans="2:12" ht="16.5" customHeight="1">
      <c r="B15" s="5" t="s">
        <v>1305</v>
      </c>
      <c r="C15" s="152">
        <v>1039888.1000000001</v>
      </c>
      <c r="D15" s="43"/>
      <c r="E15" s="43"/>
      <c r="F15" s="43"/>
      <c r="G15" s="153">
        <v>6.550081292222836E-05</v>
      </c>
      <c r="H15" s="43"/>
      <c r="I15" s="154">
        <v>8</v>
      </c>
      <c r="J15" s="43"/>
      <c r="K15" s="153">
        <v>3.496824446299704E-05</v>
      </c>
      <c r="L15" s="43"/>
    </row>
    <row r="16" spans="2:12" ht="16.5" customHeight="1">
      <c r="B16" s="5" t="s">
        <v>1306</v>
      </c>
      <c r="C16" s="152">
        <v>7656498.29</v>
      </c>
      <c r="D16" s="43"/>
      <c r="E16" s="43"/>
      <c r="F16" s="43"/>
      <c r="G16" s="153">
        <v>0.0004822700270660384</v>
      </c>
      <c r="H16" s="43"/>
      <c r="I16" s="154">
        <v>69</v>
      </c>
      <c r="J16" s="43"/>
      <c r="K16" s="153">
        <v>0.0003016011084933495</v>
      </c>
      <c r="L16" s="43"/>
    </row>
    <row r="17" spans="2:12" ht="16.5" customHeight="1">
      <c r="B17" s="5" t="s">
        <v>1310</v>
      </c>
      <c r="C17" s="1"/>
      <c r="D17" s="1"/>
      <c r="E17" s="1"/>
      <c r="F17" s="1"/>
      <c r="G17" s="1"/>
      <c r="H17" s="1"/>
      <c r="I17" s="1"/>
      <c r="J17" s="1"/>
      <c r="K17" s="1"/>
      <c r="L17" s="1"/>
    </row>
    <row r="18" spans="2:12" ht="16.5" customHeight="1">
      <c r="B18" s="25" t="s">
        <v>64</v>
      </c>
      <c r="C18" s="155">
        <v>15875957161.550032</v>
      </c>
      <c r="D18" s="156"/>
      <c r="E18" s="156"/>
      <c r="F18" s="156"/>
      <c r="G18" s="157">
        <v>1.0000000000000167</v>
      </c>
      <c r="H18" s="156"/>
      <c r="I18" s="158">
        <v>228779</v>
      </c>
      <c r="J18" s="156"/>
      <c r="K18" s="157">
        <v>1</v>
      </c>
      <c r="L18" s="156"/>
    </row>
    <row r="19" spans="2:12" ht="8.25" customHeight="1">
      <c r="B19" s="1"/>
      <c r="C19" s="1"/>
      <c r="D19" s="1"/>
      <c r="E19" s="1"/>
      <c r="F19" s="1"/>
      <c r="G19" s="1"/>
      <c r="H19" s="1"/>
      <c r="I19" s="1"/>
      <c r="J19" s="1"/>
      <c r="K19" s="1"/>
      <c r="L19" s="1"/>
    </row>
    <row r="20" ht="340.5" customHeight="1"/>
  </sheetData>
  <sheetProtection/>
  <mergeCells count="29">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1301</v>
      </c>
    </row>
    <row r="2" spans="1:3" ht="12.75">
      <c r="A2" t="s">
        <v>1304</v>
      </c>
      <c r="B2">
        <v>16090180.779999994</v>
      </c>
      <c r="C2">
        <v>156</v>
      </c>
    </row>
    <row r="3" spans="1:3" ht="12.75">
      <c r="A3" t="s">
        <v>1305</v>
      </c>
      <c r="B3">
        <v>1039888.1</v>
      </c>
      <c r="C3">
        <v>8</v>
      </c>
    </row>
    <row r="4" spans="1:3" ht="12.75">
      <c r="A4" t="s">
        <v>1306</v>
      </c>
      <c r="B4">
        <v>7656498.289999998</v>
      </c>
      <c r="C4">
        <v>69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2.75" outlineLevelRow="1"/>
  <cols>
    <col min="1" max="1" width="13.28125" style="220" customWidth="1"/>
    <col min="2" max="2" width="60.7109375" style="220" customWidth="1"/>
    <col min="3" max="4" width="40.7109375" style="220" customWidth="1"/>
    <col min="5" max="5" width="6.7109375" style="220" customWidth="1"/>
    <col min="6" max="6" width="41.7109375" style="220" customWidth="1"/>
    <col min="7" max="7" width="41.7109375" style="217" customWidth="1"/>
    <col min="8" max="8" width="7.28125" style="220" customWidth="1"/>
    <col min="9" max="9" width="71.8515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13" ht="31.5">
      <c r="A1" s="216" t="s">
        <v>1870</v>
      </c>
      <c r="B1" s="216"/>
      <c r="C1" s="217"/>
      <c r="D1" s="217"/>
      <c r="E1" s="217"/>
      <c r="F1" s="218" t="s">
        <v>1871</v>
      </c>
      <c r="H1" s="217"/>
      <c r="I1" s="216"/>
      <c r="J1" s="217"/>
      <c r="K1" s="217"/>
      <c r="L1" s="217"/>
      <c r="M1" s="217"/>
    </row>
    <row r="2" spans="1:13" ht="15.75" thickBot="1">
      <c r="A2" s="217"/>
      <c r="B2" s="219"/>
      <c r="C2" s="219"/>
      <c r="D2" s="217"/>
      <c r="E2" s="217"/>
      <c r="F2" s="217"/>
      <c r="H2" s="217"/>
      <c r="L2" s="217"/>
      <c r="M2" s="217"/>
    </row>
    <row r="3" spans="1:13" ht="19.5" thickBot="1">
      <c r="A3" s="221"/>
      <c r="B3" s="222" t="s">
        <v>0</v>
      </c>
      <c r="C3" s="223" t="s">
        <v>1</v>
      </c>
      <c r="D3" s="221"/>
      <c r="E3" s="221"/>
      <c r="F3" s="217"/>
      <c r="G3" s="221"/>
      <c r="H3" s="217"/>
      <c r="L3" s="217"/>
      <c r="M3" s="217"/>
    </row>
    <row r="4" spans="8:13" ht="15.75" thickBot="1">
      <c r="H4" s="217"/>
      <c r="L4" s="217"/>
      <c r="M4" s="217"/>
    </row>
    <row r="5" spans="1:13" ht="18.75">
      <c r="A5" s="224"/>
      <c r="B5" s="225" t="s">
        <v>2</v>
      </c>
      <c r="C5" s="224"/>
      <c r="E5" s="226"/>
      <c r="F5" s="226"/>
      <c r="H5" s="217"/>
      <c r="L5" s="217"/>
      <c r="M5" s="217"/>
    </row>
    <row r="6" spans="2:13" ht="15">
      <c r="B6" s="227" t="s">
        <v>3</v>
      </c>
      <c r="H6" s="217"/>
      <c r="L6" s="217"/>
      <c r="M6" s="217"/>
    </row>
    <row r="7" spans="2:13" ht="15">
      <c r="B7" s="228" t="s">
        <v>1872</v>
      </c>
      <c r="H7" s="217"/>
      <c r="L7" s="217"/>
      <c r="M7" s="217"/>
    </row>
    <row r="8" spans="2:13" ht="15">
      <c r="B8" s="228" t="s">
        <v>4</v>
      </c>
      <c r="F8" s="220" t="s">
        <v>1873</v>
      </c>
      <c r="H8" s="217"/>
      <c r="L8" s="217"/>
      <c r="M8" s="217"/>
    </row>
    <row r="9" spans="2:13" ht="15">
      <c r="B9" s="227" t="s">
        <v>1874</v>
      </c>
      <c r="H9" s="217"/>
      <c r="L9" s="217"/>
      <c r="M9" s="217"/>
    </row>
    <row r="10" spans="2:13" ht="15">
      <c r="B10" s="227" t="s">
        <v>383</v>
      </c>
      <c r="H10" s="217"/>
      <c r="L10" s="217"/>
      <c r="M10" s="217"/>
    </row>
    <row r="11" spans="2:13" ht="15.75" thickBot="1">
      <c r="B11" s="229" t="s">
        <v>392</v>
      </c>
      <c r="H11" s="217"/>
      <c r="L11" s="217"/>
      <c r="M11" s="217"/>
    </row>
    <row r="12" spans="2:13" ht="15">
      <c r="B12" s="230"/>
      <c r="H12" s="217"/>
      <c r="L12" s="217"/>
      <c r="M12" s="217"/>
    </row>
    <row r="13" spans="1:13" ht="37.5">
      <c r="A13" s="231" t="s">
        <v>5</v>
      </c>
      <c r="B13" s="231" t="s">
        <v>3</v>
      </c>
      <c r="C13" s="232"/>
      <c r="D13" s="232"/>
      <c r="E13" s="232"/>
      <c r="F13" s="232"/>
      <c r="G13" s="233"/>
      <c r="H13" s="217"/>
      <c r="L13" s="217"/>
      <c r="M13" s="217"/>
    </row>
    <row r="14" spans="1:13" ht="15">
      <c r="A14" s="220" t="s">
        <v>1875</v>
      </c>
      <c r="B14" s="234" t="s">
        <v>6</v>
      </c>
      <c r="C14" s="220" t="s">
        <v>7</v>
      </c>
      <c r="E14" s="226"/>
      <c r="F14" s="226"/>
      <c r="H14" s="217"/>
      <c r="L14" s="217"/>
      <c r="M14" s="217"/>
    </row>
    <row r="15" spans="1:13" ht="15">
      <c r="A15" s="220" t="s">
        <v>8</v>
      </c>
      <c r="B15" s="234" t="s">
        <v>9</v>
      </c>
      <c r="C15" s="220" t="s">
        <v>10</v>
      </c>
      <c r="E15" s="226"/>
      <c r="F15" s="226"/>
      <c r="H15" s="217"/>
      <c r="L15" s="217"/>
      <c r="M15" s="217"/>
    </row>
    <row r="16" spans="1:13" ht="30">
      <c r="A16" s="220" t="s">
        <v>1876</v>
      </c>
      <c r="B16" s="234" t="s">
        <v>11</v>
      </c>
      <c r="C16" s="220" t="s">
        <v>12</v>
      </c>
      <c r="E16" s="226"/>
      <c r="F16" s="226"/>
      <c r="H16" s="217"/>
      <c r="L16" s="217"/>
      <c r="M16" s="217"/>
    </row>
    <row r="17" spans="1:13" ht="15">
      <c r="A17" s="220" t="s">
        <v>13</v>
      </c>
      <c r="B17" s="234" t="s">
        <v>14</v>
      </c>
      <c r="C17" s="235">
        <v>44227</v>
      </c>
      <c r="E17" s="226"/>
      <c r="F17" s="226"/>
      <c r="H17" s="217"/>
      <c r="L17" s="217"/>
      <c r="M17" s="217"/>
    </row>
    <row r="18" spans="1:13" ht="15" hidden="1" outlineLevel="1">
      <c r="A18" s="220" t="s">
        <v>15</v>
      </c>
      <c r="B18" s="236" t="s">
        <v>1877</v>
      </c>
      <c r="C18" s="237" t="s">
        <v>2068</v>
      </c>
      <c r="E18" s="226"/>
      <c r="F18" s="226"/>
      <c r="H18" s="217"/>
      <c r="L18" s="217"/>
      <c r="M18" s="217"/>
    </row>
    <row r="19" spans="1:13" ht="15" hidden="1" outlineLevel="1">
      <c r="A19" s="220" t="s">
        <v>16</v>
      </c>
      <c r="B19" s="236" t="s">
        <v>1878</v>
      </c>
      <c r="E19" s="226"/>
      <c r="F19" s="226"/>
      <c r="H19" s="217"/>
      <c r="L19" s="217"/>
      <c r="M19" s="217"/>
    </row>
    <row r="20" spans="1:13" ht="15" hidden="1" outlineLevel="1">
      <c r="A20" s="220" t="s">
        <v>1879</v>
      </c>
      <c r="B20" s="236"/>
      <c r="E20" s="226"/>
      <c r="F20" s="226"/>
      <c r="H20" s="217"/>
      <c r="L20" s="217"/>
      <c r="M20" s="217"/>
    </row>
    <row r="21" spans="1:13" ht="15" hidden="1" outlineLevel="1">
      <c r="A21" s="220" t="s">
        <v>17</v>
      </c>
      <c r="B21" s="236"/>
      <c r="E21" s="226"/>
      <c r="F21" s="226"/>
      <c r="H21" s="217"/>
      <c r="L21" s="217"/>
      <c r="M21" s="217"/>
    </row>
    <row r="22" spans="1:13" ht="15" hidden="1" outlineLevel="1">
      <c r="A22" s="220" t="s">
        <v>18</v>
      </c>
      <c r="B22" s="236"/>
      <c r="E22" s="226"/>
      <c r="F22" s="226"/>
      <c r="H22" s="217"/>
      <c r="L22" s="217"/>
      <c r="M22" s="217"/>
    </row>
    <row r="23" spans="1:13" ht="15" hidden="1" outlineLevel="1">
      <c r="A23" s="220" t="s">
        <v>1880</v>
      </c>
      <c r="B23" s="236"/>
      <c r="E23" s="226"/>
      <c r="F23" s="226"/>
      <c r="H23" s="217"/>
      <c r="L23" s="217"/>
      <c r="M23" s="217"/>
    </row>
    <row r="24" spans="1:13" ht="15" hidden="1" outlineLevel="1">
      <c r="A24" s="220" t="s">
        <v>1881</v>
      </c>
      <c r="B24" s="236"/>
      <c r="E24" s="226"/>
      <c r="F24" s="226"/>
      <c r="H24" s="217"/>
      <c r="L24" s="217"/>
      <c r="M24" s="217"/>
    </row>
    <row r="25" spans="1:13" ht="15" hidden="1" outlineLevel="1">
      <c r="A25" s="220" t="s">
        <v>1882</v>
      </c>
      <c r="B25" s="236"/>
      <c r="E25" s="226"/>
      <c r="F25" s="226"/>
      <c r="H25" s="217"/>
      <c r="L25" s="217"/>
      <c r="M25" s="217"/>
    </row>
    <row r="26" spans="1:13" ht="18.75" collapsed="1">
      <c r="A26" s="232"/>
      <c r="B26" s="231" t="s">
        <v>1872</v>
      </c>
      <c r="C26" s="232"/>
      <c r="D26" s="232"/>
      <c r="E26" s="232"/>
      <c r="F26" s="232"/>
      <c r="G26" s="233"/>
      <c r="H26" s="217"/>
      <c r="L26" s="217"/>
      <c r="M26" s="217"/>
    </row>
    <row r="27" spans="1:13" ht="15">
      <c r="A27" s="220" t="s">
        <v>19</v>
      </c>
      <c r="B27" s="238" t="s">
        <v>20</v>
      </c>
      <c r="C27" s="220" t="s">
        <v>21</v>
      </c>
      <c r="D27" s="239"/>
      <c r="E27" s="239"/>
      <c r="F27" s="239"/>
      <c r="H27" s="217"/>
      <c r="L27" s="217"/>
      <c r="M27" s="217"/>
    </row>
    <row r="28" spans="1:13" ht="15">
      <c r="A28" s="220" t="s">
        <v>22</v>
      </c>
      <c r="B28" s="238" t="s">
        <v>23</v>
      </c>
      <c r="C28" s="220" t="s">
        <v>21</v>
      </c>
      <c r="D28" s="239"/>
      <c r="E28" s="239"/>
      <c r="F28" s="239"/>
      <c r="H28" s="217"/>
      <c r="L28" s="217"/>
      <c r="M28" s="217"/>
    </row>
    <row r="29" spans="1:13" ht="15">
      <c r="A29" s="220" t="s">
        <v>1883</v>
      </c>
      <c r="B29" s="238" t="s">
        <v>24</v>
      </c>
      <c r="C29" s="220" t="s">
        <v>25</v>
      </c>
      <c r="E29" s="239"/>
      <c r="F29" s="239"/>
      <c r="H29" s="217"/>
      <c r="L29" s="217"/>
      <c r="M29" s="217"/>
    </row>
    <row r="30" spans="1:13" ht="15" hidden="1" outlineLevel="1">
      <c r="A30" s="220" t="s">
        <v>26</v>
      </c>
      <c r="B30" s="238"/>
      <c r="E30" s="239"/>
      <c r="F30" s="239"/>
      <c r="H30" s="217"/>
      <c r="L30" s="217"/>
      <c r="M30" s="217"/>
    </row>
    <row r="31" spans="1:13" ht="15" hidden="1" outlineLevel="1">
      <c r="A31" s="220" t="s">
        <v>27</v>
      </c>
      <c r="B31" s="238"/>
      <c r="E31" s="239"/>
      <c r="F31" s="239"/>
      <c r="H31" s="217"/>
      <c r="L31" s="217"/>
      <c r="M31" s="217"/>
    </row>
    <row r="32" spans="1:13" ht="15" hidden="1" outlineLevel="1">
      <c r="A32" s="220" t="s">
        <v>28</v>
      </c>
      <c r="B32" s="238"/>
      <c r="E32" s="239"/>
      <c r="F32" s="239"/>
      <c r="H32" s="217"/>
      <c r="L32" s="217"/>
      <c r="M32" s="217"/>
    </row>
    <row r="33" spans="1:13" ht="15" hidden="1" outlineLevel="1">
      <c r="A33" s="220" t="s">
        <v>29</v>
      </c>
      <c r="B33" s="238"/>
      <c r="E33" s="239"/>
      <c r="F33" s="239"/>
      <c r="H33" s="217"/>
      <c r="L33" s="217"/>
      <c r="M33" s="217"/>
    </row>
    <row r="34" spans="1:13" ht="15" hidden="1" outlineLevel="1">
      <c r="A34" s="220" t="s">
        <v>30</v>
      </c>
      <c r="B34" s="238"/>
      <c r="E34" s="239"/>
      <c r="F34" s="239"/>
      <c r="H34" s="217"/>
      <c r="L34" s="217"/>
      <c r="M34" s="217"/>
    </row>
    <row r="35" spans="1:13" ht="15" hidden="1" outlineLevel="1">
      <c r="A35" s="220" t="s">
        <v>1884</v>
      </c>
      <c r="B35" s="240"/>
      <c r="E35" s="239"/>
      <c r="F35" s="239"/>
      <c r="H35" s="217"/>
      <c r="L35" s="217"/>
      <c r="M35" s="217"/>
    </row>
    <row r="36" spans="1:13" ht="18.75" collapsed="1">
      <c r="A36" s="231"/>
      <c r="B36" s="231" t="s">
        <v>4</v>
      </c>
      <c r="C36" s="231"/>
      <c r="D36" s="232"/>
      <c r="E36" s="232"/>
      <c r="F36" s="232"/>
      <c r="G36" s="233"/>
      <c r="H36" s="217"/>
      <c r="L36" s="217"/>
      <c r="M36" s="217"/>
    </row>
    <row r="37" spans="1:13" ht="15" customHeight="1">
      <c r="A37" s="241"/>
      <c r="B37" s="242" t="s">
        <v>31</v>
      </c>
      <c r="C37" s="241" t="s">
        <v>50</v>
      </c>
      <c r="D37" s="241"/>
      <c r="E37" s="243"/>
      <c r="F37" s="244"/>
      <c r="G37" s="244"/>
      <c r="H37" s="217"/>
      <c r="L37" s="217"/>
      <c r="M37" s="217"/>
    </row>
    <row r="38" spans="1:13" ht="15">
      <c r="A38" s="220" t="s">
        <v>32</v>
      </c>
      <c r="B38" s="239" t="s">
        <v>1885</v>
      </c>
      <c r="C38" s="245">
        <v>15875.957161550306</v>
      </c>
      <c r="F38" s="239"/>
      <c r="H38" s="217"/>
      <c r="L38" s="217"/>
      <c r="M38" s="217"/>
    </row>
    <row r="39" spans="1:13" ht="15">
      <c r="A39" s="220" t="s">
        <v>33</v>
      </c>
      <c r="B39" s="239" t="s">
        <v>34</v>
      </c>
      <c r="C39" s="245">
        <v>11500</v>
      </c>
      <c r="F39" s="239"/>
      <c r="H39" s="217"/>
      <c r="L39" s="217"/>
      <c r="M39" s="217"/>
    </row>
    <row r="40" spans="1:13" ht="15" hidden="1" outlineLevel="1">
      <c r="A40" s="220" t="s">
        <v>35</v>
      </c>
      <c r="B40" s="246" t="s">
        <v>36</v>
      </c>
      <c r="C40" s="247">
        <v>18432.479773195697</v>
      </c>
      <c r="F40" s="239"/>
      <c r="H40" s="217"/>
      <c r="L40" s="217"/>
      <c r="M40" s="217"/>
    </row>
    <row r="41" spans="1:13" ht="15" hidden="1" outlineLevel="1">
      <c r="A41" s="220" t="s">
        <v>37</v>
      </c>
      <c r="B41" s="246" t="s">
        <v>38</v>
      </c>
      <c r="C41" s="247">
        <v>12082.44767591357</v>
      </c>
      <c r="F41" s="239"/>
      <c r="H41" s="217"/>
      <c r="L41" s="217"/>
      <c r="M41" s="217"/>
    </row>
    <row r="42" spans="1:13" ht="15" hidden="1" outlineLevel="1">
      <c r="A42" s="220" t="s">
        <v>39</v>
      </c>
      <c r="B42" s="239"/>
      <c r="F42" s="239"/>
      <c r="H42" s="217"/>
      <c r="L42" s="217"/>
      <c r="M42" s="217"/>
    </row>
    <row r="43" spans="1:13" ht="15" hidden="1" outlineLevel="1">
      <c r="A43" s="220" t="s">
        <v>1886</v>
      </c>
      <c r="B43" s="239"/>
      <c r="F43" s="239"/>
      <c r="H43" s="217"/>
      <c r="L43" s="217"/>
      <c r="M43" s="217"/>
    </row>
    <row r="44" spans="1:13" ht="15" customHeight="1" collapsed="1">
      <c r="A44" s="241"/>
      <c r="B44" s="242" t="s">
        <v>1887</v>
      </c>
      <c r="C44" s="248" t="s">
        <v>1888</v>
      </c>
      <c r="D44" s="241" t="s">
        <v>40</v>
      </c>
      <c r="E44" s="243"/>
      <c r="F44" s="244" t="s">
        <v>41</v>
      </c>
      <c r="G44" s="244" t="s">
        <v>42</v>
      </c>
      <c r="H44" s="217"/>
      <c r="L44" s="217"/>
      <c r="M44" s="217"/>
    </row>
    <row r="45" spans="1:13" ht="15">
      <c r="A45" s="220" t="s">
        <v>43</v>
      </c>
      <c r="B45" s="239" t="s">
        <v>44</v>
      </c>
      <c r="C45" s="249">
        <v>0.05</v>
      </c>
      <c r="D45" s="249">
        <f>IF(OR(C38="[For completion]",C39="[For completion]"),"Please complete G.3.1.1 and G.3.1.2",(C38/C39-1))</f>
        <v>0.3805180140478528</v>
      </c>
      <c r="E45" s="249"/>
      <c r="F45" s="249">
        <v>0.05</v>
      </c>
      <c r="G45" s="220" t="s">
        <v>45</v>
      </c>
      <c r="H45" s="217"/>
      <c r="L45" s="217"/>
      <c r="M45" s="217"/>
    </row>
    <row r="46" spans="1:13" ht="15" hidden="1" outlineLevel="1">
      <c r="A46" s="220" t="s">
        <v>46</v>
      </c>
      <c r="B46" s="236" t="s">
        <v>1889</v>
      </c>
      <c r="C46" s="249"/>
      <c r="D46" s="249"/>
      <c r="E46" s="249"/>
      <c r="F46" s="249"/>
      <c r="G46" s="249"/>
      <c r="H46" s="217"/>
      <c r="L46" s="217"/>
      <c r="M46" s="217"/>
    </row>
    <row r="47" spans="1:13" ht="15" hidden="1" outlineLevel="1">
      <c r="A47" s="220" t="s">
        <v>47</v>
      </c>
      <c r="B47" s="236" t="s">
        <v>1890</v>
      </c>
      <c r="C47" s="249"/>
      <c r="D47" s="249"/>
      <c r="E47" s="249"/>
      <c r="F47" s="249"/>
      <c r="G47" s="249"/>
      <c r="H47" s="217"/>
      <c r="L47" s="217"/>
      <c r="M47" s="217"/>
    </row>
    <row r="48" spans="1:13" ht="15" hidden="1" outlineLevel="1">
      <c r="A48" s="220" t="s">
        <v>48</v>
      </c>
      <c r="B48" s="236"/>
      <c r="C48" s="249"/>
      <c r="D48" s="249"/>
      <c r="E48" s="249"/>
      <c r="F48" s="249"/>
      <c r="G48" s="249"/>
      <c r="H48" s="217"/>
      <c r="L48" s="217"/>
      <c r="M48" s="217"/>
    </row>
    <row r="49" spans="1:13" ht="15" hidden="1" outlineLevel="1">
      <c r="A49" s="220" t="s">
        <v>49</v>
      </c>
      <c r="B49" s="236"/>
      <c r="C49" s="249"/>
      <c r="D49" s="249"/>
      <c r="E49" s="249"/>
      <c r="F49" s="249"/>
      <c r="G49" s="249"/>
      <c r="H49" s="217"/>
      <c r="L49" s="217"/>
      <c r="M49" s="217"/>
    </row>
    <row r="50" spans="1:13" ht="15" hidden="1" outlineLevel="1">
      <c r="A50" s="220" t="s">
        <v>1891</v>
      </c>
      <c r="B50" s="236"/>
      <c r="C50" s="249"/>
      <c r="D50" s="249"/>
      <c r="E50" s="249"/>
      <c r="F50" s="249"/>
      <c r="G50" s="249"/>
      <c r="H50" s="217"/>
      <c r="L50" s="217"/>
      <c r="M50" s="217"/>
    </row>
    <row r="51" spans="1:13" ht="15" hidden="1" outlineLevel="1">
      <c r="A51" s="220" t="s">
        <v>1892</v>
      </c>
      <c r="B51" s="236"/>
      <c r="C51" s="249"/>
      <c r="D51" s="249"/>
      <c r="E51" s="249"/>
      <c r="F51" s="249"/>
      <c r="G51" s="249"/>
      <c r="H51" s="217"/>
      <c r="L51" s="217"/>
      <c r="M51" s="217"/>
    </row>
    <row r="52" spans="1:13" ht="15" customHeight="1" collapsed="1">
      <c r="A52" s="241"/>
      <c r="B52" s="242" t="s">
        <v>1893</v>
      </c>
      <c r="C52" s="241" t="s">
        <v>50</v>
      </c>
      <c r="D52" s="241"/>
      <c r="E52" s="243"/>
      <c r="F52" s="244" t="s">
        <v>277</v>
      </c>
      <c r="G52" s="244"/>
      <c r="H52" s="217"/>
      <c r="L52" s="217"/>
      <c r="M52" s="217"/>
    </row>
    <row r="53" spans="1:13" ht="15">
      <c r="A53" s="220" t="s">
        <v>51</v>
      </c>
      <c r="B53" s="239" t="s">
        <v>52</v>
      </c>
      <c r="C53" s="245">
        <v>15875.957161550297</v>
      </c>
      <c r="E53" s="250"/>
      <c r="F53" s="251">
        <f>IF($C$58=0,"",IF(C53="[for completion]","",C53/$C$58))</f>
        <v>0.9942695947717755</v>
      </c>
      <c r="G53" s="251"/>
      <c r="H53" s="217"/>
      <c r="L53" s="217"/>
      <c r="M53" s="217"/>
    </row>
    <row r="54" spans="1:13" ht="15">
      <c r="A54" s="220" t="s">
        <v>53</v>
      </c>
      <c r="B54" s="239" t="s">
        <v>54</v>
      </c>
      <c r="C54" s="247" t="s">
        <v>55</v>
      </c>
      <c r="E54" s="250"/>
      <c r="F54" s="251"/>
      <c r="G54" s="251"/>
      <c r="H54" s="217"/>
      <c r="L54" s="217"/>
      <c r="M54" s="217"/>
    </row>
    <row r="55" spans="1:13" ht="15">
      <c r="A55" s="220" t="s">
        <v>57</v>
      </c>
      <c r="B55" s="239" t="s">
        <v>58</v>
      </c>
      <c r="C55" s="247" t="s">
        <v>55</v>
      </c>
      <c r="E55" s="250"/>
      <c r="F55" s="252"/>
      <c r="G55" s="251"/>
      <c r="H55" s="217"/>
      <c r="L55" s="217"/>
      <c r="M55" s="217"/>
    </row>
    <row r="56" spans="1:13" ht="15">
      <c r="A56" s="220" t="s">
        <v>59</v>
      </c>
      <c r="B56" s="239" t="s">
        <v>60</v>
      </c>
      <c r="C56" s="247">
        <v>91.5</v>
      </c>
      <c r="E56" s="250"/>
      <c r="F56" s="252">
        <f>IF($C$58=0,"",IF(C56="[for completion]","",C56/$C$58))</f>
        <v>0.00573040522822459</v>
      </c>
      <c r="G56" s="251"/>
      <c r="H56" s="217"/>
      <c r="L56" s="217"/>
      <c r="M56" s="217"/>
    </row>
    <row r="57" spans="1:13" ht="15">
      <c r="A57" s="220" t="s">
        <v>61</v>
      </c>
      <c r="B57" s="220" t="s">
        <v>62</v>
      </c>
      <c r="C57" s="247">
        <v>0</v>
      </c>
      <c r="E57" s="250"/>
      <c r="F57" s="251">
        <f>IF($C$58=0,"",IF(C57="[for completion]","",C57/$C$58))</f>
        <v>0</v>
      </c>
      <c r="G57" s="251"/>
      <c r="H57" s="217"/>
      <c r="L57" s="217"/>
      <c r="M57" s="217"/>
    </row>
    <row r="58" spans="1:13" ht="15">
      <c r="A58" s="220" t="s">
        <v>63</v>
      </c>
      <c r="B58" s="253" t="s">
        <v>64</v>
      </c>
      <c r="C58" s="254">
        <f>SUM(C53:C57)</f>
        <v>15967.457161550297</v>
      </c>
      <c r="D58" s="250"/>
      <c r="E58" s="250"/>
      <c r="F58" s="255">
        <f>SUM(F53:F57)</f>
        <v>1</v>
      </c>
      <c r="G58" s="251"/>
      <c r="H58" s="217"/>
      <c r="L58" s="217"/>
      <c r="M58" s="217"/>
    </row>
    <row r="59" spans="1:13" ht="15" hidden="1" outlineLevel="1">
      <c r="A59" s="220" t="s">
        <v>65</v>
      </c>
      <c r="B59" s="256" t="s">
        <v>166</v>
      </c>
      <c r="C59" s="245"/>
      <c r="E59" s="250"/>
      <c r="F59" s="251">
        <f aca="true" t="shared" si="0" ref="F59:F64">IF($C$58=0,"",IF(C59="[for completion]","",C59/$C$58))</f>
        <v>0</v>
      </c>
      <c r="G59" s="251"/>
      <c r="H59" s="217"/>
      <c r="L59" s="217"/>
      <c r="M59" s="217"/>
    </row>
    <row r="60" spans="1:13" ht="15" hidden="1" outlineLevel="1">
      <c r="A60" s="220" t="s">
        <v>66</v>
      </c>
      <c r="B60" s="256" t="s">
        <v>166</v>
      </c>
      <c r="C60" s="245"/>
      <c r="E60" s="250"/>
      <c r="F60" s="251">
        <f t="shared" si="0"/>
        <v>0</v>
      </c>
      <c r="G60" s="251"/>
      <c r="H60" s="217"/>
      <c r="L60" s="217"/>
      <c r="M60" s="217"/>
    </row>
    <row r="61" spans="1:13" ht="15" hidden="1" outlineLevel="1">
      <c r="A61" s="220" t="s">
        <v>67</v>
      </c>
      <c r="B61" s="256" t="s">
        <v>166</v>
      </c>
      <c r="C61" s="245"/>
      <c r="E61" s="250"/>
      <c r="F61" s="251">
        <f t="shared" si="0"/>
        <v>0</v>
      </c>
      <c r="G61" s="251"/>
      <c r="H61" s="217"/>
      <c r="L61" s="217"/>
      <c r="M61" s="217"/>
    </row>
    <row r="62" spans="1:13" ht="15" hidden="1" outlineLevel="1">
      <c r="A62" s="220" t="s">
        <v>68</v>
      </c>
      <c r="B62" s="256" t="s">
        <v>166</v>
      </c>
      <c r="C62" s="245"/>
      <c r="E62" s="250"/>
      <c r="F62" s="251">
        <f t="shared" si="0"/>
        <v>0</v>
      </c>
      <c r="G62" s="251"/>
      <c r="H62" s="217"/>
      <c r="L62" s="217"/>
      <c r="M62" s="217"/>
    </row>
    <row r="63" spans="1:13" ht="15" hidden="1" outlineLevel="1">
      <c r="A63" s="220" t="s">
        <v>69</v>
      </c>
      <c r="B63" s="256" t="s">
        <v>166</v>
      </c>
      <c r="C63" s="245"/>
      <c r="E63" s="250"/>
      <c r="F63" s="251">
        <f t="shared" si="0"/>
        <v>0</v>
      </c>
      <c r="G63" s="251"/>
      <c r="H63" s="217"/>
      <c r="L63" s="217"/>
      <c r="M63" s="217"/>
    </row>
    <row r="64" spans="1:13" ht="15" hidden="1" outlineLevel="1">
      <c r="A64" s="220" t="s">
        <v>70</v>
      </c>
      <c r="B64" s="256" t="s">
        <v>166</v>
      </c>
      <c r="C64" s="257"/>
      <c r="D64" s="258"/>
      <c r="E64" s="258"/>
      <c r="F64" s="251">
        <f t="shared" si="0"/>
        <v>0</v>
      </c>
      <c r="G64" s="255"/>
      <c r="H64" s="217"/>
      <c r="L64" s="217"/>
      <c r="M64" s="217"/>
    </row>
    <row r="65" spans="1:13" ht="15" customHeight="1" collapsed="1">
      <c r="A65" s="241"/>
      <c r="B65" s="242" t="s">
        <v>71</v>
      </c>
      <c r="C65" s="248" t="s">
        <v>1894</v>
      </c>
      <c r="D65" s="248" t="s">
        <v>1895</v>
      </c>
      <c r="E65" s="243"/>
      <c r="F65" s="244" t="s">
        <v>72</v>
      </c>
      <c r="G65" s="259" t="s">
        <v>73</v>
      </c>
      <c r="H65" s="217"/>
      <c r="L65" s="217"/>
      <c r="M65" s="217"/>
    </row>
    <row r="66" spans="1:13" ht="15">
      <c r="A66" s="220" t="s">
        <v>74</v>
      </c>
      <c r="B66" s="239" t="s">
        <v>1896</v>
      </c>
      <c r="C66" s="247">
        <v>7.880536860656867</v>
      </c>
      <c r="D66" s="260" t="s">
        <v>1897</v>
      </c>
      <c r="E66" s="234"/>
      <c r="F66" s="261"/>
      <c r="G66" s="262"/>
      <c r="H66" s="217"/>
      <c r="L66" s="217"/>
      <c r="M66" s="217"/>
    </row>
    <row r="67" spans="2:13" ht="15">
      <c r="B67" s="239"/>
      <c r="E67" s="234"/>
      <c r="F67" s="261"/>
      <c r="G67" s="262"/>
      <c r="H67" s="217"/>
      <c r="L67" s="217"/>
      <c r="M67" s="217"/>
    </row>
    <row r="68" spans="2:13" ht="15">
      <c r="B68" s="239" t="s">
        <v>76</v>
      </c>
      <c r="C68" s="234"/>
      <c r="D68" s="234"/>
      <c r="E68" s="234"/>
      <c r="F68" s="262"/>
      <c r="G68" s="262"/>
      <c r="H68" s="217"/>
      <c r="L68" s="217"/>
      <c r="M68" s="217"/>
    </row>
    <row r="69" spans="2:13" ht="15">
      <c r="B69" s="239" t="s">
        <v>77</v>
      </c>
      <c r="E69" s="234"/>
      <c r="F69" s="262"/>
      <c r="G69" s="262"/>
      <c r="H69" s="217"/>
      <c r="L69" s="217"/>
      <c r="M69" s="217"/>
    </row>
    <row r="70" spans="1:13" ht="15">
      <c r="A70" s="220" t="s">
        <v>78</v>
      </c>
      <c r="B70" s="263" t="s">
        <v>106</v>
      </c>
      <c r="C70" s="247">
        <v>322.66155306000013</v>
      </c>
      <c r="D70" s="260" t="s">
        <v>1897</v>
      </c>
      <c r="E70" s="263"/>
      <c r="F70" s="251">
        <f aca="true" t="shared" si="1" ref="F70:F76">IF($C$77=0,"",IF(C70="[for completion]","",C70/$C$77))</f>
        <v>0.020323911797989307</v>
      </c>
      <c r="G70" s="251">
        <f>IF($D$77=0,"",IF(D70="[Mark as ND1 if not relevant]","",D70/$D$77))</f>
      </c>
      <c r="H70" s="217"/>
      <c r="L70" s="217"/>
      <c r="M70" s="217"/>
    </row>
    <row r="71" spans="1:13" ht="15">
      <c r="A71" s="220" t="s">
        <v>79</v>
      </c>
      <c r="B71" s="263" t="s">
        <v>108</v>
      </c>
      <c r="C71" s="247">
        <v>378.54293273000036</v>
      </c>
      <c r="D71" s="260" t="s">
        <v>1897</v>
      </c>
      <c r="E71" s="263"/>
      <c r="F71" s="251">
        <f t="shared" si="1"/>
        <v>0.023843786480275502</v>
      </c>
      <c r="G71" s="251">
        <f aca="true" t="shared" si="2" ref="G71:G76">IF($D$77=0,"",IF(D71="[Mark as ND1 if not relevant]","",D71/$D$77))</f>
      </c>
      <c r="H71" s="217"/>
      <c r="L71" s="217"/>
      <c r="M71" s="217"/>
    </row>
    <row r="72" spans="1:13" ht="15">
      <c r="A72" s="220" t="s">
        <v>80</v>
      </c>
      <c r="B72" s="263" t="s">
        <v>110</v>
      </c>
      <c r="C72" s="247">
        <v>701.3562905999984</v>
      </c>
      <c r="D72" s="260" t="s">
        <v>1897</v>
      </c>
      <c r="E72" s="263"/>
      <c r="F72" s="251">
        <f t="shared" si="1"/>
        <v>0.044177260209457565</v>
      </c>
      <c r="G72" s="251">
        <f t="shared" si="2"/>
      </c>
      <c r="H72" s="217"/>
      <c r="L72" s="217"/>
      <c r="M72" s="217"/>
    </row>
    <row r="73" spans="1:13" ht="15">
      <c r="A73" s="220" t="s">
        <v>81</v>
      </c>
      <c r="B73" s="263" t="s">
        <v>112</v>
      </c>
      <c r="C73" s="247">
        <v>846.6775881600007</v>
      </c>
      <c r="D73" s="260" t="s">
        <v>1897</v>
      </c>
      <c r="E73" s="263"/>
      <c r="F73" s="251">
        <f t="shared" si="1"/>
        <v>0.05333080579296138</v>
      </c>
      <c r="G73" s="251">
        <f t="shared" si="2"/>
      </c>
      <c r="H73" s="217"/>
      <c r="L73" s="217"/>
      <c r="M73" s="217"/>
    </row>
    <row r="74" spans="1:13" ht="15">
      <c r="A74" s="220" t="s">
        <v>82</v>
      </c>
      <c r="B74" s="263" t="s">
        <v>114</v>
      </c>
      <c r="C74" s="247">
        <v>1294.7193090899973</v>
      </c>
      <c r="D74" s="260" t="s">
        <v>1897</v>
      </c>
      <c r="E74" s="263"/>
      <c r="F74" s="251">
        <f t="shared" si="1"/>
        <v>0.08155220475308882</v>
      </c>
      <c r="G74" s="251">
        <f t="shared" si="2"/>
      </c>
      <c r="H74" s="217"/>
      <c r="L74" s="217"/>
      <c r="M74" s="217"/>
    </row>
    <row r="75" spans="1:13" ht="15">
      <c r="A75" s="220" t="s">
        <v>83</v>
      </c>
      <c r="B75" s="263" t="s">
        <v>116</v>
      </c>
      <c r="C75" s="247">
        <v>7996.202177380014</v>
      </c>
      <c r="D75" s="260" t="s">
        <v>1897</v>
      </c>
      <c r="E75" s="263"/>
      <c r="F75" s="251">
        <f t="shared" si="1"/>
        <v>0.5036674070112759</v>
      </c>
      <c r="G75" s="251">
        <f t="shared" si="2"/>
      </c>
      <c r="H75" s="217"/>
      <c r="L75" s="217"/>
      <c r="M75" s="217"/>
    </row>
    <row r="76" spans="1:13" ht="15">
      <c r="A76" s="220" t="s">
        <v>84</v>
      </c>
      <c r="B76" s="263" t="s">
        <v>118</v>
      </c>
      <c r="C76" s="247">
        <v>4335.797310530051</v>
      </c>
      <c r="D76" s="260" t="s">
        <v>1897</v>
      </c>
      <c r="E76" s="263"/>
      <c r="F76" s="251">
        <f t="shared" si="1"/>
        <v>0.2731046239549516</v>
      </c>
      <c r="G76" s="251">
        <f t="shared" si="2"/>
      </c>
      <c r="H76" s="217"/>
      <c r="L76" s="217"/>
      <c r="M76" s="217"/>
    </row>
    <row r="77" spans="1:13" ht="15">
      <c r="A77" s="220" t="s">
        <v>85</v>
      </c>
      <c r="B77" s="264" t="s">
        <v>64</v>
      </c>
      <c r="C77" s="265">
        <f>SUM(C70:C76)</f>
        <v>15875.95716155006</v>
      </c>
      <c r="D77" s="265">
        <f>SUM(D70:D76)</f>
        <v>0</v>
      </c>
      <c r="E77" s="239"/>
      <c r="F77" s="255">
        <f>SUM(F70:F76)</f>
        <v>1</v>
      </c>
      <c r="G77" s="255">
        <f>SUM(G70:G76)</f>
        <v>0</v>
      </c>
      <c r="H77" s="217"/>
      <c r="L77" s="217"/>
      <c r="M77" s="217"/>
    </row>
    <row r="78" spans="1:13" ht="15" hidden="1" outlineLevel="1">
      <c r="A78" s="220" t="s">
        <v>87</v>
      </c>
      <c r="B78" s="266" t="s">
        <v>88</v>
      </c>
      <c r="C78" s="265"/>
      <c r="D78" s="265"/>
      <c r="E78" s="239"/>
      <c r="F78" s="251">
        <f>IF($C$77=0,"",IF(C78="[for completion]","",C78/$C$77))</f>
        <v>0</v>
      </c>
      <c r="G78" s="251">
        <f aca="true" t="shared" si="3" ref="G78:G87">IF($D$77=0,"",IF(D78="[for completion]","",D78/$D$77))</f>
      </c>
      <c r="H78" s="217"/>
      <c r="L78" s="217"/>
      <c r="M78" s="217"/>
    </row>
    <row r="79" spans="1:13" ht="15" hidden="1" outlineLevel="1">
      <c r="A79" s="220" t="s">
        <v>89</v>
      </c>
      <c r="B79" s="266" t="s">
        <v>90</v>
      </c>
      <c r="C79" s="265"/>
      <c r="D79" s="265"/>
      <c r="E79" s="239"/>
      <c r="F79" s="251">
        <f aca="true" t="shared" si="4" ref="F79:F87">IF($C$77=0,"",IF(C79="[for completion]","",C79/$C$77))</f>
        <v>0</v>
      </c>
      <c r="G79" s="251">
        <f t="shared" si="3"/>
      </c>
      <c r="H79" s="217"/>
      <c r="L79" s="217"/>
      <c r="M79" s="217"/>
    </row>
    <row r="80" spans="1:13" ht="15" hidden="1" outlineLevel="1">
      <c r="A80" s="220" t="s">
        <v>91</v>
      </c>
      <c r="B80" s="266" t="s">
        <v>1898</v>
      </c>
      <c r="C80" s="265"/>
      <c r="D80" s="265"/>
      <c r="E80" s="239"/>
      <c r="F80" s="251">
        <f t="shared" si="4"/>
        <v>0</v>
      </c>
      <c r="G80" s="251">
        <f t="shared" si="3"/>
      </c>
      <c r="H80" s="217"/>
      <c r="L80" s="217"/>
      <c r="M80" s="217"/>
    </row>
    <row r="81" spans="1:13" ht="15" hidden="1" outlineLevel="1">
      <c r="A81" s="220" t="s">
        <v>92</v>
      </c>
      <c r="B81" s="266" t="s">
        <v>93</v>
      </c>
      <c r="C81" s="265"/>
      <c r="D81" s="265"/>
      <c r="E81" s="239"/>
      <c r="F81" s="251">
        <f t="shared" si="4"/>
        <v>0</v>
      </c>
      <c r="G81" s="251">
        <f t="shared" si="3"/>
      </c>
      <c r="H81" s="217"/>
      <c r="L81" s="217"/>
      <c r="M81" s="217"/>
    </row>
    <row r="82" spans="1:13" ht="15" hidden="1" outlineLevel="1">
      <c r="A82" s="220" t="s">
        <v>94</v>
      </c>
      <c r="B82" s="266" t="s">
        <v>1899</v>
      </c>
      <c r="C82" s="265"/>
      <c r="D82" s="265"/>
      <c r="E82" s="239"/>
      <c r="F82" s="251">
        <f t="shared" si="4"/>
        <v>0</v>
      </c>
      <c r="G82" s="251">
        <f t="shared" si="3"/>
      </c>
      <c r="H82" s="217"/>
      <c r="L82" s="217"/>
      <c r="M82" s="217"/>
    </row>
    <row r="83" spans="1:13" ht="15" hidden="1" outlineLevel="1">
      <c r="A83" s="220" t="s">
        <v>95</v>
      </c>
      <c r="B83" s="266"/>
      <c r="C83" s="250"/>
      <c r="D83" s="250"/>
      <c r="E83" s="239"/>
      <c r="F83" s="251"/>
      <c r="G83" s="251"/>
      <c r="H83" s="217"/>
      <c r="L83" s="217"/>
      <c r="M83" s="217"/>
    </row>
    <row r="84" spans="1:13" ht="15" hidden="1" outlineLevel="1">
      <c r="A84" s="220" t="s">
        <v>96</v>
      </c>
      <c r="B84" s="266"/>
      <c r="C84" s="250"/>
      <c r="D84" s="250"/>
      <c r="E84" s="239"/>
      <c r="F84" s="251"/>
      <c r="G84" s="251"/>
      <c r="H84" s="217"/>
      <c r="L84" s="217"/>
      <c r="M84" s="217"/>
    </row>
    <row r="85" spans="1:13" ht="15" hidden="1" outlineLevel="1">
      <c r="A85" s="220" t="s">
        <v>97</v>
      </c>
      <c r="B85" s="266"/>
      <c r="C85" s="250"/>
      <c r="D85" s="250"/>
      <c r="E85" s="239"/>
      <c r="F85" s="251"/>
      <c r="G85" s="251"/>
      <c r="H85" s="217"/>
      <c r="L85" s="217"/>
      <c r="M85" s="217"/>
    </row>
    <row r="86" spans="1:13" ht="15" hidden="1" outlineLevel="1">
      <c r="A86" s="220" t="s">
        <v>98</v>
      </c>
      <c r="B86" s="264"/>
      <c r="C86" s="250"/>
      <c r="D86" s="250"/>
      <c r="E86" s="239"/>
      <c r="F86" s="251">
        <f t="shared" si="4"/>
        <v>0</v>
      </c>
      <c r="G86" s="251">
        <f t="shared" si="3"/>
      </c>
      <c r="H86" s="217"/>
      <c r="L86" s="217"/>
      <c r="M86" s="217"/>
    </row>
    <row r="87" spans="1:13" ht="15" hidden="1" outlineLevel="1">
      <c r="A87" s="220" t="s">
        <v>1900</v>
      </c>
      <c r="B87" s="266"/>
      <c r="C87" s="250"/>
      <c r="D87" s="250"/>
      <c r="E87" s="239"/>
      <c r="F87" s="251">
        <f t="shared" si="4"/>
        <v>0</v>
      </c>
      <c r="G87" s="251">
        <f t="shared" si="3"/>
      </c>
      <c r="H87" s="217"/>
      <c r="L87" s="217"/>
      <c r="M87" s="217"/>
    </row>
    <row r="88" spans="1:13" ht="15" customHeight="1" collapsed="1">
      <c r="A88" s="241"/>
      <c r="B88" s="242" t="s">
        <v>99</v>
      </c>
      <c r="C88" s="248" t="s">
        <v>1901</v>
      </c>
      <c r="D88" s="248" t="s">
        <v>100</v>
      </c>
      <c r="E88" s="243"/>
      <c r="F88" s="244" t="s">
        <v>1902</v>
      </c>
      <c r="G88" s="241" t="s">
        <v>101</v>
      </c>
      <c r="H88" s="217"/>
      <c r="L88" s="217"/>
      <c r="M88" s="217"/>
    </row>
    <row r="89" spans="1:13" ht="15">
      <c r="A89" s="220" t="s">
        <v>102</v>
      </c>
      <c r="B89" s="239" t="s">
        <v>75</v>
      </c>
      <c r="C89" s="247">
        <v>7.144967242406194</v>
      </c>
      <c r="D89" s="260">
        <v>8.144967242406194</v>
      </c>
      <c r="E89" s="234"/>
      <c r="F89" s="261"/>
      <c r="G89" s="262"/>
      <c r="H89" s="217"/>
      <c r="L89" s="217"/>
      <c r="M89" s="217"/>
    </row>
    <row r="90" spans="2:13" ht="15">
      <c r="B90" s="239"/>
      <c r="E90" s="234"/>
      <c r="F90" s="261"/>
      <c r="G90" s="262"/>
      <c r="H90" s="217"/>
      <c r="L90" s="217"/>
      <c r="M90" s="217"/>
    </row>
    <row r="91" spans="2:13" ht="15">
      <c r="B91" s="239" t="s">
        <v>103</v>
      </c>
      <c r="C91" s="234"/>
      <c r="D91" s="234"/>
      <c r="E91" s="234"/>
      <c r="F91" s="262"/>
      <c r="G91" s="262"/>
      <c r="H91" s="217"/>
      <c r="L91" s="217"/>
      <c r="M91" s="217"/>
    </row>
    <row r="92" spans="1:13" ht="15">
      <c r="A92" s="220" t="s">
        <v>104</v>
      </c>
      <c r="B92" s="239" t="s">
        <v>77</v>
      </c>
      <c r="E92" s="234"/>
      <c r="F92" s="262"/>
      <c r="G92" s="262"/>
      <c r="H92" s="217"/>
      <c r="L92" s="217"/>
      <c r="M92" s="217"/>
    </row>
    <row r="93" spans="1:13" ht="15">
      <c r="A93" s="220" t="s">
        <v>105</v>
      </c>
      <c r="B93" s="263" t="s">
        <v>106</v>
      </c>
      <c r="C93" s="247">
        <v>0</v>
      </c>
      <c r="D93" s="267">
        <v>0</v>
      </c>
      <c r="E93" s="263"/>
      <c r="F93" s="251">
        <f>IF($C$100=0,"",IF(C93="[for completion]","",IF(C93="","",C93/$C$100)))</f>
        <v>0</v>
      </c>
      <c r="G93" s="251">
        <f>IF($D$100=0,"",IF(D93="[Mark as ND1 if not relevant]","",IF(D93="","",D93/$D$100)))</f>
        <v>0</v>
      </c>
      <c r="H93" s="217"/>
      <c r="L93" s="217"/>
      <c r="M93" s="217"/>
    </row>
    <row r="94" spans="1:13" ht="15">
      <c r="A94" s="220" t="s">
        <v>107</v>
      </c>
      <c r="B94" s="263" t="s">
        <v>108</v>
      </c>
      <c r="C94" s="247">
        <v>0</v>
      </c>
      <c r="D94" s="267">
        <v>0</v>
      </c>
      <c r="E94" s="263"/>
      <c r="F94" s="251">
        <f aca="true" t="shared" si="5" ref="F94:F99">IF($C$100=0,"",IF(C94="[for completion]","",IF(C94="","",C94/$C$100)))</f>
        <v>0</v>
      </c>
      <c r="G94" s="251">
        <f aca="true" t="shared" si="6" ref="G94:G99">IF($D$100=0,"",IF(D94="[Mark as ND1 if not relevant]","",IF(D94="","",D94/$D$100)))</f>
        <v>0</v>
      </c>
      <c r="H94" s="217"/>
      <c r="L94" s="217"/>
      <c r="M94" s="217"/>
    </row>
    <row r="95" spans="1:13" ht="15">
      <c r="A95" s="220" t="s">
        <v>109</v>
      </c>
      <c r="B95" s="263" t="s">
        <v>110</v>
      </c>
      <c r="C95" s="247">
        <v>0</v>
      </c>
      <c r="D95" s="267">
        <v>0</v>
      </c>
      <c r="E95" s="263"/>
      <c r="F95" s="251">
        <f t="shared" si="5"/>
        <v>0</v>
      </c>
      <c r="G95" s="251">
        <f t="shared" si="6"/>
        <v>0</v>
      </c>
      <c r="H95" s="217"/>
      <c r="L95" s="217"/>
      <c r="M95" s="217"/>
    </row>
    <row r="96" spans="1:13" ht="15">
      <c r="A96" s="220" t="s">
        <v>111</v>
      </c>
      <c r="B96" s="263" t="s">
        <v>112</v>
      </c>
      <c r="C96" s="247">
        <v>0</v>
      </c>
      <c r="D96" s="267">
        <v>0</v>
      </c>
      <c r="E96" s="263"/>
      <c r="F96" s="251">
        <f t="shared" si="5"/>
        <v>0</v>
      </c>
      <c r="G96" s="251">
        <f t="shared" si="6"/>
        <v>0</v>
      </c>
      <c r="H96" s="217"/>
      <c r="L96" s="217"/>
      <c r="M96" s="217"/>
    </row>
    <row r="97" spans="1:13" ht="15">
      <c r="A97" s="220" t="s">
        <v>113</v>
      </c>
      <c r="B97" s="263" t="s">
        <v>114</v>
      </c>
      <c r="C97" s="247">
        <v>0</v>
      </c>
      <c r="D97" s="267">
        <v>0</v>
      </c>
      <c r="E97" s="263"/>
      <c r="F97" s="251">
        <f t="shared" si="5"/>
        <v>0</v>
      </c>
      <c r="G97" s="251">
        <f t="shared" si="6"/>
        <v>0</v>
      </c>
      <c r="H97" s="217"/>
      <c r="L97" s="217"/>
      <c r="M97" s="217"/>
    </row>
    <row r="98" spans="1:13" ht="15">
      <c r="A98" s="220" t="s">
        <v>115</v>
      </c>
      <c r="B98" s="263" t="s">
        <v>116</v>
      </c>
      <c r="C98" s="247">
        <v>11500</v>
      </c>
      <c r="D98" s="267">
        <v>9000</v>
      </c>
      <c r="E98" s="263"/>
      <c r="F98" s="251">
        <f t="shared" si="5"/>
        <v>1</v>
      </c>
      <c r="G98" s="251">
        <f t="shared" si="6"/>
        <v>0.782608695652174</v>
      </c>
      <c r="H98" s="217"/>
      <c r="L98" s="217"/>
      <c r="M98" s="217"/>
    </row>
    <row r="99" spans="1:13" ht="15">
      <c r="A99" s="220" t="s">
        <v>117</v>
      </c>
      <c r="B99" s="263" t="s">
        <v>118</v>
      </c>
      <c r="C99" s="247">
        <v>0</v>
      </c>
      <c r="D99" s="267">
        <v>2500</v>
      </c>
      <c r="E99" s="263"/>
      <c r="F99" s="251">
        <f t="shared" si="5"/>
        <v>0</v>
      </c>
      <c r="G99" s="251">
        <f t="shared" si="6"/>
        <v>0.21739130434782608</v>
      </c>
      <c r="H99" s="217"/>
      <c r="L99" s="217"/>
      <c r="M99" s="217"/>
    </row>
    <row r="100" spans="1:13" ht="15">
      <c r="A100" s="220" t="s">
        <v>119</v>
      </c>
      <c r="B100" s="264" t="s">
        <v>64</v>
      </c>
      <c r="C100" s="250">
        <f>SUM(C93:C99)</f>
        <v>11500</v>
      </c>
      <c r="D100" s="250">
        <f>SUM(D93:D99)</f>
        <v>11500</v>
      </c>
      <c r="E100" s="239"/>
      <c r="F100" s="255">
        <f>SUM(F93:F99)</f>
        <v>1</v>
      </c>
      <c r="G100" s="255">
        <f>SUM(G93:G99)</f>
        <v>1</v>
      </c>
      <c r="H100" s="217"/>
      <c r="L100" s="217"/>
      <c r="M100" s="217"/>
    </row>
    <row r="101" spans="1:13" ht="15" hidden="1" outlineLevel="1">
      <c r="A101" s="220" t="s">
        <v>120</v>
      </c>
      <c r="B101" s="266" t="s">
        <v>88</v>
      </c>
      <c r="C101" s="250"/>
      <c r="D101" s="250"/>
      <c r="E101" s="239"/>
      <c r="F101" s="251">
        <f>IF($C$100=0,"",IF(C101="[for completion]","",C101/$C$100))</f>
        <v>0</v>
      </c>
      <c r="G101" s="251">
        <f>IF($D$100=0,"",IF(D101="[for completion]","",D101/$D$100))</f>
        <v>0</v>
      </c>
      <c r="H101" s="217"/>
      <c r="L101" s="217"/>
      <c r="M101" s="217"/>
    </row>
    <row r="102" spans="1:13" ht="15" hidden="1" outlineLevel="1">
      <c r="A102" s="220" t="s">
        <v>121</v>
      </c>
      <c r="B102" s="266" t="s">
        <v>90</v>
      </c>
      <c r="C102" s="250"/>
      <c r="D102" s="250"/>
      <c r="E102" s="239"/>
      <c r="F102" s="251">
        <f>IF($C$100=0,"",IF(C102="[for completion]","",C102/$C$100))</f>
        <v>0</v>
      </c>
      <c r="G102" s="251">
        <f>IF($D$100=0,"",IF(D102="[for completion]","",D102/$D$100))</f>
        <v>0</v>
      </c>
      <c r="H102" s="217"/>
      <c r="L102" s="217"/>
      <c r="M102" s="217"/>
    </row>
    <row r="103" spans="1:13" ht="15" hidden="1" outlineLevel="1">
      <c r="A103" s="220" t="s">
        <v>122</v>
      </c>
      <c r="B103" s="266" t="s">
        <v>1898</v>
      </c>
      <c r="C103" s="250"/>
      <c r="D103" s="250"/>
      <c r="E103" s="239"/>
      <c r="F103" s="251">
        <f>IF($C$100=0,"",IF(C103="[for completion]","",C103/$C$100))</f>
        <v>0</v>
      </c>
      <c r="G103" s="251">
        <f>IF($D$100=0,"",IF(D103="[for completion]","",D103/$D$100))</f>
        <v>0</v>
      </c>
      <c r="H103" s="217"/>
      <c r="L103" s="217"/>
      <c r="M103" s="217"/>
    </row>
    <row r="104" spans="1:13" ht="15" hidden="1" outlineLevel="1">
      <c r="A104" s="220" t="s">
        <v>123</v>
      </c>
      <c r="B104" s="266" t="s">
        <v>93</v>
      </c>
      <c r="C104" s="250"/>
      <c r="D104" s="250"/>
      <c r="E104" s="239"/>
      <c r="F104" s="251">
        <f>IF($C$100=0,"",IF(C104="[for completion]","",C104/$C$100))</f>
        <v>0</v>
      </c>
      <c r="G104" s="251">
        <f>IF($D$100=0,"",IF(D104="[for completion]","",D104/$D$100))</f>
        <v>0</v>
      </c>
      <c r="H104" s="217"/>
      <c r="L104" s="217"/>
      <c r="M104" s="217"/>
    </row>
    <row r="105" spans="1:13" ht="15" hidden="1" outlineLevel="1">
      <c r="A105" s="220" t="s">
        <v>124</v>
      </c>
      <c r="B105" s="266" t="s">
        <v>1899</v>
      </c>
      <c r="C105" s="250"/>
      <c r="D105" s="250"/>
      <c r="E105" s="239"/>
      <c r="F105" s="251">
        <f>IF($C$100=0,"",IF(C105="[for completion]","",C105/$C$100))</f>
        <v>0</v>
      </c>
      <c r="G105" s="251">
        <f>IF($D$100=0,"",IF(D105="[for completion]","",D105/$D$100))</f>
        <v>0</v>
      </c>
      <c r="H105" s="217"/>
      <c r="L105" s="217"/>
      <c r="M105" s="217"/>
    </row>
    <row r="106" spans="1:13" ht="15" hidden="1" outlineLevel="1">
      <c r="A106" s="220" t="s">
        <v>125</v>
      </c>
      <c r="B106" s="266"/>
      <c r="C106" s="250"/>
      <c r="D106" s="250"/>
      <c r="E106" s="239"/>
      <c r="F106" s="251"/>
      <c r="G106" s="251"/>
      <c r="H106" s="217"/>
      <c r="L106" s="217"/>
      <c r="M106" s="217"/>
    </row>
    <row r="107" spans="1:13" ht="15" hidden="1" outlineLevel="1">
      <c r="A107" s="220" t="s">
        <v>126</v>
      </c>
      <c r="B107" s="266"/>
      <c r="C107" s="250"/>
      <c r="D107" s="250"/>
      <c r="E107" s="239"/>
      <c r="F107" s="251"/>
      <c r="G107" s="251"/>
      <c r="H107" s="217"/>
      <c r="L107" s="217"/>
      <c r="M107" s="217"/>
    </row>
    <row r="108" spans="1:13" ht="15" hidden="1" outlineLevel="1">
      <c r="A108" s="220" t="s">
        <v>127</v>
      </c>
      <c r="B108" s="264"/>
      <c r="C108" s="250"/>
      <c r="D108" s="250"/>
      <c r="E108" s="239"/>
      <c r="F108" s="251"/>
      <c r="G108" s="251"/>
      <c r="H108" s="217"/>
      <c r="L108" s="217"/>
      <c r="M108" s="217"/>
    </row>
    <row r="109" spans="1:13" ht="15" hidden="1" outlineLevel="1">
      <c r="A109" s="220" t="s">
        <v>128</v>
      </c>
      <c r="B109" s="266"/>
      <c r="C109" s="250"/>
      <c r="D109" s="250"/>
      <c r="E109" s="239"/>
      <c r="F109" s="251"/>
      <c r="G109" s="251"/>
      <c r="H109" s="217"/>
      <c r="L109" s="217"/>
      <c r="M109" s="217"/>
    </row>
    <row r="110" spans="1:13" ht="15" hidden="1" outlineLevel="1">
      <c r="A110" s="220" t="s">
        <v>129</v>
      </c>
      <c r="B110" s="266"/>
      <c r="C110" s="250"/>
      <c r="D110" s="250"/>
      <c r="E110" s="239"/>
      <c r="F110" s="251"/>
      <c r="G110" s="251"/>
      <c r="H110" s="217"/>
      <c r="L110" s="217"/>
      <c r="M110" s="217"/>
    </row>
    <row r="111" spans="1:13" ht="15" customHeight="1" collapsed="1">
      <c r="A111" s="241"/>
      <c r="B111" s="242" t="s">
        <v>130</v>
      </c>
      <c r="C111" s="244" t="s">
        <v>131</v>
      </c>
      <c r="D111" s="244" t="s">
        <v>132</v>
      </c>
      <c r="E111" s="243"/>
      <c r="F111" s="244" t="s">
        <v>133</v>
      </c>
      <c r="G111" s="244" t="s">
        <v>134</v>
      </c>
      <c r="H111" s="217"/>
      <c r="L111" s="217"/>
      <c r="M111" s="217"/>
    </row>
    <row r="112" spans="1:14" s="269" customFormat="1" ht="15">
      <c r="A112" s="220" t="s">
        <v>135</v>
      </c>
      <c r="B112" s="239" t="s">
        <v>1</v>
      </c>
      <c r="C112" s="247">
        <v>15875.957161550297</v>
      </c>
      <c r="D112" s="268">
        <f>C112</f>
        <v>15875.957161550297</v>
      </c>
      <c r="E112" s="251"/>
      <c r="F112" s="251">
        <f>IF($C$129=0,"",IF(C112="[for completion]","",IF(C112="","",C112/$C$129)))</f>
        <v>1</v>
      </c>
      <c r="G112" s="251">
        <f>IF($D$129=0,"",IF(D112="[for completion]","",IF(D112="","",D112/$D$129)))</f>
        <v>1</v>
      </c>
      <c r="I112" s="220"/>
      <c r="J112" s="220"/>
      <c r="K112" s="220"/>
      <c r="L112" s="217" t="s">
        <v>1903</v>
      </c>
      <c r="M112" s="217"/>
      <c r="N112" s="217"/>
    </row>
    <row r="113" spans="1:14" s="269" customFormat="1" ht="15">
      <c r="A113" s="220" t="s">
        <v>137</v>
      </c>
      <c r="B113" s="239" t="s">
        <v>146</v>
      </c>
      <c r="C113" s="270">
        <v>0</v>
      </c>
      <c r="D113" s="270">
        <f aca="true" t="shared" si="7" ref="D113:D128">C113</f>
        <v>0</v>
      </c>
      <c r="E113" s="251"/>
      <c r="F113" s="251">
        <f aca="true" t="shared" si="8" ref="F113:F128">IF($C$129=0,"",IF(C113="[for completion]","",IF(C113="","",C113/$C$129)))</f>
        <v>0</v>
      </c>
      <c r="G113" s="251">
        <f aca="true" t="shared" si="9" ref="G113:G128">IF($D$129=0,"",IF(D113="[for completion]","",IF(D113="","",D113/$D$129)))</f>
        <v>0</v>
      </c>
      <c r="I113" s="220"/>
      <c r="J113" s="220"/>
      <c r="K113" s="220"/>
      <c r="L113" s="239" t="s">
        <v>146</v>
      </c>
      <c r="M113" s="217"/>
      <c r="N113" s="217"/>
    </row>
    <row r="114" spans="1:14" s="269" customFormat="1" ht="15">
      <c r="A114" s="220" t="s">
        <v>139</v>
      </c>
      <c r="B114" s="239" t="s">
        <v>150</v>
      </c>
      <c r="C114" s="270">
        <v>0</v>
      </c>
      <c r="D114" s="270">
        <f t="shared" si="7"/>
        <v>0</v>
      </c>
      <c r="E114" s="251"/>
      <c r="F114" s="251">
        <f t="shared" si="8"/>
        <v>0</v>
      </c>
      <c r="G114" s="251">
        <f t="shared" si="9"/>
        <v>0</v>
      </c>
      <c r="I114" s="220"/>
      <c r="J114" s="220"/>
      <c r="K114" s="220"/>
      <c r="L114" s="239" t="s">
        <v>150</v>
      </c>
      <c r="M114" s="217"/>
      <c r="N114" s="217"/>
    </row>
    <row r="115" spans="1:14" s="269" customFormat="1" ht="15">
      <c r="A115" s="220" t="s">
        <v>141</v>
      </c>
      <c r="B115" s="239" t="s">
        <v>148</v>
      </c>
      <c r="C115" s="270">
        <v>0</v>
      </c>
      <c r="D115" s="270">
        <f t="shared" si="7"/>
        <v>0</v>
      </c>
      <c r="E115" s="251"/>
      <c r="F115" s="251">
        <f t="shared" si="8"/>
        <v>0</v>
      </c>
      <c r="G115" s="251">
        <f t="shared" si="9"/>
        <v>0</v>
      </c>
      <c r="I115" s="220"/>
      <c r="J115" s="220"/>
      <c r="K115" s="220"/>
      <c r="L115" s="239" t="s">
        <v>148</v>
      </c>
      <c r="M115" s="217"/>
      <c r="N115" s="217"/>
    </row>
    <row r="116" spans="1:14" s="269" customFormat="1" ht="15">
      <c r="A116" s="220" t="s">
        <v>143</v>
      </c>
      <c r="B116" s="239" t="s">
        <v>144</v>
      </c>
      <c r="C116" s="270">
        <v>0</v>
      </c>
      <c r="D116" s="270">
        <f t="shared" si="7"/>
        <v>0</v>
      </c>
      <c r="E116" s="251"/>
      <c r="F116" s="251">
        <f t="shared" si="8"/>
        <v>0</v>
      </c>
      <c r="G116" s="251">
        <f t="shared" si="9"/>
        <v>0</v>
      </c>
      <c r="I116" s="220"/>
      <c r="J116" s="220"/>
      <c r="K116" s="220"/>
      <c r="L116" s="239" t="s">
        <v>144</v>
      </c>
      <c r="M116" s="217"/>
      <c r="N116" s="217"/>
    </row>
    <row r="117" spans="1:14" s="269" customFormat="1" ht="15">
      <c r="A117" s="220" t="s">
        <v>145</v>
      </c>
      <c r="B117" s="239" t="s">
        <v>152</v>
      </c>
      <c r="C117" s="270">
        <v>0</v>
      </c>
      <c r="D117" s="270">
        <f t="shared" si="7"/>
        <v>0</v>
      </c>
      <c r="E117" s="239"/>
      <c r="F117" s="251">
        <f t="shared" si="8"/>
        <v>0</v>
      </c>
      <c r="G117" s="251">
        <f t="shared" si="9"/>
        <v>0</v>
      </c>
      <c r="I117" s="220"/>
      <c r="J117" s="220"/>
      <c r="K117" s="220"/>
      <c r="L117" s="239" t="s">
        <v>152</v>
      </c>
      <c r="M117" s="217"/>
      <c r="N117" s="217"/>
    </row>
    <row r="118" spans="1:13" ht="15">
      <c r="A118" s="220" t="s">
        <v>147</v>
      </c>
      <c r="B118" s="239" t="s">
        <v>154</v>
      </c>
      <c r="C118" s="270">
        <v>0</v>
      </c>
      <c r="D118" s="270">
        <f t="shared" si="7"/>
        <v>0</v>
      </c>
      <c r="E118" s="239"/>
      <c r="F118" s="251">
        <f t="shared" si="8"/>
        <v>0</v>
      </c>
      <c r="G118" s="251">
        <f t="shared" si="9"/>
        <v>0</v>
      </c>
      <c r="L118" s="239" t="s">
        <v>154</v>
      </c>
      <c r="M118" s="217"/>
    </row>
    <row r="119" spans="1:13" ht="15">
      <c r="A119" s="220" t="s">
        <v>149</v>
      </c>
      <c r="B119" s="239" t="s">
        <v>140</v>
      </c>
      <c r="C119" s="270">
        <v>0</v>
      </c>
      <c r="D119" s="270">
        <f t="shared" si="7"/>
        <v>0</v>
      </c>
      <c r="E119" s="239"/>
      <c r="F119" s="251">
        <f t="shared" si="8"/>
        <v>0</v>
      </c>
      <c r="G119" s="251">
        <f t="shared" si="9"/>
        <v>0</v>
      </c>
      <c r="L119" s="239" t="s">
        <v>140</v>
      </c>
      <c r="M119" s="217"/>
    </row>
    <row r="120" spans="1:13" ht="15">
      <c r="A120" s="220" t="s">
        <v>151</v>
      </c>
      <c r="B120" s="239" t="s">
        <v>156</v>
      </c>
      <c r="C120" s="270">
        <v>0</v>
      </c>
      <c r="D120" s="270">
        <f t="shared" si="7"/>
        <v>0</v>
      </c>
      <c r="E120" s="239"/>
      <c r="F120" s="251">
        <f t="shared" si="8"/>
        <v>0</v>
      </c>
      <c r="G120" s="251">
        <f t="shared" si="9"/>
        <v>0</v>
      </c>
      <c r="L120" s="239" t="s">
        <v>156</v>
      </c>
      <c r="M120" s="217"/>
    </row>
    <row r="121" spans="1:13" ht="15">
      <c r="A121" s="220" t="s">
        <v>153</v>
      </c>
      <c r="B121" s="239" t="s">
        <v>1904</v>
      </c>
      <c r="C121" s="270">
        <v>0</v>
      </c>
      <c r="D121" s="270">
        <f t="shared" si="7"/>
        <v>0</v>
      </c>
      <c r="E121" s="239"/>
      <c r="F121" s="251">
        <f>IF($C$129=0,"",IF(C121="[for completion]","",IF(C121="","",C121/$C$129)))</f>
        <v>0</v>
      </c>
      <c r="G121" s="251">
        <f>IF($D$129=0,"",IF(D121="[for completion]","",IF(D121="","",D121/$D$129)))</f>
        <v>0</v>
      </c>
      <c r="L121" s="239"/>
      <c r="M121" s="217"/>
    </row>
    <row r="122" spans="1:13" ht="15">
      <c r="A122" s="220" t="s">
        <v>155</v>
      </c>
      <c r="B122" s="239" t="s">
        <v>158</v>
      </c>
      <c r="C122" s="270">
        <v>0</v>
      </c>
      <c r="D122" s="270">
        <f t="shared" si="7"/>
        <v>0</v>
      </c>
      <c r="E122" s="239"/>
      <c r="F122" s="251">
        <f t="shared" si="8"/>
        <v>0</v>
      </c>
      <c r="G122" s="251">
        <f t="shared" si="9"/>
        <v>0</v>
      </c>
      <c r="L122" s="239" t="s">
        <v>158</v>
      </c>
      <c r="M122" s="217"/>
    </row>
    <row r="123" spans="1:13" ht="15">
      <c r="A123" s="220" t="s">
        <v>157</v>
      </c>
      <c r="B123" s="239" t="s">
        <v>142</v>
      </c>
      <c r="C123" s="270">
        <v>0</v>
      </c>
      <c r="D123" s="270">
        <f t="shared" si="7"/>
        <v>0</v>
      </c>
      <c r="E123" s="239"/>
      <c r="F123" s="251">
        <f t="shared" si="8"/>
        <v>0</v>
      </c>
      <c r="G123" s="251">
        <f t="shared" si="9"/>
        <v>0</v>
      </c>
      <c r="L123" s="239" t="s">
        <v>142</v>
      </c>
      <c r="M123" s="217"/>
    </row>
    <row r="124" spans="1:13" ht="15">
      <c r="A124" s="220" t="s">
        <v>159</v>
      </c>
      <c r="B124" s="263" t="s">
        <v>1905</v>
      </c>
      <c r="C124" s="270">
        <v>0</v>
      </c>
      <c r="D124" s="270">
        <f t="shared" si="7"/>
        <v>0</v>
      </c>
      <c r="E124" s="239"/>
      <c r="F124" s="251">
        <f t="shared" si="8"/>
        <v>0</v>
      </c>
      <c r="G124" s="251">
        <f t="shared" si="9"/>
        <v>0</v>
      </c>
      <c r="L124" s="263" t="s">
        <v>1905</v>
      </c>
      <c r="M124" s="217"/>
    </row>
    <row r="125" spans="1:13" ht="15">
      <c r="A125" s="220" t="s">
        <v>161</v>
      </c>
      <c r="B125" s="239" t="s">
        <v>160</v>
      </c>
      <c r="C125" s="270">
        <v>0</v>
      </c>
      <c r="D125" s="270">
        <f t="shared" si="7"/>
        <v>0</v>
      </c>
      <c r="E125" s="239"/>
      <c r="F125" s="251">
        <f t="shared" si="8"/>
        <v>0</v>
      </c>
      <c r="G125" s="251">
        <f t="shared" si="9"/>
        <v>0</v>
      </c>
      <c r="L125" s="239" t="s">
        <v>160</v>
      </c>
      <c r="M125" s="217"/>
    </row>
    <row r="126" spans="1:13" ht="15">
      <c r="A126" s="220" t="s">
        <v>163</v>
      </c>
      <c r="B126" s="239" t="s">
        <v>162</v>
      </c>
      <c r="C126" s="270">
        <v>0</v>
      </c>
      <c r="D126" s="270">
        <f t="shared" si="7"/>
        <v>0</v>
      </c>
      <c r="E126" s="239"/>
      <c r="F126" s="251">
        <f t="shared" si="8"/>
        <v>0</v>
      </c>
      <c r="G126" s="251">
        <f t="shared" si="9"/>
        <v>0</v>
      </c>
      <c r="H126" s="258"/>
      <c r="L126" s="239" t="s">
        <v>162</v>
      </c>
      <c r="M126" s="217"/>
    </row>
    <row r="127" spans="1:13" ht="15">
      <c r="A127" s="220" t="s">
        <v>164</v>
      </c>
      <c r="B127" s="239" t="s">
        <v>138</v>
      </c>
      <c r="C127" s="270">
        <v>0</v>
      </c>
      <c r="D127" s="270">
        <f t="shared" si="7"/>
        <v>0</v>
      </c>
      <c r="E127" s="239"/>
      <c r="F127" s="251">
        <f>IF($C$129=0,"",IF(C127="[for completion]","",IF(C127="","",C127/$C$129)))</f>
        <v>0</v>
      </c>
      <c r="G127" s="251">
        <f>IF($D$129=0,"",IF(D127="[for completion]","",IF(D127="","",D127/$D$129)))</f>
        <v>0</v>
      </c>
      <c r="H127" s="217"/>
      <c r="L127" s="239" t="s">
        <v>138</v>
      </c>
      <c r="M127" s="217"/>
    </row>
    <row r="128" spans="1:13" ht="15">
      <c r="A128" s="220" t="s">
        <v>1906</v>
      </c>
      <c r="B128" s="239" t="s">
        <v>62</v>
      </c>
      <c r="C128" s="270">
        <v>0</v>
      </c>
      <c r="D128" s="270">
        <f t="shared" si="7"/>
        <v>0</v>
      </c>
      <c r="E128" s="239"/>
      <c r="F128" s="251">
        <f t="shared" si="8"/>
        <v>0</v>
      </c>
      <c r="G128" s="251">
        <f t="shared" si="9"/>
        <v>0</v>
      </c>
      <c r="H128" s="217"/>
      <c r="L128" s="217"/>
      <c r="M128" s="217"/>
    </row>
    <row r="129" spans="1:13" ht="15">
      <c r="A129" s="220" t="s">
        <v>1907</v>
      </c>
      <c r="B129" s="264" t="s">
        <v>64</v>
      </c>
      <c r="C129" s="220">
        <f>SUM(C112:C128)</f>
        <v>15875.957161550297</v>
      </c>
      <c r="D129" s="220">
        <f>SUM(D112:D128)</f>
        <v>15875.957161550297</v>
      </c>
      <c r="E129" s="239"/>
      <c r="F129" s="249">
        <f>SUM(F112:F128)</f>
        <v>1</v>
      </c>
      <c r="G129" s="249">
        <f>SUM(G112:G128)</f>
        <v>1</v>
      </c>
      <c r="H129" s="217"/>
      <c r="L129" s="217"/>
      <c r="M129" s="217"/>
    </row>
    <row r="130" spans="1:13" ht="15" hidden="1" outlineLevel="1">
      <c r="A130" s="220" t="s">
        <v>165</v>
      </c>
      <c r="B130" s="256" t="s">
        <v>166</v>
      </c>
      <c r="E130" s="239"/>
      <c r="F130" s="251">
        <f>IF($C$129=0,"",IF(C130="[for completion]","",IF(C130="","",C130/$C$129)))</f>
      </c>
      <c r="G130" s="251">
        <f>IF($D$129=0,"",IF(D130="[for completion]","",IF(D130="","",D130/$D$129)))</f>
      </c>
      <c r="H130" s="217"/>
      <c r="L130" s="217"/>
      <c r="M130" s="217"/>
    </row>
    <row r="131" spans="1:13" ht="15" hidden="1" outlineLevel="1">
      <c r="A131" s="220" t="s">
        <v>167</v>
      </c>
      <c r="B131" s="256" t="s">
        <v>166</v>
      </c>
      <c r="E131" s="239"/>
      <c r="F131" s="251">
        <f aca="true" t="shared" si="10" ref="F131:F136">IF($C$129=0,"",IF(C131="[for completion]","",C131/$C$129))</f>
        <v>0</v>
      </c>
      <c r="G131" s="251">
        <f aca="true" t="shared" si="11" ref="G131:G136">IF($D$129=0,"",IF(D131="[for completion]","",D131/$D$129))</f>
        <v>0</v>
      </c>
      <c r="H131" s="217"/>
      <c r="L131" s="217"/>
      <c r="M131" s="217"/>
    </row>
    <row r="132" spans="1:13" ht="15" hidden="1" outlineLevel="1">
      <c r="A132" s="220" t="s">
        <v>168</v>
      </c>
      <c r="B132" s="256" t="s">
        <v>166</v>
      </c>
      <c r="E132" s="239"/>
      <c r="F132" s="251">
        <f t="shared" si="10"/>
        <v>0</v>
      </c>
      <c r="G132" s="251">
        <f t="shared" si="11"/>
        <v>0</v>
      </c>
      <c r="H132" s="217"/>
      <c r="L132" s="217"/>
      <c r="M132" s="217"/>
    </row>
    <row r="133" spans="1:13" ht="15" hidden="1" outlineLevel="1">
      <c r="A133" s="220" t="s">
        <v>169</v>
      </c>
      <c r="B133" s="256" t="s">
        <v>166</v>
      </c>
      <c r="E133" s="239"/>
      <c r="F133" s="251">
        <f t="shared" si="10"/>
        <v>0</v>
      </c>
      <c r="G133" s="251">
        <f t="shared" si="11"/>
        <v>0</v>
      </c>
      <c r="H133" s="217"/>
      <c r="L133" s="217"/>
      <c r="M133" s="217"/>
    </row>
    <row r="134" spans="1:13" ht="15" hidden="1" outlineLevel="1">
      <c r="A134" s="220" t="s">
        <v>170</v>
      </c>
      <c r="B134" s="256" t="s">
        <v>166</v>
      </c>
      <c r="E134" s="239"/>
      <c r="F134" s="251">
        <f t="shared" si="10"/>
        <v>0</v>
      </c>
      <c r="G134" s="251">
        <f t="shared" si="11"/>
        <v>0</v>
      </c>
      <c r="H134" s="217"/>
      <c r="L134" s="217"/>
      <c r="M134" s="217"/>
    </row>
    <row r="135" spans="1:13" ht="15" hidden="1" outlineLevel="1">
      <c r="A135" s="220" t="s">
        <v>171</v>
      </c>
      <c r="B135" s="256" t="s">
        <v>166</v>
      </c>
      <c r="E135" s="239"/>
      <c r="F135" s="251">
        <f t="shared" si="10"/>
        <v>0</v>
      </c>
      <c r="G135" s="251">
        <f t="shared" si="11"/>
        <v>0</v>
      </c>
      <c r="H135" s="217"/>
      <c r="L135" s="217"/>
      <c r="M135" s="217"/>
    </row>
    <row r="136" spans="1:13" ht="15" hidden="1" outlineLevel="1">
      <c r="A136" s="220" t="s">
        <v>172</v>
      </c>
      <c r="B136" s="256" t="s">
        <v>166</v>
      </c>
      <c r="E136" s="239"/>
      <c r="F136" s="251">
        <f t="shared" si="10"/>
        <v>0</v>
      </c>
      <c r="G136" s="251">
        <f t="shared" si="11"/>
        <v>0</v>
      </c>
      <c r="H136" s="217"/>
      <c r="L136" s="217"/>
      <c r="M136" s="217"/>
    </row>
    <row r="137" spans="1:13" ht="15" customHeight="1" collapsed="1">
      <c r="A137" s="241"/>
      <c r="B137" s="242" t="s">
        <v>173</v>
      </c>
      <c r="C137" s="244" t="s">
        <v>131</v>
      </c>
      <c r="D137" s="244" t="s">
        <v>132</v>
      </c>
      <c r="E137" s="243"/>
      <c r="F137" s="244" t="s">
        <v>133</v>
      </c>
      <c r="G137" s="244" t="s">
        <v>134</v>
      </c>
      <c r="H137" s="217"/>
      <c r="L137" s="217"/>
      <c r="M137" s="217"/>
    </row>
    <row r="138" spans="1:14" s="269" customFormat="1" ht="15">
      <c r="A138" s="220" t="s">
        <v>174</v>
      </c>
      <c r="B138" s="239" t="s">
        <v>1</v>
      </c>
      <c r="C138" s="270">
        <v>11500</v>
      </c>
      <c r="D138" s="268">
        <f>C138</f>
        <v>11500</v>
      </c>
      <c r="E138" s="251"/>
      <c r="F138" s="251">
        <f>IF($C$155=0,"",IF(C138="[for completion]","",IF(C138="","",C138/$C$155)))</f>
        <v>1</v>
      </c>
      <c r="G138" s="251">
        <f>IF($D$155=0,"",IF(D138="[for completion]","",IF(D138="","",D138/$D$155)))</f>
        <v>1</v>
      </c>
      <c r="H138" s="217"/>
      <c r="I138" s="220"/>
      <c r="J138" s="220"/>
      <c r="K138" s="220"/>
      <c r="L138" s="217"/>
      <c r="M138" s="217"/>
      <c r="N138" s="217"/>
    </row>
    <row r="139" spans="1:14" s="269" customFormat="1" ht="15">
      <c r="A139" s="220" t="s">
        <v>175</v>
      </c>
      <c r="B139" s="239" t="s">
        <v>146</v>
      </c>
      <c r="C139" s="270">
        <v>0</v>
      </c>
      <c r="D139" s="270">
        <f aca="true" t="shared" si="12" ref="D139:D154">C139</f>
        <v>0</v>
      </c>
      <c r="E139" s="251"/>
      <c r="F139" s="251">
        <f aca="true" t="shared" si="13" ref="F139:F146">IF($C$155=0,"",IF(C139="[for completion]","",IF(C139="","",C139/$C$155)))</f>
        <v>0</v>
      </c>
      <c r="G139" s="251">
        <f aca="true" t="shared" si="14" ref="G139:G146">IF($D$155=0,"",IF(D139="[for completion]","",IF(D139="","",D139/$D$155)))</f>
        <v>0</v>
      </c>
      <c r="H139" s="217"/>
      <c r="I139" s="220"/>
      <c r="J139" s="220"/>
      <c r="K139" s="220"/>
      <c r="L139" s="217"/>
      <c r="M139" s="217"/>
      <c r="N139" s="217"/>
    </row>
    <row r="140" spans="1:14" s="269" customFormat="1" ht="15">
      <c r="A140" s="220" t="s">
        <v>176</v>
      </c>
      <c r="B140" s="239" t="s">
        <v>150</v>
      </c>
      <c r="C140" s="270">
        <v>0</v>
      </c>
      <c r="D140" s="270">
        <f t="shared" si="12"/>
        <v>0</v>
      </c>
      <c r="E140" s="251"/>
      <c r="F140" s="251">
        <f t="shared" si="13"/>
        <v>0</v>
      </c>
      <c r="G140" s="251">
        <f t="shared" si="14"/>
        <v>0</v>
      </c>
      <c r="H140" s="217"/>
      <c r="I140" s="220"/>
      <c r="J140" s="220"/>
      <c r="K140" s="220"/>
      <c r="L140" s="217"/>
      <c r="M140" s="217"/>
      <c r="N140" s="217"/>
    </row>
    <row r="141" spans="1:14" s="269" customFormat="1" ht="15">
      <c r="A141" s="220" t="s">
        <v>177</v>
      </c>
      <c r="B141" s="239" t="s">
        <v>148</v>
      </c>
      <c r="C141" s="270">
        <v>0</v>
      </c>
      <c r="D141" s="270">
        <f t="shared" si="12"/>
        <v>0</v>
      </c>
      <c r="E141" s="251"/>
      <c r="F141" s="251">
        <f t="shared" si="13"/>
        <v>0</v>
      </c>
      <c r="G141" s="251">
        <f t="shared" si="14"/>
        <v>0</v>
      </c>
      <c r="H141" s="217"/>
      <c r="I141" s="220"/>
      <c r="J141" s="220"/>
      <c r="K141" s="220"/>
      <c r="L141" s="217"/>
      <c r="M141" s="217"/>
      <c r="N141" s="217"/>
    </row>
    <row r="142" spans="1:14" s="269" customFormat="1" ht="15">
      <c r="A142" s="220" t="s">
        <v>178</v>
      </c>
      <c r="B142" s="239" t="s">
        <v>144</v>
      </c>
      <c r="C142" s="270">
        <v>0</v>
      </c>
      <c r="D142" s="270">
        <f t="shared" si="12"/>
        <v>0</v>
      </c>
      <c r="E142" s="251"/>
      <c r="F142" s="251">
        <f t="shared" si="13"/>
        <v>0</v>
      </c>
      <c r="G142" s="251">
        <f t="shared" si="14"/>
        <v>0</v>
      </c>
      <c r="H142" s="217"/>
      <c r="I142" s="220"/>
      <c r="J142" s="220"/>
      <c r="K142" s="220"/>
      <c r="L142" s="217"/>
      <c r="M142" s="217"/>
      <c r="N142" s="217"/>
    </row>
    <row r="143" spans="1:14" s="269" customFormat="1" ht="15">
      <c r="A143" s="220" t="s">
        <v>179</v>
      </c>
      <c r="B143" s="239" t="s">
        <v>152</v>
      </c>
      <c r="C143" s="270">
        <v>0</v>
      </c>
      <c r="D143" s="270">
        <f t="shared" si="12"/>
        <v>0</v>
      </c>
      <c r="E143" s="239"/>
      <c r="F143" s="251">
        <f t="shared" si="13"/>
        <v>0</v>
      </c>
      <c r="G143" s="251">
        <f t="shared" si="14"/>
        <v>0</v>
      </c>
      <c r="H143" s="217"/>
      <c r="I143" s="220"/>
      <c r="J143" s="220"/>
      <c r="K143" s="220"/>
      <c r="L143" s="217"/>
      <c r="M143" s="217"/>
      <c r="N143" s="217"/>
    </row>
    <row r="144" spans="1:13" ht="15">
      <c r="A144" s="220" t="s">
        <v>180</v>
      </c>
      <c r="B144" s="239" t="s">
        <v>154</v>
      </c>
      <c r="C144" s="270">
        <v>0</v>
      </c>
      <c r="D144" s="270">
        <f t="shared" si="12"/>
        <v>0</v>
      </c>
      <c r="E144" s="239"/>
      <c r="F144" s="251">
        <f t="shared" si="13"/>
        <v>0</v>
      </c>
      <c r="G144" s="251">
        <f t="shared" si="14"/>
        <v>0</v>
      </c>
      <c r="H144" s="217"/>
      <c r="L144" s="217"/>
      <c r="M144" s="217"/>
    </row>
    <row r="145" spans="1:13" ht="15">
      <c r="A145" s="220" t="s">
        <v>181</v>
      </c>
      <c r="B145" s="239" t="s">
        <v>140</v>
      </c>
      <c r="C145" s="270">
        <v>0</v>
      </c>
      <c r="D145" s="270">
        <f t="shared" si="12"/>
        <v>0</v>
      </c>
      <c r="E145" s="239"/>
      <c r="F145" s="251">
        <f t="shared" si="13"/>
        <v>0</v>
      </c>
      <c r="G145" s="251">
        <f t="shared" si="14"/>
        <v>0</v>
      </c>
      <c r="H145" s="217"/>
      <c r="L145" s="217"/>
      <c r="M145" s="217"/>
    </row>
    <row r="146" spans="1:13" ht="15">
      <c r="A146" s="220" t="s">
        <v>182</v>
      </c>
      <c r="B146" s="239" t="s">
        <v>156</v>
      </c>
      <c r="C146" s="270">
        <v>0</v>
      </c>
      <c r="D146" s="270">
        <f t="shared" si="12"/>
        <v>0</v>
      </c>
      <c r="E146" s="239"/>
      <c r="F146" s="251">
        <f t="shared" si="13"/>
        <v>0</v>
      </c>
      <c r="G146" s="251">
        <f t="shared" si="14"/>
        <v>0</v>
      </c>
      <c r="H146" s="217"/>
      <c r="L146" s="217"/>
      <c r="M146" s="217"/>
    </row>
    <row r="147" spans="1:13" ht="15">
      <c r="A147" s="220" t="s">
        <v>183</v>
      </c>
      <c r="B147" s="239" t="s">
        <v>1904</v>
      </c>
      <c r="C147" s="270">
        <v>0</v>
      </c>
      <c r="D147" s="270">
        <f t="shared" si="12"/>
        <v>0</v>
      </c>
      <c r="E147" s="239"/>
      <c r="F147" s="251">
        <f>IF($C$155=0,"",IF(C147="[for completion]","",IF(C147="","",C147/$C$155)))</f>
        <v>0</v>
      </c>
      <c r="G147" s="251">
        <f>IF($D$155=0,"",IF(D147="[for completion]","",IF(D147="","",D147/$D$155)))</f>
        <v>0</v>
      </c>
      <c r="H147" s="217"/>
      <c r="L147" s="217"/>
      <c r="M147" s="217"/>
    </row>
    <row r="148" spans="1:13" ht="15">
      <c r="A148" s="220" t="s">
        <v>184</v>
      </c>
      <c r="B148" s="239" t="s">
        <v>158</v>
      </c>
      <c r="C148" s="270">
        <v>0</v>
      </c>
      <c r="D148" s="270">
        <f t="shared" si="12"/>
        <v>0</v>
      </c>
      <c r="E148" s="239"/>
      <c r="F148" s="251">
        <f aca="true" t="shared" si="15" ref="F148:F154">IF($C$155=0,"",IF(C148="[for completion]","",IF(C148="","",C148/$C$155)))</f>
        <v>0</v>
      </c>
      <c r="G148" s="251">
        <f aca="true" t="shared" si="16" ref="G148:G154">IF($D$155=0,"",IF(D148="[for completion]","",IF(D148="","",D148/$D$155)))</f>
        <v>0</v>
      </c>
      <c r="H148" s="217"/>
      <c r="L148" s="217"/>
      <c r="M148" s="217"/>
    </row>
    <row r="149" spans="1:13" ht="15">
      <c r="A149" s="220" t="s">
        <v>185</v>
      </c>
      <c r="B149" s="239" t="s">
        <v>142</v>
      </c>
      <c r="C149" s="270">
        <v>0</v>
      </c>
      <c r="D149" s="270">
        <f t="shared" si="12"/>
        <v>0</v>
      </c>
      <c r="E149" s="239"/>
      <c r="F149" s="251">
        <f t="shared" si="15"/>
        <v>0</v>
      </c>
      <c r="G149" s="251">
        <f t="shared" si="16"/>
        <v>0</v>
      </c>
      <c r="H149" s="217"/>
      <c r="L149" s="217"/>
      <c r="M149" s="217"/>
    </row>
    <row r="150" spans="1:13" ht="15">
      <c r="A150" s="220" t="s">
        <v>186</v>
      </c>
      <c r="B150" s="263" t="s">
        <v>1905</v>
      </c>
      <c r="C150" s="270">
        <v>0</v>
      </c>
      <c r="D150" s="270">
        <f t="shared" si="12"/>
        <v>0</v>
      </c>
      <c r="E150" s="239"/>
      <c r="F150" s="251">
        <f t="shared" si="15"/>
        <v>0</v>
      </c>
      <c r="G150" s="251">
        <f t="shared" si="16"/>
        <v>0</v>
      </c>
      <c r="H150" s="217"/>
      <c r="L150" s="217"/>
      <c r="M150" s="217"/>
    </row>
    <row r="151" spans="1:13" ht="15">
      <c r="A151" s="220" t="s">
        <v>187</v>
      </c>
      <c r="B151" s="239" t="s">
        <v>160</v>
      </c>
      <c r="C151" s="270">
        <v>0</v>
      </c>
      <c r="D151" s="270">
        <f t="shared" si="12"/>
        <v>0</v>
      </c>
      <c r="E151" s="239"/>
      <c r="F151" s="251">
        <f t="shared" si="15"/>
        <v>0</v>
      </c>
      <c r="G151" s="251">
        <f t="shared" si="16"/>
        <v>0</v>
      </c>
      <c r="H151" s="217"/>
      <c r="L151" s="217"/>
      <c r="M151" s="217"/>
    </row>
    <row r="152" spans="1:13" ht="15">
      <c r="A152" s="220" t="s">
        <v>188</v>
      </c>
      <c r="B152" s="239" t="s">
        <v>162</v>
      </c>
      <c r="C152" s="270">
        <v>0</v>
      </c>
      <c r="D152" s="270">
        <f t="shared" si="12"/>
        <v>0</v>
      </c>
      <c r="E152" s="239"/>
      <c r="F152" s="251">
        <f t="shared" si="15"/>
        <v>0</v>
      </c>
      <c r="G152" s="251">
        <f t="shared" si="16"/>
        <v>0</v>
      </c>
      <c r="H152" s="217"/>
      <c r="L152" s="217"/>
      <c r="M152" s="217"/>
    </row>
    <row r="153" spans="1:13" ht="15">
      <c r="A153" s="220" t="s">
        <v>189</v>
      </c>
      <c r="B153" s="239" t="s">
        <v>138</v>
      </c>
      <c r="C153" s="270">
        <v>0</v>
      </c>
      <c r="D153" s="270">
        <f t="shared" si="12"/>
        <v>0</v>
      </c>
      <c r="E153" s="239"/>
      <c r="F153" s="251">
        <f t="shared" si="15"/>
        <v>0</v>
      </c>
      <c r="G153" s="251">
        <f t="shared" si="16"/>
        <v>0</v>
      </c>
      <c r="H153" s="217"/>
      <c r="L153" s="217"/>
      <c r="M153" s="217"/>
    </row>
    <row r="154" spans="1:13" ht="15">
      <c r="A154" s="220" t="s">
        <v>1908</v>
      </c>
      <c r="B154" s="239" t="s">
        <v>62</v>
      </c>
      <c r="C154" s="270">
        <v>0</v>
      </c>
      <c r="D154" s="270">
        <f t="shared" si="12"/>
        <v>0</v>
      </c>
      <c r="E154" s="239"/>
      <c r="F154" s="251">
        <f t="shared" si="15"/>
        <v>0</v>
      </c>
      <c r="G154" s="251">
        <f t="shared" si="16"/>
        <v>0</v>
      </c>
      <c r="H154" s="217"/>
      <c r="L154" s="217"/>
      <c r="M154" s="217"/>
    </row>
    <row r="155" spans="1:13" ht="15">
      <c r="A155" s="220" t="s">
        <v>1909</v>
      </c>
      <c r="B155" s="264" t="s">
        <v>64</v>
      </c>
      <c r="C155" s="220">
        <f>SUM(C138:C154)</f>
        <v>11500</v>
      </c>
      <c r="D155" s="220">
        <f>SUM(D138:D154)</f>
        <v>11500</v>
      </c>
      <c r="E155" s="239"/>
      <c r="F155" s="249">
        <f>SUM(F138:F154)</f>
        <v>1</v>
      </c>
      <c r="G155" s="249">
        <f>SUM(G138:G154)</f>
        <v>1</v>
      </c>
      <c r="H155" s="217"/>
      <c r="L155" s="217"/>
      <c r="M155" s="217"/>
    </row>
    <row r="156" spans="1:13" ht="15" hidden="1" outlineLevel="1">
      <c r="A156" s="220" t="s">
        <v>190</v>
      </c>
      <c r="B156" s="256" t="s">
        <v>166</v>
      </c>
      <c r="E156" s="239"/>
      <c r="F156" s="251">
        <f>IF($C$155=0,"",IF(C156="[for completion]","",IF(C156="","",C156/$C$155)))</f>
      </c>
      <c r="G156" s="251">
        <f>IF($D$155=0,"",IF(D156="[for completion]","",IF(D156="","",D156/$D$155)))</f>
      </c>
      <c r="H156" s="217"/>
      <c r="L156" s="217"/>
      <c r="M156" s="217"/>
    </row>
    <row r="157" spans="1:13" ht="15" hidden="1" outlineLevel="1">
      <c r="A157" s="220" t="s">
        <v>191</v>
      </c>
      <c r="B157" s="256" t="s">
        <v>166</v>
      </c>
      <c r="E157" s="239"/>
      <c r="F157" s="251">
        <f aca="true" t="shared" si="17" ref="F157:F162">IF($C$155=0,"",IF(C157="[for completion]","",IF(C157="","",C157/$C$155)))</f>
      </c>
      <c r="G157" s="251">
        <f aca="true" t="shared" si="18" ref="G157:G162">IF($D$155=0,"",IF(D157="[for completion]","",IF(D157="","",D157/$D$155)))</f>
      </c>
      <c r="H157" s="217"/>
      <c r="L157" s="217"/>
      <c r="M157" s="217"/>
    </row>
    <row r="158" spans="1:13" ht="15" hidden="1" outlineLevel="1">
      <c r="A158" s="220" t="s">
        <v>192</v>
      </c>
      <c r="B158" s="256" t="s">
        <v>166</v>
      </c>
      <c r="E158" s="239"/>
      <c r="F158" s="251">
        <f t="shared" si="17"/>
      </c>
      <c r="G158" s="251">
        <f t="shared" si="18"/>
      </c>
      <c r="H158" s="217"/>
      <c r="L158" s="217"/>
      <c r="M158" s="217"/>
    </row>
    <row r="159" spans="1:13" ht="15" hidden="1" outlineLevel="1">
      <c r="A159" s="220" t="s">
        <v>193</v>
      </c>
      <c r="B159" s="256" t="s">
        <v>166</v>
      </c>
      <c r="E159" s="239"/>
      <c r="F159" s="251">
        <f t="shared" si="17"/>
      </c>
      <c r="G159" s="251">
        <f t="shared" si="18"/>
      </c>
      <c r="H159" s="217"/>
      <c r="L159" s="217"/>
      <c r="M159" s="217"/>
    </row>
    <row r="160" spans="1:13" ht="15" hidden="1" outlineLevel="1">
      <c r="A160" s="220" t="s">
        <v>1910</v>
      </c>
      <c r="B160" s="256" t="s">
        <v>166</v>
      </c>
      <c r="E160" s="239"/>
      <c r="F160" s="251">
        <f t="shared" si="17"/>
      </c>
      <c r="G160" s="251">
        <f t="shared" si="18"/>
      </c>
      <c r="H160" s="217"/>
      <c r="L160" s="217"/>
      <c r="M160" s="217"/>
    </row>
    <row r="161" spans="1:13" ht="15" hidden="1" outlineLevel="1">
      <c r="A161" s="220" t="s">
        <v>194</v>
      </c>
      <c r="B161" s="256" t="s">
        <v>166</v>
      </c>
      <c r="E161" s="239"/>
      <c r="F161" s="251">
        <f t="shared" si="17"/>
      </c>
      <c r="G161" s="251">
        <f t="shared" si="18"/>
      </c>
      <c r="H161" s="217"/>
      <c r="L161" s="217"/>
      <c r="M161" s="217"/>
    </row>
    <row r="162" spans="1:13" ht="15" hidden="1" outlineLevel="1">
      <c r="A162" s="220" t="s">
        <v>195</v>
      </c>
      <c r="B162" s="256" t="s">
        <v>166</v>
      </c>
      <c r="E162" s="239"/>
      <c r="F162" s="251">
        <f t="shared" si="17"/>
      </c>
      <c r="G162" s="251">
        <f t="shared" si="18"/>
      </c>
      <c r="H162" s="217"/>
      <c r="L162" s="217"/>
      <c r="M162" s="217"/>
    </row>
    <row r="163" spans="1:13" ht="15" customHeight="1" collapsed="1">
      <c r="A163" s="241"/>
      <c r="B163" s="242" t="s">
        <v>196</v>
      </c>
      <c r="C163" s="248" t="s">
        <v>131</v>
      </c>
      <c r="D163" s="248" t="s">
        <v>132</v>
      </c>
      <c r="E163" s="243"/>
      <c r="F163" s="248" t="s">
        <v>133</v>
      </c>
      <c r="G163" s="248" t="s">
        <v>134</v>
      </c>
      <c r="H163" s="217"/>
      <c r="L163" s="217"/>
      <c r="M163" s="217"/>
    </row>
    <row r="164" spans="1:13" ht="15">
      <c r="A164" s="220" t="s">
        <v>197</v>
      </c>
      <c r="B164" s="217" t="s">
        <v>198</v>
      </c>
      <c r="C164" s="220">
        <v>11500</v>
      </c>
      <c r="D164" s="220">
        <f>C164</f>
        <v>11500</v>
      </c>
      <c r="E164" s="271"/>
      <c r="F164" s="251">
        <f>IF($C$167=0,"",IF(C164="[for completion]","",IF(C164="","",C164/$C$167)))</f>
        <v>1</v>
      </c>
      <c r="G164" s="251">
        <f>IF($D$167=0,"",IF(D164="[for completion]","",IF(D164="","",D164/$D$167)))</f>
        <v>1</v>
      </c>
      <c r="H164" s="217"/>
      <c r="L164" s="217"/>
      <c r="M164" s="217"/>
    </row>
    <row r="165" spans="1:13" ht="15">
      <c r="A165" s="220" t="s">
        <v>199</v>
      </c>
      <c r="B165" s="217" t="s">
        <v>200</v>
      </c>
      <c r="C165" s="272">
        <v>0</v>
      </c>
      <c r="D165" s="272">
        <f>C165</f>
        <v>0</v>
      </c>
      <c r="E165" s="271"/>
      <c r="F165" s="251">
        <f>IF($C$167=0,"",IF(C165="[for completion]","",IF(C165="","",C165/$C$167)))</f>
        <v>0</v>
      </c>
      <c r="G165" s="251">
        <f>IF($D$167=0,"",IF(D165="[for completion]","",IF(D165="","",D165/$D$167)))</f>
        <v>0</v>
      </c>
      <c r="H165" s="217"/>
      <c r="L165" s="217"/>
      <c r="M165" s="217"/>
    </row>
    <row r="166" spans="1:13" ht="15">
      <c r="A166" s="220" t="s">
        <v>201</v>
      </c>
      <c r="B166" s="217" t="s">
        <v>62</v>
      </c>
      <c r="C166" s="272">
        <v>0</v>
      </c>
      <c r="D166" s="272">
        <f>C166</f>
        <v>0</v>
      </c>
      <c r="E166" s="271"/>
      <c r="F166" s="251">
        <f>IF($C$167=0,"",IF(C166="[for completion]","",IF(C166="","",C166/$C$167)))</f>
        <v>0</v>
      </c>
      <c r="G166" s="251">
        <f>IF($D$167=0,"",IF(D166="[for completion]","",IF(D166="","",D166/$D$167)))</f>
        <v>0</v>
      </c>
      <c r="H166" s="217"/>
      <c r="L166" s="217"/>
      <c r="M166" s="217"/>
    </row>
    <row r="167" spans="1:13" ht="15">
      <c r="A167" s="220" t="s">
        <v>202</v>
      </c>
      <c r="B167" s="273" t="s">
        <v>64</v>
      </c>
      <c r="C167" s="217">
        <f>SUM(C164:C166)</f>
        <v>11500</v>
      </c>
      <c r="D167" s="217">
        <f>SUM(D164:D166)</f>
        <v>11500</v>
      </c>
      <c r="E167" s="271"/>
      <c r="F167" s="271">
        <f>SUM(F164:F166)</f>
        <v>1</v>
      </c>
      <c r="G167" s="271">
        <f>SUM(G164:G166)</f>
        <v>1</v>
      </c>
      <c r="H167" s="217"/>
      <c r="L167" s="217"/>
      <c r="M167" s="217"/>
    </row>
    <row r="168" spans="1:13" ht="15" hidden="1" outlineLevel="1">
      <c r="A168" s="220" t="s">
        <v>203</v>
      </c>
      <c r="B168" s="273"/>
      <c r="C168" s="217"/>
      <c r="D168" s="217"/>
      <c r="E168" s="271"/>
      <c r="F168" s="271"/>
      <c r="G168" s="263"/>
      <c r="H168" s="217"/>
      <c r="L168" s="217"/>
      <c r="M168" s="217"/>
    </row>
    <row r="169" spans="1:13" ht="15" hidden="1" outlineLevel="1">
      <c r="A169" s="220" t="s">
        <v>204</v>
      </c>
      <c r="B169" s="273"/>
      <c r="C169" s="217"/>
      <c r="D169" s="217"/>
      <c r="E169" s="271"/>
      <c r="F169" s="271"/>
      <c r="G169" s="263"/>
      <c r="H169" s="217"/>
      <c r="L169" s="217"/>
      <c r="M169" s="217"/>
    </row>
    <row r="170" spans="1:13" ht="15" hidden="1" outlineLevel="1">
      <c r="A170" s="220" t="s">
        <v>205</v>
      </c>
      <c r="B170" s="273"/>
      <c r="C170" s="217"/>
      <c r="D170" s="217"/>
      <c r="E170" s="271"/>
      <c r="F170" s="271"/>
      <c r="G170" s="263"/>
      <c r="H170" s="217"/>
      <c r="L170" s="217"/>
      <c r="M170" s="217"/>
    </row>
    <row r="171" spans="1:13" ht="15" hidden="1" outlineLevel="1">
      <c r="A171" s="220" t="s">
        <v>206</v>
      </c>
      <c r="B171" s="273"/>
      <c r="C171" s="217"/>
      <c r="D171" s="217"/>
      <c r="E171" s="271"/>
      <c r="F171" s="271"/>
      <c r="G171" s="263"/>
      <c r="H171" s="217"/>
      <c r="L171" s="217"/>
      <c r="M171" s="217"/>
    </row>
    <row r="172" spans="1:13" ht="15" hidden="1" outlineLevel="1">
      <c r="A172" s="220" t="s">
        <v>207</v>
      </c>
      <c r="B172" s="273"/>
      <c r="C172" s="217"/>
      <c r="D172" s="217"/>
      <c r="E172" s="271"/>
      <c r="F172" s="271"/>
      <c r="G172" s="263"/>
      <c r="H172" s="217"/>
      <c r="L172" s="217"/>
      <c r="M172" s="217"/>
    </row>
    <row r="173" spans="1:13" ht="15" customHeight="1" collapsed="1">
      <c r="A173" s="241"/>
      <c r="B173" s="242" t="s">
        <v>208</v>
      </c>
      <c r="C173" s="241" t="s">
        <v>50</v>
      </c>
      <c r="D173" s="241"/>
      <c r="E173" s="243"/>
      <c r="F173" s="244" t="s">
        <v>209</v>
      </c>
      <c r="G173" s="244"/>
      <c r="H173" s="217"/>
      <c r="L173" s="217"/>
      <c r="M173" s="217"/>
    </row>
    <row r="174" spans="1:13" ht="15" customHeight="1">
      <c r="A174" s="220" t="s">
        <v>210</v>
      </c>
      <c r="B174" s="239" t="s">
        <v>211</v>
      </c>
      <c r="C174" s="272">
        <v>0</v>
      </c>
      <c r="D174" s="234"/>
      <c r="E174" s="226"/>
      <c r="F174" s="251">
        <f>IF($C$179=0,"",IF(C174="[for completion]","",C174/$C$179))</f>
        <v>0</v>
      </c>
      <c r="G174" s="251"/>
      <c r="H174" s="217"/>
      <c r="L174" s="217"/>
      <c r="M174" s="217"/>
    </row>
    <row r="175" spans="1:13" ht="30.75" customHeight="1">
      <c r="A175" s="220" t="s">
        <v>212</v>
      </c>
      <c r="B175" s="239" t="s">
        <v>213</v>
      </c>
      <c r="C175" s="272">
        <v>91.5</v>
      </c>
      <c r="E175" s="255"/>
      <c r="F175" s="251">
        <f>IF($C$179=0,"",IF(C175="[for completion]","",C175/$C$179))</f>
        <v>1</v>
      </c>
      <c r="G175" s="251"/>
      <c r="H175" s="217"/>
      <c r="L175" s="217"/>
      <c r="M175" s="217"/>
    </row>
    <row r="176" spans="1:13" ht="15">
      <c r="A176" s="220" t="s">
        <v>214</v>
      </c>
      <c r="B176" s="239" t="s">
        <v>215</v>
      </c>
      <c r="C176" s="272">
        <v>0</v>
      </c>
      <c r="E176" s="255"/>
      <c r="F176" s="251"/>
      <c r="G176" s="251"/>
      <c r="H176" s="217"/>
      <c r="L176" s="217"/>
      <c r="M176" s="217"/>
    </row>
    <row r="177" spans="1:13" ht="15">
      <c r="A177" s="220" t="s">
        <v>216</v>
      </c>
      <c r="B177" s="239" t="s">
        <v>217</v>
      </c>
      <c r="C177" s="272">
        <v>0</v>
      </c>
      <c r="E177" s="255"/>
      <c r="F177" s="251">
        <f aca="true" t="shared" si="19" ref="F177:F187">IF($C$179=0,"",IF(C177="[for completion]","",C177/$C$179))</f>
        <v>0</v>
      </c>
      <c r="G177" s="251"/>
      <c r="H177" s="217"/>
      <c r="L177" s="217"/>
      <c r="M177" s="217"/>
    </row>
    <row r="178" spans="1:13" ht="15">
      <c r="A178" s="220" t="s">
        <v>218</v>
      </c>
      <c r="B178" s="239" t="s">
        <v>62</v>
      </c>
      <c r="C178" s="272">
        <v>0</v>
      </c>
      <c r="E178" s="255"/>
      <c r="F178" s="251">
        <f t="shared" si="19"/>
        <v>0</v>
      </c>
      <c r="G178" s="251"/>
      <c r="H178" s="217"/>
      <c r="L178" s="217"/>
      <c r="M178" s="217"/>
    </row>
    <row r="179" spans="1:13" ht="15">
      <c r="A179" s="220" t="s">
        <v>219</v>
      </c>
      <c r="B179" s="264" t="s">
        <v>64</v>
      </c>
      <c r="C179" s="239">
        <f>SUM(C174:C178)</f>
        <v>91.5</v>
      </c>
      <c r="E179" s="255"/>
      <c r="F179" s="255">
        <f>SUM(F174:F178)</f>
        <v>1</v>
      </c>
      <c r="G179" s="251"/>
      <c r="H179" s="217"/>
      <c r="L179" s="217"/>
      <c r="M179" s="217"/>
    </row>
    <row r="180" spans="1:13" ht="15" hidden="1" outlineLevel="1">
      <c r="A180" s="220" t="s">
        <v>220</v>
      </c>
      <c r="B180" s="274" t="s">
        <v>221</v>
      </c>
      <c r="E180" s="255"/>
      <c r="F180" s="251">
        <f t="shared" si="19"/>
        <v>0</v>
      </c>
      <c r="G180" s="251"/>
      <c r="H180" s="217"/>
      <c r="L180" s="217"/>
      <c r="M180" s="217"/>
    </row>
    <row r="181" spans="1:6" s="274" customFormat="1" ht="30" hidden="1" outlineLevel="1">
      <c r="A181" s="220" t="s">
        <v>222</v>
      </c>
      <c r="B181" s="274" t="s">
        <v>223</v>
      </c>
      <c r="F181" s="251">
        <f t="shared" si="19"/>
        <v>0</v>
      </c>
    </row>
    <row r="182" spans="1:13" ht="30" hidden="1" outlineLevel="1">
      <c r="A182" s="220" t="s">
        <v>224</v>
      </c>
      <c r="B182" s="274" t="s">
        <v>225</v>
      </c>
      <c r="E182" s="255"/>
      <c r="F182" s="251">
        <f t="shared" si="19"/>
        <v>0</v>
      </c>
      <c r="G182" s="251"/>
      <c r="H182" s="217"/>
      <c r="L182" s="217"/>
      <c r="M182" s="217"/>
    </row>
    <row r="183" spans="1:13" ht="15" hidden="1" outlineLevel="1">
      <c r="A183" s="220" t="s">
        <v>226</v>
      </c>
      <c r="B183" s="274" t="s">
        <v>227</v>
      </c>
      <c r="E183" s="255"/>
      <c r="F183" s="251">
        <f t="shared" si="19"/>
        <v>0</v>
      </c>
      <c r="G183" s="251"/>
      <c r="H183" s="217"/>
      <c r="L183" s="217"/>
      <c r="M183" s="217"/>
    </row>
    <row r="184" spans="1:6" s="274" customFormat="1" ht="30" hidden="1" outlineLevel="1">
      <c r="A184" s="220" t="s">
        <v>228</v>
      </c>
      <c r="B184" s="274" t="s">
        <v>229</v>
      </c>
      <c r="F184" s="251">
        <f t="shared" si="19"/>
        <v>0</v>
      </c>
    </row>
    <row r="185" spans="1:13" ht="30" hidden="1" outlineLevel="1">
      <c r="A185" s="220" t="s">
        <v>230</v>
      </c>
      <c r="B185" s="274" t="s">
        <v>231</v>
      </c>
      <c r="E185" s="255"/>
      <c r="F185" s="251">
        <f t="shared" si="19"/>
        <v>0</v>
      </c>
      <c r="G185" s="251"/>
      <c r="H185" s="217"/>
      <c r="L185" s="217"/>
      <c r="M185" s="217"/>
    </row>
    <row r="186" spans="1:13" ht="15" hidden="1" outlineLevel="1">
      <c r="A186" s="220" t="s">
        <v>232</v>
      </c>
      <c r="B186" s="274" t="s">
        <v>233</v>
      </c>
      <c r="E186" s="255"/>
      <c r="F186" s="251">
        <f t="shared" si="19"/>
        <v>0</v>
      </c>
      <c r="G186" s="251"/>
      <c r="H186" s="217"/>
      <c r="L186" s="217"/>
      <c r="M186" s="217"/>
    </row>
    <row r="187" spans="1:13" ht="15" hidden="1" outlineLevel="1">
      <c r="A187" s="220" t="s">
        <v>234</v>
      </c>
      <c r="B187" s="274" t="s">
        <v>235</v>
      </c>
      <c r="E187" s="255"/>
      <c r="F187" s="251">
        <f t="shared" si="19"/>
        <v>0</v>
      </c>
      <c r="G187" s="251"/>
      <c r="H187" s="217"/>
      <c r="L187" s="217"/>
      <c r="M187" s="217"/>
    </row>
    <row r="188" spans="1:13" ht="15" hidden="1" outlineLevel="1">
      <c r="A188" s="220" t="s">
        <v>236</v>
      </c>
      <c r="B188" s="274"/>
      <c r="E188" s="255"/>
      <c r="F188" s="251"/>
      <c r="G188" s="251"/>
      <c r="H188" s="217"/>
      <c r="L188" s="217"/>
      <c r="M188" s="217"/>
    </row>
    <row r="189" spans="1:13" ht="15" hidden="1" outlineLevel="1">
      <c r="A189" s="220" t="s">
        <v>237</v>
      </c>
      <c r="B189" s="274"/>
      <c r="E189" s="255"/>
      <c r="F189" s="251"/>
      <c r="G189" s="251"/>
      <c r="H189" s="217"/>
      <c r="L189" s="217"/>
      <c r="M189" s="217"/>
    </row>
    <row r="190" spans="1:13" ht="15" hidden="1" outlineLevel="1">
      <c r="A190" s="220" t="s">
        <v>238</v>
      </c>
      <c r="B190" s="274"/>
      <c r="E190" s="255"/>
      <c r="F190" s="251"/>
      <c r="G190" s="251"/>
      <c r="H190" s="217"/>
      <c r="L190" s="217"/>
      <c r="M190" s="217"/>
    </row>
    <row r="191" spans="1:13" ht="15" hidden="1" outlineLevel="1">
      <c r="A191" s="220" t="s">
        <v>239</v>
      </c>
      <c r="B191" s="256"/>
      <c r="E191" s="255"/>
      <c r="F191" s="251"/>
      <c r="G191" s="251"/>
      <c r="H191" s="217"/>
      <c r="L191" s="217"/>
      <c r="M191" s="217"/>
    </row>
    <row r="192" spans="1:13" ht="15" customHeight="1" collapsed="1">
      <c r="A192" s="241"/>
      <c r="B192" s="242" t="s">
        <v>240</v>
      </c>
      <c r="C192" s="241" t="s">
        <v>50</v>
      </c>
      <c r="D192" s="241"/>
      <c r="E192" s="243"/>
      <c r="F192" s="244" t="s">
        <v>209</v>
      </c>
      <c r="G192" s="244"/>
      <c r="H192" s="217"/>
      <c r="L192" s="217"/>
      <c r="M192" s="217"/>
    </row>
    <row r="193" spans="1:13" ht="15">
      <c r="A193" s="220" t="s">
        <v>241</v>
      </c>
      <c r="B193" s="239" t="s">
        <v>242</v>
      </c>
      <c r="C193" s="272">
        <v>91.5</v>
      </c>
      <c r="E193" s="250"/>
      <c r="F193" s="251">
        <f aca="true" t="shared" si="20" ref="F193:F206">IF($C$208=0,"",IF(C193="[for completion]","",C193/$C$208))</f>
        <v>1</v>
      </c>
      <c r="G193" s="251"/>
      <c r="H193" s="217"/>
      <c r="L193" s="217"/>
      <c r="M193" s="217"/>
    </row>
    <row r="194" spans="1:13" ht="15">
      <c r="A194" s="220" t="s">
        <v>243</v>
      </c>
      <c r="B194" s="239" t="s">
        <v>244</v>
      </c>
      <c r="C194" s="272">
        <v>0</v>
      </c>
      <c r="E194" s="255"/>
      <c r="F194" s="251">
        <f t="shared" si="20"/>
        <v>0</v>
      </c>
      <c r="G194" s="255"/>
      <c r="H194" s="217"/>
      <c r="L194" s="217"/>
      <c r="M194" s="217"/>
    </row>
    <row r="195" spans="1:13" ht="15">
      <c r="A195" s="220" t="s">
        <v>245</v>
      </c>
      <c r="B195" s="239" t="s">
        <v>246</v>
      </c>
      <c r="C195" s="272">
        <v>0</v>
      </c>
      <c r="E195" s="255"/>
      <c r="F195" s="251">
        <f t="shared" si="20"/>
        <v>0</v>
      </c>
      <c r="G195" s="255"/>
      <c r="H195" s="217"/>
      <c r="L195" s="217"/>
      <c r="M195" s="217"/>
    </row>
    <row r="196" spans="1:13" ht="15">
      <c r="A196" s="220" t="s">
        <v>247</v>
      </c>
      <c r="B196" s="239" t="s">
        <v>248</v>
      </c>
      <c r="C196" s="272">
        <v>0</v>
      </c>
      <c r="E196" s="255"/>
      <c r="F196" s="251">
        <f t="shared" si="20"/>
        <v>0</v>
      </c>
      <c r="G196" s="255"/>
      <c r="H196" s="217"/>
      <c r="L196" s="217"/>
      <c r="M196" s="217"/>
    </row>
    <row r="197" spans="1:13" ht="15">
      <c r="A197" s="220" t="s">
        <v>249</v>
      </c>
      <c r="B197" s="239" t="s">
        <v>250</v>
      </c>
      <c r="C197" s="272">
        <v>0</v>
      </c>
      <c r="E197" s="255"/>
      <c r="F197" s="251">
        <f t="shared" si="20"/>
        <v>0</v>
      </c>
      <c r="G197" s="255"/>
      <c r="H197" s="217"/>
      <c r="L197" s="217"/>
      <c r="M197" s="217"/>
    </row>
    <row r="198" spans="1:13" ht="15">
      <c r="A198" s="220" t="s">
        <v>251</v>
      </c>
      <c r="B198" s="239" t="s">
        <v>252</v>
      </c>
      <c r="C198" s="272">
        <v>0</v>
      </c>
      <c r="E198" s="255"/>
      <c r="F198" s="251">
        <f t="shared" si="20"/>
        <v>0</v>
      </c>
      <c r="G198" s="255"/>
      <c r="H198" s="217"/>
      <c r="L198" s="217"/>
      <c r="M198" s="217"/>
    </row>
    <row r="199" spans="1:13" ht="15">
      <c r="A199" s="220" t="s">
        <v>253</v>
      </c>
      <c r="B199" s="239" t="s">
        <v>254</v>
      </c>
      <c r="C199" s="272">
        <v>0</v>
      </c>
      <c r="E199" s="255"/>
      <c r="F199" s="251">
        <f t="shared" si="20"/>
        <v>0</v>
      </c>
      <c r="G199" s="255"/>
      <c r="H199" s="217"/>
      <c r="L199" s="217"/>
      <c r="M199" s="217"/>
    </row>
    <row r="200" spans="1:13" ht="15">
      <c r="A200" s="220" t="s">
        <v>255</v>
      </c>
      <c r="B200" s="239" t="s">
        <v>256</v>
      </c>
      <c r="C200" s="272">
        <v>0</v>
      </c>
      <c r="E200" s="255"/>
      <c r="F200" s="251">
        <f t="shared" si="20"/>
        <v>0</v>
      </c>
      <c r="G200" s="255"/>
      <c r="H200" s="217"/>
      <c r="L200" s="217"/>
      <c r="M200" s="217"/>
    </row>
    <row r="201" spans="1:13" ht="15">
      <c r="A201" s="220" t="s">
        <v>257</v>
      </c>
      <c r="B201" s="239" t="s">
        <v>258</v>
      </c>
      <c r="C201" s="272">
        <v>0</v>
      </c>
      <c r="E201" s="255"/>
      <c r="F201" s="251">
        <f t="shared" si="20"/>
        <v>0</v>
      </c>
      <c r="G201" s="255"/>
      <c r="H201" s="217"/>
      <c r="L201" s="217"/>
      <c r="M201" s="217"/>
    </row>
    <row r="202" spans="1:13" ht="15">
      <c r="A202" s="220" t="s">
        <v>259</v>
      </c>
      <c r="B202" s="239" t="s">
        <v>260</v>
      </c>
      <c r="C202" s="272">
        <v>0</v>
      </c>
      <c r="E202" s="255"/>
      <c r="F202" s="251">
        <f t="shared" si="20"/>
        <v>0</v>
      </c>
      <c r="G202" s="255"/>
      <c r="H202" s="217"/>
      <c r="L202" s="217"/>
      <c r="M202" s="217"/>
    </row>
    <row r="203" spans="1:13" ht="15">
      <c r="A203" s="220" t="s">
        <v>261</v>
      </c>
      <c r="B203" s="239" t="s">
        <v>262</v>
      </c>
      <c r="C203" s="272">
        <v>0</v>
      </c>
      <c r="E203" s="255"/>
      <c r="F203" s="251">
        <f t="shared" si="20"/>
        <v>0</v>
      </c>
      <c r="G203" s="255"/>
      <c r="H203" s="217"/>
      <c r="L203" s="217"/>
      <c r="M203" s="217"/>
    </row>
    <row r="204" spans="1:13" ht="15">
      <c r="A204" s="220" t="s">
        <v>263</v>
      </c>
      <c r="B204" s="239" t="s">
        <v>264</v>
      </c>
      <c r="C204" s="272">
        <v>0</v>
      </c>
      <c r="E204" s="255"/>
      <c r="F204" s="251">
        <f t="shared" si="20"/>
        <v>0</v>
      </c>
      <c r="G204" s="255"/>
      <c r="H204" s="217"/>
      <c r="L204" s="217"/>
      <c r="M204" s="217"/>
    </row>
    <row r="205" spans="1:13" ht="15">
      <c r="A205" s="220" t="s">
        <v>265</v>
      </c>
      <c r="B205" s="239" t="s">
        <v>266</v>
      </c>
      <c r="C205" s="272">
        <v>0</v>
      </c>
      <c r="E205" s="255"/>
      <c r="F205" s="251">
        <f t="shared" si="20"/>
        <v>0</v>
      </c>
      <c r="G205" s="255"/>
      <c r="H205" s="217"/>
      <c r="L205" s="217"/>
      <c r="M205" s="217"/>
    </row>
    <row r="206" spans="1:13" ht="15">
      <c r="A206" s="220" t="s">
        <v>267</v>
      </c>
      <c r="B206" s="239" t="s">
        <v>62</v>
      </c>
      <c r="C206" s="272">
        <v>0</v>
      </c>
      <c r="E206" s="255"/>
      <c r="F206" s="251">
        <f t="shared" si="20"/>
        <v>0</v>
      </c>
      <c r="G206" s="255"/>
      <c r="H206" s="217"/>
      <c r="L206" s="217"/>
      <c r="M206" s="217"/>
    </row>
    <row r="207" spans="1:13" ht="15">
      <c r="A207" s="220" t="s">
        <v>268</v>
      </c>
      <c r="B207" s="253" t="s">
        <v>269</v>
      </c>
      <c r="C207" s="272">
        <v>91.5</v>
      </c>
      <c r="E207" s="255"/>
      <c r="F207" s="251"/>
      <c r="G207" s="255"/>
      <c r="H207" s="217"/>
      <c r="L207" s="217"/>
      <c r="M207" s="217"/>
    </row>
    <row r="208" spans="1:13" ht="15">
      <c r="A208" s="220" t="s">
        <v>270</v>
      </c>
      <c r="B208" s="264" t="s">
        <v>64</v>
      </c>
      <c r="C208" s="239">
        <f>SUM(C193:C206)</f>
        <v>91.5</v>
      </c>
      <c r="D208" s="239"/>
      <c r="E208" s="255"/>
      <c r="F208" s="255">
        <f>SUM(F193:F206)</f>
        <v>1</v>
      </c>
      <c r="G208" s="255"/>
      <c r="H208" s="217"/>
      <c r="L208" s="217"/>
      <c r="M208" s="217"/>
    </row>
    <row r="209" spans="1:13" ht="15" hidden="1" outlineLevel="1">
      <c r="A209" s="220" t="s">
        <v>271</v>
      </c>
      <c r="B209" s="256" t="s">
        <v>166</v>
      </c>
      <c r="E209" s="255"/>
      <c r="F209" s="251">
        <f>IF($C$208=0,"",IF(C209="[for completion]","",C209/$C$208))</f>
        <v>0</v>
      </c>
      <c r="G209" s="255"/>
      <c r="H209" s="217"/>
      <c r="L209" s="217"/>
      <c r="M209" s="217"/>
    </row>
    <row r="210" spans="1:13" ht="15" hidden="1" outlineLevel="1">
      <c r="A210" s="220" t="s">
        <v>1911</v>
      </c>
      <c r="B210" s="256" t="s">
        <v>166</v>
      </c>
      <c r="E210" s="255"/>
      <c r="F210" s="251">
        <f aca="true" t="shared" si="21" ref="F210:F215">IF($C$208=0,"",IF(C210="[for completion]","",C210/$C$208))</f>
        <v>0</v>
      </c>
      <c r="G210" s="255"/>
      <c r="H210" s="217"/>
      <c r="L210" s="217"/>
      <c r="M210" s="217"/>
    </row>
    <row r="211" spans="1:13" ht="15" hidden="1" outlineLevel="1">
      <c r="A211" s="220" t="s">
        <v>272</v>
      </c>
      <c r="B211" s="256" t="s">
        <v>166</v>
      </c>
      <c r="E211" s="255"/>
      <c r="F211" s="251">
        <f t="shared" si="21"/>
        <v>0</v>
      </c>
      <c r="G211" s="255"/>
      <c r="H211" s="217"/>
      <c r="L211" s="217"/>
      <c r="M211" s="217"/>
    </row>
    <row r="212" spans="1:13" ht="15" hidden="1" outlineLevel="1">
      <c r="A212" s="220" t="s">
        <v>273</v>
      </c>
      <c r="B212" s="256" t="s">
        <v>166</v>
      </c>
      <c r="E212" s="255"/>
      <c r="F212" s="251">
        <f t="shared" si="21"/>
        <v>0</v>
      </c>
      <c r="G212" s="255"/>
      <c r="H212" s="217"/>
      <c r="L212" s="217"/>
      <c r="M212" s="217"/>
    </row>
    <row r="213" spans="1:13" ht="15" hidden="1" outlineLevel="1">
      <c r="A213" s="220" t="s">
        <v>274</v>
      </c>
      <c r="B213" s="256" t="s">
        <v>166</v>
      </c>
      <c r="E213" s="255"/>
      <c r="F213" s="251">
        <f t="shared" si="21"/>
        <v>0</v>
      </c>
      <c r="G213" s="255"/>
      <c r="H213" s="217"/>
      <c r="L213" s="217"/>
      <c r="M213" s="217"/>
    </row>
    <row r="214" spans="1:13" ht="15" hidden="1" outlineLevel="1">
      <c r="A214" s="220" t="s">
        <v>275</v>
      </c>
      <c r="B214" s="256" t="s">
        <v>166</v>
      </c>
      <c r="E214" s="255"/>
      <c r="F214" s="251">
        <f t="shared" si="21"/>
        <v>0</v>
      </c>
      <c r="G214" s="255"/>
      <c r="H214" s="217"/>
      <c r="L214" s="217"/>
      <c r="M214" s="217"/>
    </row>
    <row r="215" spans="1:13" ht="15" hidden="1" outlineLevel="1">
      <c r="A215" s="220" t="s">
        <v>276</v>
      </c>
      <c r="B215" s="256" t="s">
        <v>166</v>
      </c>
      <c r="E215" s="255"/>
      <c r="F215" s="251">
        <f t="shared" si="21"/>
        <v>0</v>
      </c>
      <c r="G215" s="255"/>
      <c r="H215" s="217"/>
      <c r="L215" s="217"/>
      <c r="M215" s="217"/>
    </row>
    <row r="216" spans="1:13" ht="15" customHeight="1" collapsed="1">
      <c r="A216" s="241"/>
      <c r="B216" s="242" t="s">
        <v>1912</v>
      </c>
      <c r="C216" s="241" t="s">
        <v>50</v>
      </c>
      <c r="D216" s="241"/>
      <c r="E216" s="243"/>
      <c r="F216" s="244" t="s">
        <v>277</v>
      </c>
      <c r="G216" s="244" t="s">
        <v>278</v>
      </c>
      <c r="H216" s="217"/>
      <c r="L216" s="217"/>
      <c r="M216" s="217"/>
    </row>
    <row r="217" spans="1:13" ht="15">
      <c r="A217" s="220" t="s">
        <v>279</v>
      </c>
      <c r="B217" s="263" t="s">
        <v>280</v>
      </c>
      <c r="C217" s="272">
        <v>91.5</v>
      </c>
      <c r="E217" s="271"/>
      <c r="F217" s="251">
        <f>IF($C$38=0,"",IF(C217="[for completion]","",IF(C217="","",C217/$C$38)))</f>
        <v>0.005763432029257561</v>
      </c>
      <c r="G217" s="251">
        <f>IF($C$39=0,"",IF(C217="[for completion]","",IF(C217="","",C217/$C$39)))</f>
        <v>0.007956521739130435</v>
      </c>
      <c r="H217" s="217"/>
      <c r="L217" s="217"/>
      <c r="M217" s="217"/>
    </row>
    <row r="218" spans="1:13" ht="15">
      <c r="A218" s="220" t="s">
        <v>281</v>
      </c>
      <c r="B218" s="263" t="s">
        <v>282</v>
      </c>
      <c r="C218" s="272">
        <v>0</v>
      </c>
      <c r="E218" s="271"/>
      <c r="F218" s="251">
        <f>IF($C$38=0,"",IF(C218="[for completion]","",IF(C218="","",C218/$C$38)))</f>
        <v>0</v>
      </c>
      <c r="G218" s="251">
        <f>IF($C$39=0,"",IF(C218="[for completion]","",IF(C218="","",C218/$C$39)))</f>
        <v>0</v>
      </c>
      <c r="H218" s="217"/>
      <c r="L218" s="217"/>
      <c r="M218" s="217"/>
    </row>
    <row r="219" spans="1:13" ht="15">
      <c r="A219" s="220" t="s">
        <v>283</v>
      </c>
      <c r="B219" s="263" t="s">
        <v>62</v>
      </c>
      <c r="C219" s="272">
        <v>0</v>
      </c>
      <c r="E219" s="271"/>
      <c r="F219" s="251">
        <f>IF($C$38=0,"",IF(C219="[for completion]","",IF(C219="","",C219/$C$38)))</f>
        <v>0</v>
      </c>
      <c r="G219" s="251">
        <f>IF($C$39=0,"",IF(C219="[for completion]","",IF(C219="","",C219/$C$39)))</f>
        <v>0</v>
      </c>
      <c r="H219" s="217"/>
      <c r="L219" s="217"/>
      <c r="M219" s="217"/>
    </row>
    <row r="220" spans="1:13" ht="15">
      <c r="A220" s="220" t="s">
        <v>284</v>
      </c>
      <c r="B220" s="264" t="s">
        <v>64</v>
      </c>
      <c r="C220" s="220">
        <f>SUM(C217:C219)</f>
        <v>91.5</v>
      </c>
      <c r="E220" s="271"/>
      <c r="F220" s="249">
        <f>SUM(F217:F219)</f>
        <v>0.005763432029257561</v>
      </c>
      <c r="G220" s="249">
        <f>SUM(G217:G219)</f>
        <v>0.007956521739130435</v>
      </c>
      <c r="H220" s="217"/>
      <c r="L220" s="217"/>
      <c r="M220" s="217"/>
    </row>
    <row r="221" spans="1:13" ht="15" hidden="1" outlineLevel="1">
      <c r="A221" s="220" t="s">
        <v>285</v>
      </c>
      <c r="B221" s="256" t="s">
        <v>166</v>
      </c>
      <c r="E221" s="271"/>
      <c r="F221" s="251">
        <f aca="true" t="shared" si="22" ref="F221:F227">IF($C$38=0,"",IF(C221="[for completion]","",IF(C221="","",C221/$C$38)))</f>
      </c>
      <c r="G221" s="251">
        <f aca="true" t="shared" si="23" ref="G221:G227">IF($C$39=0,"",IF(C221="[for completion]","",IF(C221="","",C221/$C$39)))</f>
      </c>
      <c r="H221" s="217"/>
      <c r="L221" s="217"/>
      <c r="M221" s="217"/>
    </row>
    <row r="222" spans="1:13" ht="15" hidden="1" outlineLevel="1">
      <c r="A222" s="220" t="s">
        <v>286</v>
      </c>
      <c r="B222" s="256" t="s">
        <v>166</v>
      </c>
      <c r="E222" s="271"/>
      <c r="F222" s="251">
        <f t="shared" si="22"/>
      </c>
      <c r="G222" s="251">
        <f t="shared" si="23"/>
      </c>
      <c r="H222" s="217"/>
      <c r="L222" s="217"/>
      <c r="M222" s="217"/>
    </row>
    <row r="223" spans="1:13" ht="15" hidden="1" outlineLevel="1">
      <c r="A223" s="220" t="s">
        <v>287</v>
      </c>
      <c r="B223" s="256" t="s">
        <v>166</v>
      </c>
      <c r="E223" s="271"/>
      <c r="F223" s="251">
        <f t="shared" si="22"/>
      </c>
      <c r="G223" s="251">
        <f t="shared" si="23"/>
      </c>
      <c r="H223" s="217"/>
      <c r="L223" s="217"/>
      <c r="M223" s="217"/>
    </row>
    <row r="224" spans="1:13" ht="15" hidden="1" outlineLevel="1">
      <c r="A224" s="220" t="s">
        <v>288</v>
      </c>
      <c r="B224" s="256" t="s">
        <v>166</v>
      </c>
      <c r="E224" s="271"/>
      <c r="F224" s="251">
        <f t="shared" si="22"/>
      </c>
      <c r="G224" s="251">
        <f t="shared" si="23"/>
      </c>
      <c r="H224" s="217"/>
      <c r="L224" s="217"/>
      <c r="M224" s="217"/>
    </row>
    <row r="225" spans="1:13" ht="15" hidden="1" outlineLevel="1">
      <c r="A225" s="220" t="s">
        <v>289</v>
      </c>
      <c r="B225" s="256" t="s">
        <v>166</v>
      </c>
      <c r="E225" s="271"/>
      <c r="F225" s="251">
        <f t="shared" si="22"/>
      </c>
      <c r="G225" s="251">
        <f t="shared" si="23"/>
      </c>
      <c r="H225" s="217"/>
      <c r="L225" s="217"/>
      <c r="M225" s="217"/>
    </row>
    <row r="226" spans="1:13" ht="15" hidden="1" outlineLevel="1">
      <c r="A226" s="220" t="s">
        <v>290</v>
      </c>
      <c r="B226" s="256" t="s">
        <v>166</v>
      </c>
      <c r="E226" s="239"/>
      <c r="F226" s="251">
        <f t="shared" si="22"/>
      </c>
      <c r="G226" s="251">
        <f t="shared" si="23"/>
      </c>
      <c r="H226" s="217"/>
      <c r="L226" s="217"/>
      <c r="M226" s="217"/>
    </row>
    <row r="227" spans="1:13" ht="15" hidden="1" outlineLevel="1">
      <c r="A227" s="220" t="s">
        <v>291</v>
      </c>
      <c r="B227" s="256" t="s">
        <v>166</v>
      </c>
      <c r="E227" s="271"/>
      <c r="F227" s="251">
        <f t="shared" si="22"/>
      </c>
      <c r="G227" s="251">
        <f t="shared" si="23"/>
      </c>
      <c r="H227" s="217"/>
      <c r="L227" s="217"/>
      <c r="M227" s="217"/>
    </row>
    <row r="228" spans="1:13" ht="15" customHeight="1" collapsed="1">
      <c r="A228" s="241"/>
      <c r="B228" s="242" t="s">
        <v>1913</v>
      </c>
      <c r="C228" s="241"/>
      <c r="D228" s="241"/>
      <c r="E228" s="243"/>
      <c r="F228" s="244"/>
      <c r="G228" s="244"/>
      <c r="H228" s="217"/>
      <c r="L228" s="217"/>
      <c r="M228" s="217"/>
    </row>
    <row r="229" spans="1:13" ht="30">
      <c r="A229" s="220" t="s">
        <v>292</v>
      </c>
      <c r="B229" s="239" t="s">
        <v>1914</v>
      </c>
      <c r="C229" s="275" t="s">
        <v>1915</v>
      </c>
      <c r="H229" s="217"/>
      <c r="L229" s="217"/>
      <c r="M229" s="217"/>
    </row>
    <row r="230" spans="1:13" ht="15" customHeight="1">
      <c r="A230" s="241"/>
      <c r="B230" s="242" t="s">
        <v>293</v>
      </c>
      <c r="C230" s="241"/>
      <c r="D230" s="241"/>
      <c r="E230" s="243"/>
      <c r="F230" s="244"/>
      <c r="G230" s="244"/>
      <c r="H230" s="217"/>
      <c r="L230" s="217"/>
      <c r="M230" s="217"/>
    </row>
    <row r="231" spans="1:13" ht="15">
      <c r="A231" s="220" t="s">
        <v>294</v>
      </c>
      <c r="B231" s="220" t="s">
        <v>295</v>
      </c>
      <c r="C231" s="220">
        <v>0</v>
      </c>
      <c r="E231" s="239"/>
      <c r="H231" s="217"/>
      <c r="L231" s="217"/>
      <c r="M231" s="217"/>
    </row>
    <row r="232" spans="1:13" ht="15">
      <c r="A232" s="220" t="s">
        <v>296</v>
      </c>
      <c r="B232" s="276" t="s">
        <v>297</v>
      </c>
      <c r="C232" s="220">
        <v>0</v>
      </c>
      <c r="E232" s="239"/>
      <c r="H232" s="217"/>
      <c r="L232" s="217"/>
      <c r="M232" s="217"/>
    </row>
    <row r="233" spans="1:13" ht="15">
      <c r="A233" s="220" t="s">
        <v>298</v>
      </c>
      <c r="B233" s="276" t="s">
        <v>299</v>
      </c>
      <c r="C233" s="220">
        <v>0</v>
      </c>
      <c r="E233" s="239"/>
      <c r="H233" s="217"/>
      <c r="L233" s="217"/>
      <c r="M233" s="217"/>
    </row>
    <row r="234" spans="1:13" ht="15" hidden="1" outlineLevel="1">
      <c r="A234" s="220" t="s">
        <v>300</v>
      </c>
      <c r="B234" s="236" t="s">
        <v>301</v>
      </c>
      <c r="C234" s="239"/>
      <c r="D234" s="239"/>
      <c r="E234" s="239"/>
      <c r="H234" s="217"/>
      <c r="L234" s="217"/>
      <c r="M234" s="217"/>
    </row>
    <row r="235" spans="1:13" ht="15" hidden="1" outlineLevel="1">
      <c r="A235" s="220" t="s">
        <v>302</v>
      </c>
      <c r="B235" s="236" t="s">
        <v>303</v>
      </c>
      <c r="C235" s="239"/>
      <c r="D235" s="239"/>
      <c r="E235" s="239"/>
      <c r="H235" s="217"/>
      <c r="L235" s="217"/>
      <c r="M235" s="217"/>
    </row>
    <row r="236" spans="1:13" ht="15" hidden="1" outlineLevel="1">
      <c r="A236" s="220" t="s">
        <v>304</v>
      </c>
      <c r="B236" s="236" t="s">
        <v>305</v>
      </c>
      <c r="C236" s="239"/>
      <c r="D236" s="239"/>
      <c r="E236" s="239"/>
      <c r="H236" s="217"/>
      <c r="L236" s="217"/>
      <c r="M236" s="217"/>
    </row>
    <row r="237" spans="1:13" ht="15" hidden="1" outlineLevel="1">
      <c r="A237" s="220" t="s">
        <v>306</v>
      </c>
      <c r="C237" s="239"/>
      <c r="D237" s="239"/>
      <c r="E237" s="239"/>
      <c r="H237" s="217"/>
      <c r="L237" s="217"/>
      <c r="M237" s="217"/>
    </row>
    <row r="238" spans="1:13" ht="15" hidden="1" outlineLevel="1">
      <c r="A238" s="220" t="s">
        <v>307</v>
      </c>
      <c r="C238" s="239"/>
      <c r="D238" s="239"/>
      <c r="E238" s="239"/>
      <c r="H238" s="217"/>
      <c r="L238" s="217"/>
      <c r="M238" s="217"/>
    </row>
    <row r="239" spans="1:14" ht="15" hidden="1" outlineLevel="1">
      <c r="A239" s="220" t="s">
        <v>308</v>
      </c>
      <c r="D239" s="215"/>
      <c r="E239" s="215"/>
      <c r="F239" s="215"/>
      <c r="G239" s="215"/>
      <c r="H239" s="217"/>
      <c r="K239" s="277"/>
      <c r="L239" s="277"/>
      <c r="M239" s="277"/>
      <c r="N239" s="277"/>
    </row>
    <row r="240" spans="1:14" ht="15" hidden="1" outlineLevel="1">
      <c r="A240" s="220" t="s">
        <v>309</v>
      </c>
      <c r="D240" s="215"/>
      <c r="E240" s="215"/>
      <c r="F240" s="215"/>
      <c r="G240" s="215"/>
      <c r="H240" s="217"/>
      <c r="K240" s="277"/>
      <c r="L240" s="277"/>
      <c r="M240" s="277"/>
      <c r="N240" s="277"/>
    </row>
    <row r="241" spans="1:14" ht="15" hidden="1" outlineLevel="1">
      <c r="A241" s="220" t="s">
        <v>310</v>
      </c>
      <c r="D241" s="215"/>
      <c r="E241" s="215"/>
      <c r="F241" s="215"/>
      <c r="G241" s="215"/>
      <c r="H241" s="217"/>
      <c r="K241" s="277"/>
      <c r="L241" s="277"/>
      <c r="M241" s="277"/>
      <c r="N241" s="277"/>
    </row>
    <row r="242" spans="1:14" ht="15" hidden="1" outlineLevel="1">
      <c r="A242" s="220" t="s">
        <v>311</v>
      </c>
      <c r="D242" s="215"/>
      <c r="E242" s="215"/>
      <c r="F242" s="215"/>
      <c r="G242" s="215"/>
      <c r="H242" s="217"/>
      <c r="K242" s="277"/>
      <c r="L242" s="277"/>
      <c r="M242" s="277"/>
      <c r="N242" s="277"/>
    </row>
    <row r="243" spans="1:14" ht="15" hidden="1" outlineLevel="1">
      <c r="A243" s="220" t="s">
        <v>312</v>
      </c>
      <c r="D243" s="215"/>
      <c r="E243" s="215"/>
      <c r="F243" s="215"/>
      <c r="G243" s="215"/>
      <c r="H243" s="217"/>
      <c r="K243" s="277"/>
      <c r="L243" s="277"/>
      <c r="M243" s="277"/>
      <c r="N243" s="277"/>
    </row>
    <row r="244" spans="1:14" ht="15" hidden="1" outlineLevel="1">
      <c r="A244" s="220" t="s">
        <v>313</v>
      </c>
      <c r="D244" s="215"/>
      <c r="E244" s="215"/>
      <c r="F244" s="215"/>
      <c r="G244" s="215"/>
      <c r="H244" s="217"/>
      <c r="K244" s="277"/>
      <c r="L244" s="277"/>
      <c r="M244" s="277"/>
      <c r="N244" s="277"/>
    </row>
    <row r="245" spans="1:14" ht="15" hidden="1" outlineLevel="1">
      <c r="A245" s="220" t="s">
        <v>314</v>
      </c>
      <c r="D245" s="215"/>
      <c r="E245" s="215"/>
      <c r="F245" s="215"/>
      <c r="G245" s="215"/>
      <c r="H245" s="217"/>
      <c r="K245" s="277"/>
      <c r="L245" s="277"/>
      <c r="M245" s="277"/>
      <c r="N245" s="277"/>
    </row>
    <row r="246" spans="1:14" ht="15" hidden="1" outlineLevel="1">
      <c r="A246" s="220" t="s">
        <v>315</v>
      </c>
      <c r="D246" s="215"/>
      <c r="E246" s="215"/>
      <c r="F246" s="215"/>
      <c r="G246" s="215"/>
      <c r="H246" s="217"/>
      <c r="K246" s="277"/>
      <c r="L246" s="277"/>
      <c r="M246" s="277"/>
      <c r="N246" s="277"/>
    </row>
    <row r="247" spans="1:14" ht="15" hidden="1" outlineLevel="1">
      <c r="A247" s="220" t="s">
        <v>316</v>
      </c>
      <c r="D247" s="215"/>
      <c r="E247" s="215"/>
      <c r="F247" s="215"/>
      <c r="G247" s="215"/>
      <c r="H247" s="217"/>
      <c r="K247" s="277"/>
      <c r="L247" s="277"/>
      <c r="M247" s="277"/>
      <c r="N247" s="277"/>
    </row>
    <row r="248" spans="1:14" ht="15" hidden="1" outlineLevel="1">
      <c r="A248" s="220" t="s">
        <v>317</v>
      </c>
      <c r="D248" s="215"/>
      <c r="E248" s="215"/>
      <c r="F248" s="215"/>
      <c r="G248" s="215"/>
      <c r="H248" s="217"/>
      <c r="K248" s="277"/>
      <c r="L248" s="277"/>
      <c r="M248" s="277"/>
      <c r="N248" s="277"/>
    </row>
    <row r="249" spans="1:14" ht="15" hidden="1" outlineLevel="1">
      <c r="A249" s="220" t="s">
        <v>318</v>
      </c>
      <c r="D249" s="215"/>
      <c r="E249" s="215"/>
      <c r="F249" s="215"/>
      <c r="G249" s="215"/>
      <c r="H249" s="217"/>
      <c r="K249" s="277"/>
      <c r="L249" s="277"/>
      <c r="M249" s="277"/>
      <c r="N249" s="277"/>
    </row>
    <row r="250" spans="1:14" ht="15" hidden="1" outlineLevel="1">
      <c r="A250" s="220" t="s">
        <v>319</v>
      </c>
      <c r="D250" s="215"/>
      <c r="E250" s="215"/>
      <c r="F250" s="215"/>
      <c r="G250" s="215"/>
      <c r="H250" s="217"/>
      <c r="K250" s="277"/>
      <c r="L250" s="277"/>
      <c r="M250" s="277"/>
      <c r="N250" s="277"/>
    </row>
    <row r="251" spans="1:14" ht="15" hidden="1" outlineLevel="1">
      <c r="A251" s="220" t="s">
        <v>320</v>
      </c>
      <c r="D251" s="215"/>
      <c r="E251" s="215"/>
      <c r="F251" s="215"/>
      <c r="G251" s="215"/>
      <c r="H251" s="217"/>
      <c r="K251" s="277"/>
      <c r="L251" s="277"/>
      <c r="M251" s="277"/>
      <c r="N251" s="277"/>
    </row>
    <row r="252" spans="1:14" ht="15" hidden="1" outlineLevel="1">
      <c r="A252" s="220" t="s">
        <v>321</v>
      </c>
      <c r="D252" s="215"/>
      <c r="E252" s="215"/>
      <c r="F252" s="215"/>
      <c r="G252" s="215"/>
      <c r="H252" s="217"/>
      <c r="K252" s="277"/>
      <c r="L252" s="277"/>
      <c r="M252" s="277"/>
      <c r="N252" s="277"/>
    </row>
    <row r="253" spans="1:14" ht="15" hidden="1" outlineLevel="1">
      <c r="A253" s="220" t="s">
        <v>1916</v>
      </c>
      <c r="D253" s="215"/>
      <c r="E253" s="215"/>
      <c r="F253" s="215"/>
      <c r="G253" s="215"/>
      <c r="H253" s="217"/>
      <c r="K253" s="277"/>
      <c r="L253" s="277"/>
      <c r="M253" s="277"/>
      <c r="N253" s="277"/>
    </row>
    <row r="254" spans="1:14" ht="15" hidden="1" outlineLevel="1">
      <c r="A254" s="220" t="s">
        <v>322</v>
      </c>
      <c r="D254" s="215"/>
      <c r="E254" s="215"/>
      <c r="F254" s="215"/>
      <c r="G254" s="215"/>
      <c r="H254" s="217"/>
      <c r="K254" s="277"/>
      <c r="L254" s="277"/>
      <c r="M254" s="277"/>
      <c r="N254" s="277"/>
    </row>
    <row r="255" spans="1:14" ht="15" hidden="1" outlineLevel="1">
      <c r="A255" s="220" t="s">
        <v>323</v>
      </c>
      <c r="D255" s="215"/>
      <c r="E255" s="215"/>
      <c r="F255" s="215"/>
      <c r="G255" s="215"/>
      <c r="H255" s="217"/>
      <c r="K255" s="277"/>
      <c r="L255" s="277"/>
      <c r="M255" s="277"/>
      <c r="N255" s="277"/>
    </row>
    <row r="256" spans="1:14" ht="15" hidden="1" outlineLevel="1">
      <c r="A256" s="220" t="s">
        <v>324</v>
      </c>
      <c r="D256" s="215"/>
      <c r="E256" s="215"/>
      <c r="F256" s="215"/>
      <c r="G256" s="215"/>
      <c r="H256" s="217"/>
      <c r="K256" s="277"/>
      <c r="L256" s="277"/>
      <c r="M256" s="277"/>
      <c r="N256" s="277"/>
    </row>
    <row r="257" spans="1:14" ht="15" hidden="1" outlineLevel="1">
      <c r="A257" s="220" t="s">
        <v>325</v>
      </c>
      <c r="D257" s="215"/>
      <c r="E257" s="215"/>
      <c r="F257" s="215"/>
      <c r="G257" s="215"/>
      <c r="H257" s="217"/>
      <c r="K257" s="277"/>
      <c r="L257" s="277"/>
      <c r="M257" s="277"/>
      <c r="N257" s="277"/>
    </row>
    <row r="258" spans="1:14" ht="15" hidden="1" outlineLevel="1">
      <c r="A258" s="220" t="s">
        <v>326</v>
      </c>
      <c r="D258" s="215"/>
      <c r="E258" s="215"/>
      <c r="F258" s="215"/>
      <c r="G258" s="215"/>
      <c r="H258" s="217"/>
      <c r="K258" s="277"/>
      <c r="L258" s="277"/>
      <c r="M258" s="277"/>
      <c r="N258" s="277"/>
    </row>
    <row r="259" spans="1:14" ht="15" hidden="1" outlineLevel="1">
      <c r="A259" s="220" t="s">
        <v>327</v>
      </c>
      <c r="D259" s="215"/>
      <c r="E259" s="215"/>
      <c r="F259" s="215"/>
      <c r="G259" s="215"/>
      <c r="H259" s="217"/>
      <c r="K259" s="277"/>
      <c r="L259" s="277"/>
      <c r="M259" s="277"/>
      <c r="N259" s="277"/>
    </row>
    <row r="260" spans="1:14" ht="15" hidden="1" outlineLevel="1">
      <c r="A260" s="220" t="s">
        <v>328</v>
      </c>
      <c r="D260" s="215"/>
      <c r="E260" s="215"/>
      <c r="F260" s="215"/>
      <c r="G260" s="215"/>
      <c r="H260" s="217"/>
      <c r="K260" s="277"/>
      <c r="L260" s="277"/>
      <c r="M260" s="277"/>
      <c r="N260" s="277"/>
    </row>
    <row r="261" spans="1:14" ht="15" hidden="1" outlineLevel="1">
      <c r="A261" s="220" t="s">
        <v>329</v>
      </c>
      <c r="D261" s="215"/>
      <c r="E261" s="215"/>
      <c r="F261" s="215"/>
      <c r="G261" s="215"/>
      <c r="H261" s="217"/>
      <c r="K261" s="277"/>
      <c r="L261" s="277"/>
      <c r="M261" s="277"/>
      <c r="N261" s="277"/>
    </row>
    <row r="262" spans="1:14" ht="15" hidden="1" outlineLevel="1">
      <c r="A262" s="220" t="s">
        <v>330</v>
      </c>
      <c r="D262" s="215"/>
      <c r="E262" s="215"/>
      <c r="F262" s="215"/>
      <c r="G262" s="215"/>
      <c r="H262" s="217"/>
      <c r="K262" s="277"/>
      <c r="L262" s="277"/>
      <c r="M262" s="277"/>
      <c r="N262" s="277"/>
    </row>
    <row r="263" spans="1:14" ht="15" hidden="1" outlineLevel="1">
      <c r="A263" s="220" t="s">
        <v>331</v>
      </c>
      <c r="D263" s="215"/>
      <c r="E263" s="215"/>
      <c r="F263" s="215"/>
      <c r="G263" s="215"/>
      <c r="H263" s="217"/>
      <c r="K263" s="277"/>
      <c r="L263" s="277"/>
      <c r="M263" s="277"/>
      <c r="N263" s="277"/>
    </row>
    <row r="264" spans="1:14" ht="15" hidden="1" outlineLevel="1">
      <c r="A264" s="220" t="s">
        <v>332</v>
      </c>
      <c r="D264" s="215"/>
      <c r="E264" s="215"/>
      <c r="F264" s="215"/>
      <c r="G264" s="215"/>
      <c r="H264" s="217"/>
      <c r="K264" s="277"/>
      <c r="L264" s="277"/>
      <c r="M264" s="277"/>
      <c r="N264" s="277"/>
    </row>
    <row r="265" spans="1:14" ht="15" hidden="1" outlineLevel="1">
      <c r="A265" s="220" t="s">
        <v>333</v>
      </c>
      <c r="D265" s="215"/>
      <c r="E265" s="215"/>
      <c r="F265" s="215"/>
      <c r="G265" s="215"/>
      <c r="H265" s="217"/>
      <c r="K265" s="277"/>
      <c r="L265" s="277"/>
      <c r="M265" s="277"/>
      <c r="N265" s="277"/>
    </row>
    <row r="266" spans="1:14" ht="15" hidden="1" outlineLevel="1">
      <c r="A266" s="220" t="s">
        <v>334</v>
      </c>
      <c r="D266" s="215"/>
      <c r="E266" s="215"/>
      <c r="F266" s="215"/>
      <c r="G266" s="215"/>
      <c r="H266" s="217"/>
      <c r="K266" s="277"/>
      <c r="L266" s="277"/>
      <c r="M266" s="277"/>
      <c r="N266" s="277"/>
    </row>
    <row r="267" spans="1:14" ht="15" hidden="1" outlineLevel="1">
      <c r="A267" s="220" t="s">
        <v>335</v>
      </c>
      <c r="D267" s="215"/>
      <c r="E267" s="215"/>
      <c r="F267" s="215"/>
      <c r="G267" s="215"/>
      <c r="H267" s="217"/>
      <c r="K267" s="277"/>
      <c r="L267" s="277"/>
      <c r="M267" s="277"/>
      <c r="N267" s="277"/>
    </row>
    <row r="268" spans="1:14" ht="15" hidden="1" outlineLevel="1">
      <c r="A268" s="220" t="s">
        <v>336</v>
      </c>
      <c r="D268" s="215"/>
      <c r="E268" s="215"/>
      <c r="F268" s="215"/>
      <c r="G268" s="215"/>
      <c r="H268" s="217"/>
      <c r="K268" s="277"/>
      <c r="L268" s="277"/>
      <c r="M268" s="277"/>
      <c r="N268" s="277"/>
    </row>
    <row r="269" spans="1:14" ht="15" hidden="1" outlineLevel="1">
      <c r="A269" s="220" t="s">
        <v>337</v>
      </c>
      <c r="D269" s="215"/>
      <c r="E269" s="215"/>
      <c r="F269" s="215"/>
      <c r="G269" s="215"/>
      <c r="H269" s="217"/>
      <c r="K269" s="277"/>
      <c r="L269" s="277"/>
      <c r="M269" s="277"/>
      <c r="N269" s="277"/>
    </row>
    <row r="270" spans="1:14" ht="15" hidden="1" outlineLevel="1">
      <c r="A270" s="220" t="s">
        <v>338</v>
      </c>
      <c r="D270" s="215"/>
      <c r="E270" s="215"/>
      <c r="F270" s="215"/>
      <c r="G270" s="215"/>
      <c r="H270" s="217"/>
      <c r="K270" s="277"/>
      <c r="L270" s="277"/>
      <c r="M270" s="277"/>
      <c r="N270" s="277"/>
    </row>
    <row r="271" spans="1:14" ht="15" hidden="1" outlineLevel="1">
      <c r="A271" s="220" t="s">
        <v>339</v>
      </c>
      <c r="D271" s="215"/>
      <c r="E271" s="215"/>
      <c r="F271" s="215"/>
      <c r="G271" s="215"/>
      <c r="H271" s="217"/>
      <c r="K271" s="277"/>
      <c r="L271" s="277"/>
      <c r="M271" s="277"/>
      <c r="N271" s="277"/>
    </row>
    <row r="272" spans="1:14" ht="15" hidden="1" outlineLevel="1">
      <c r="A272" s="220" t="s">
        <v>340</v>
      </c>
      <c r="D272" s="215"/>
      <c r="E272" s="215"/>
      <c r="F272" s="215"/>
      <c r="G272" s="215"/>
      <c r="H272" s="217"/>
      <c r="K272" s="277"/>
      <c r="L272" s="277"/>
      <c r="M272" s="277"/>
      <c r="N272" s="277"/>
    </row>
    <row r="273" spans="1:14" ht="15" hidden="1" outlineLevel="1">
      <c r="A273" s="220" t="s">
        <v>341</v>
      </c>
      <c r="D273" s="215"/>
      <c r="E273" s="215"/>
      <c r="F273" s="215"/>
      <c r="G273" s="215"/>
      <c r="H273" s="217"/>
      <c r="K273" s="277"/>
      <c r="L273" s="277"/>
      <c r="M273" s="277"/>
      <c r="N273" s="277"/>
    </row>
    <row r="274" spans="1:14" ht="15" hidden="1" outlineLevel="1">
      <c r="A274" s="220" t="s">
        <v>342</v>
      </c>
      <c r="D274" s="215"/>
      <c r="E274" s="215"/>
      <c r="F274" s="215"/>
      <c r="G274" s="215"/>
      <c r="H274" s="217"/>
      <c r="K274" s="277"/>
      <c r="L274" s="277"/>
      <c r="M274" s="277"/>
      <c r="N274" s="277"/>
    </row>
    <row r="275" spans="1:14" ht="15" hidden="1" outlineLevel="1">
      <c r="A275" s="220" t="s">
        <v>343</v>
      </c>
      <c r="D275" s="215"/>
      <c r="E275" s="215"/>
      <c r="F275" s="215"/>
      <c r="G275" s="215"/>
      <c r="H275" s="217"/>
      <c r="K275" s="277"/>
      <c r="L275" s="277"/>
      <c r="M275" s="277"/>
      <c r="N275" s="277"/>
    </row>
    <row r="276" spans="1:14" ht="15" hidden="1" outlineLevel="1">
      <c r="A276" s="220" t="s">
        <v>344</v>
      </c>
      <c r="D276" s="215"/>
      <c r="E276" s="215"/>
      <c r="F276" s="215"/>
      <c r="G276" s="215"/>
      <c r="H276" s="217"/>
      <c r="K276" s="277"/>
      <c r="L276" s="277"/>
      <c r="M276" s="277"/>
      <c r="N276" s="277"/>
    </row>
    <row r="277" spans="1:14" ht="15" hidden="1" outlineLevel="1">
      <c r="A277" s="220" t="s">
        <v>345</v>
      </c>
      <c r="D277" s="215"/>
      <c r="E277" s="215"/>
      <c r="F277" s="215"/>
      <c r="G277" s="215"/>
      <c r="H277" s="217"/>
      <c r="K277" s="277"/>
      <c r="L277" s="277"/>
      <c r="M277" s="277"/>
      <c r="N277" s="277"/>
    </row>
    <row r="278" spans="1:14" ht="15" hidden="1" outlineLevel="1">
      <c r="A278" s="220" t="s">
        <v>346</v>
      </c>
      <c r="D278" s="215"/>
      <c r="E278" s="215"/>
      <c r="F278" s="215"/>
      <c r="G278" s="215"/>
      <c r="H278" s="217"/>
      <c r="K278" s="277"/>
      <c r="L278" s="277"/>
      <c r="M278" s="277"/>
      <c r="N278" s="277"/>
    </row>
    <row r="279" spans="1:14" ht="15" hidden="1" outlineLevel="1">
      <c r="A279" s="220" t="s">
        <v>347</v>
      </c>
      <c r="D279" s="215"/>
      <c r="E279" s="215"/>
      <c r="F279" s="215"/>
      <c r="G279" s="215"/>
      <c r="H279" s="217"/>
      <c r="K279" s="277"/>
      <c r="L279" s="277"/>
      <c r="M279" s="277"/>
      <c r="N279" s="277"/>
    </row>
    <row r="280" spans="1:14" ht="15" hidden="1" outlineLevel="1">
      <c r="A280" s="220" t="s">
        <v>348</v>
      </c>
      <c r="D280" s="215"/>
      <c r="E280" s="215"/>
      <c r="F280" s="215"/>
      <c r="G280" s="215"/>
      <c r="H280" s="217"/>
      <c r="K280" s="277"/>
      <c r="L280" s="277"/>
      <c r="M280" s="277"/>
      <c r="N280" s="277"/>
    </row>
    <row r="281" spans="1:14" ht="15" hidden="1" outlineLevel="1">
      <c r="A281" s="220" t="s">
        <v>349</v>
      </c>
      <c r="D281" s="215"/>
      <c r="E281" s="215"/>
      <c r="F281" s="215"/>
      <c r="G281" s="215"/>
      <c r="H281" s="217"/>
      <c r="K281" s="277"/>
      <c r="L281" s="277"/>
      <c r="M281" s="277"/>
      <c r="N281" s="277"/>
    </row>
    <row r="282" spans="1:14" ht="15" hidden="1" outlineLevel="1">
      <c r="A282" s="220" t="s">
        <v>350</v>
      </c>
      <c r="D282" s="215"/>
      <c r="E282" s="215"/>
      <c r="F282" s="215"/>
      <c r="G282" s="215"/>
      <c r="H282" s="217"/>
      <c r="K282" s="277"/>
      <c r="L282" s="277"/>
      <c r="M282" s="277"/>
      <c r="N282" s="277"/>
    </row>
    <row r="283" spans="1:14" ht="15" hidden="1" outlineLevel="1">
      <c r="A283" s="220" t="s">
        <v>351</v>
      </c>
      <c r="D283" s="215"/>
      <c r="E283" s="215"/>
      <c r="F283" s="215"/>
      <c r="G283" s="215"/>
      <c r="H283" s="217"/>
      <c r="K283" s="277"/>
      <c r="L283" s="277"/>
      <c r="M283" s="277"/>
      <c r="N283" s="277"/>
    </row>
    <row r="284" spans="1:14" ht="15" hidden="1" outlineLevel="1">
      <c r="A284" s="220" t="s">
        <v>352</v>
      </c>
      <c r="D284" s="215"/>
      <c r="E284" s="215"/>
      <c r="F284" s="215"/>
      <c r="G284" s="215"/>
      <c r="H284" s="217"/>
      <c r="K284" s="277"/>
      <c r="L284" s="277"/>
      <c r="M284" s="277"/>
      <c r="N284" s="277"/>
    </row>
    <row r="285" spans="1:13" ht="37.5" collapsed="1">
      <c r="A285" s="231"/>
      <c r="B285" s="231" t="s">
        <v>353</v>
      </c>
      <c r="C285" s="231" t="s">
        <v>354</v>
      </c>
      <c r="D285" s="231" t="s">
        <v>354</v>
      </c>
      <c r="E285" s="231"/>
      <c r="F285" s="232"/>
      <c r="G285" s="233"/>
      <c r="H285" s="217"/>
      <c r="I285" s="224"/>
      <c r="J285" s="224"/>
      <c r="K285" s="224"/>
      <c r="L285" s="224"/>
      <c r="M285" s="226"/>
    </row>
    <row r="286" spans="1:13" ht="18.75">
      <c r="A286" s="278" t="s">
        <v>355</v>
      </c>
      <c r="B286" s="279"/>
      <c r="C286" s="279"/>
      <c r="D286" s="279"/>
      <c r="E286" s="279"/>
      <c r="F286" s="280"/>
      <c r="G286" s="279"/>
      <c r="H286" s="217"/>
      <c r="I286" s="224"/>
      <c r="J286" s="224"/>
      <c r="K286" s="224"/>
      <c r="L286" s="224"/>
      <c r="M286" s="226"/>
    </row>
    <row r="287" spans="1:13" ht="18.75">
      <c r="A287" s="278" t="s">
        <v>356</v>
      </c>
      <c r="B287" s="279"/>
      <c r="C287" s="279"/>
      <c r="D287" s="279"/>
      <c r="E287" s="279"/>
      <c r="F287" s="280"/>
      <c r="G287" s="279"/>
      <c r="H287" s="217"/>
      <c r="I287" s="224"/>
      <c r="J287" s="224"/>
      <c r="K287" s="224"/>
      <c r="L287" s="224"/>
      <c r="M287" s="226"/>
    </row>
    <row r="288" spans="1:14" ht="15">
      <c r="A288" s="220" t="s">
        <v>357</v>
      </c>
      <c r="B288" s="236" t="s">
        <v>1917</v>
      </c>
      <c r="C288" s="275">
        <f>ROW(B38)</f>
        <v>38</v>
      </c>
      <c r="D288" s="249"/>
      <c r="E288" s="249"/>
      <c r="F288" s="249"/>
      <c r="G288" s="249"/>
      <c r="H288" s="217"/>
      <c r="I288" s="236"/>
      <c r="J288" s="275"/>
      <c r="L288" s="249"/>
      <c r="M288" s="249"/>
      <c r="N288" s="249"/>
    </row>
    <row r="289" spans="1:13" ht="15">
      <c r="A289" s="220" t="s">
        <v>358</v>
      </c>
      <c r="B289" s="236" t="s">
        <v>1918</v>
      </c>
      <c r="C289" s="275">
        <f>ROW(B39)</f>
        <v>39</v>
      </c>
      <c r="E289" s="249"/>
      <c r="F289" s="249"/>
      <c r="H289" s="217"/>
      <c r="I289" s="236"/>
      <c r="J289" s="275"/>
      <c r="L289" s="249"/>
      <c r="M289" s="249"/>
    </row>
    <row r="290" spans="1:14" ht="15">
      <c r="A290" s="220" t="s">
        <v>359</v>
      </c>
      <c r="B290" s="236" t="s">
        <v>1919</v>
      </c>
      <c r="C290" s="275" t="s">
        <v>360</v>
      </c>
      <c r="D290" s="275"/>
      <c r="E290" s="281"/>
      <c r="F290" s="249"/>
      <c r="G290" s="281"/>
      <c r="H290" s="217"/>
      <c r="I290" s="236"/>
      <c r="J290" s="275"/>
      <c r="K290" s="275"/>
      <c r="L290" s="281"/>
      <c r="M290" s="249"/>
      <c r="N290" s="281"/>
    </row>
    <row r="291" spans="1:10" ht="15">
      <c r="A291" s="220" t="s">
        <v>361</v>
      </c>
      <c r="B291" s="236" t="s">
        <v>1920</v>
      </c>
      <c r="C291" s="275">
        <f>ROW(B52)</f>
        <v>52</v>
      </c>
      <c r="H291" s="217"/>
      <c r="I291" s="236"/>
      <c r="J291" s="275"/>
    </row>
    <row r="292" spans="1:14" ht="15">
      <c r="A292" s="220" t="s">
        <v>362</v>
      </c>
      <c r="B292" s="236" t="s">
        <v>1921</v>
      </c>
      <c r="C292" s="282" t="s">
        <v>2069</v>
      </c>
      <c r="D292" s="275" t="s">
        <v>2070</v>
      </c>
      <c r="E292" s="281"/>
      <c r="F292" s="275"/>
      <c r="G292" s="281"/>
      <c r="H292" s="217"/>
      <c r="I292" s="236"/>
      <c r="J292" s="277"/>
      <c r="K292" s="275"/>
      <c r="L292" s="281"/>
      <c r="N292" s="281"/>
    </row>
    <row r="293" spans="1:13" ht="15">
      <c r="A293" s="220" t="s">
        <v>363</v>
      </c>
      <c r="B293" s="236" t="s">
        <v>1922</v>
      </c>
      <c r="C293" s="275" t="s">
        <v>2071</v>
      </c>
      <c r="D293" s="275"/>
      <c r="H293" s="217"/>
      <c r="I293" s="236"/>
      <c r="M293" s="281"/>
    </row>
    <row r="294" spans="1:13" ht="15">
      <c r="A294" s="220" t="s">
        <v>364</v>
      </c>
      <c r="B294" s="236" t="s">
        <v>1923</v>
      </c>
      <c r="C294" s="275">
        <f>ROW(B111)</f>
        <v>111</v>
      </c>
      <c r="F294" s="281"/>
      <c r="H294" s="217"/>
      <c r="I294" s="236"/>
      <c r="J294" s="275"/>
      <c r="M294" s="281"/>
    </row>
    <row r="295" spans="1:13" ht="15">
      <c r="A295" s="220" t="s">
        <v>365</v>
      </c>
      <c r="B295" s="236" t="s">
        <v>1924</v>
      </c>
      <c r="C295" s="275">
        <f>ROW(B163)</f>
        <v>163</v>
      </c>
      <c r="E295" s="281"/>
      <c r="F295" s="281"/>
      <c r="H295" s="217"/>
      <c r="I295" s="236"/>
      <c r="J295" s="275"/>
      <c r="L295" s="281"/>
      <c r="M295" s="281"/>
    </row>
    <row r="296" spans="1:13" ht="15">
      <c r="A296" s="220" t="s">
        <v>366</v>
      </c>
      <c r="B296" s="236" t="s">
        <v>1925</v>
      </c>
      <c r="C296" s="275">
        <f>ROW(B137)</f>
        <v>137</v>
      </c>
      <c r="E296" s="281"/>
      <c r="F296" s="281"/>
      <c r="H296" s="217"/>
      <c r="I296" s="236"/>
      <c r="J296" s="275"/>
      <c r="L296" s="281"/>
      <c r="M296" s="281"/>
    </row>
    <row r="297" spans="1:12" ht="30">
      <c r="A297" s="220" t="s">
        <v>367</v>
      </c>
      <c r="B297" s="220" t="s">
        <v>368</v>
      </c>
      <c r="C297" s="275" t="s">
        <v>369</v>
      </c>
      <c r="E297" s="281"/>
      <c r="H297" s="217"/>
      <c r="J297" s="275"/>
      <c r="L297" s="281"/>
    </row>
    <row r="298" spans="1:12" ht="15">
      <c r="A298" s="220" t="s">
        <v>370</v>
      </c>
      <c r="B298" s="236" t="s">
        <v>1926</v>
      </c>
      <c r="C298" s="275">
        <f>ROW(B65)</f>
        <v>65</v>
      </c>
      <c r="E298" s="281"/>
      <c r="H298" s="217"/>
      <c r="I298" s="236"/>
      <c r="J298" s="275"/>
      <c r="L298" s="281"/>
    </row>
    <row r="299" spans="1:12" ht="15">
      <c r="A299" s="220" t="s">
        <v>371</v>
      </c>
      <c r="B299" s="236" t="s">
        <v>1927</v>
      </c>
      <c r="C299" s="275">
        <f>ROW(B88)</f>
        <v>88</v>
      </c>
      <c r="E299" s="281"/>
      <c r="H299" s="217"/>
      <c r="I299" s="236"/>
      <c r="J299" s="275"/>
      <c r="L299" s="281"/>
    </row>
    <row r="300" spans="1:12" ht="15">
      <c r="A300" s="220" t="s">
        <v>372</v>
      </c>
      <c r="B300" s="236" t="s">
        <v>1928</v>
      </c>
      <c r="C300" s="275" t="s">
        <v>2072</v>
      </c>
      <c r="D300" s="275"/>
      <c r="E300" s="281"/>
      <c r="H300" s="217"/>
      <c r="I300" s="236"/>
      <c r="J300" s="275"/>
      <c r="K300" s="275"/>
      <c r="L300" s="281"/>
    </row>
    <row r="301" spans="1:12" ht="15" hidden="1" outlineLevel="1">
      <c r="A301" s="220" t="s">
        <v>373</v>
      </c>
      <c r="B301" s="236"/>
      <c r="C301" s="275"/>
      <c r="D301" s="275"/>
      <c r="E301" s="281"/>
      <c r="H301" s="217"/>
      <c r="I301" s="236"/>
      <c r="J301" s="275"/>
      <c r="K301" s="275"/>
      <c r="L301" s="281"/>
    </row>
    <row r="302" spans="1:12" ht="15" hidden="1" outlineLevel="1">
      <c r="A302" s="220" t="s">
        <v>374</v>
      </c>
      <c r="B302" s="236"/>
      <c r="C302" s="275"/>
      <c r="D302" s="275"/>
      <c r="E302" s="281"/>
      <c r="H302" s="217"/>
      <c r="I302" s="236"/>
      <c r="J302" s="275"/>
      <c r="K302" s="275"/>
      <c r="L302" s="281"/>
    </row>
    <row r="303" spans="1:12" ht="15" hidden="1" outlineLevel="1">
      <c r="A303" s="220" t="s">
        <v>375</v>
      </c>
      <c r="B303" s="236"/>
      <c r="C303" s="275"/>
      <c r="D303" s="275"/>
      <c r="E303" s="281"/>
      <c r="H303" s="217"/>
      <c r="I303" s="236"/>
      <c r="J303" s="275"/>
      <c r="K303" s="275"/>
      <c r="L303" s="281"/>
    </row>
    <row r="304" spans="1:12" ht="15" hidden="1" outlineLevel="1">
      <c r="A304" s="220" t="s">
        <v>376</v>
      </c>
      <c r="B304" s="236"/>
      <c r="C304" s="275"/>
      <c r="D304" s="275"/>
      <c r="E304" s="281"/>
      <c r="H304" s="217"/>
      <c r="I304" s="236"/>
      <c r="J304" s="275"/>
      <c r="K304" s="275"/>
      <c r="L304" s="281"/>
    </row>
    <row r="305" spans="1:12" ht="15" hidden="1" outlineLevel="1">
      <c r="A305" s="220" t="s">
        <v>377</v>
      </c>
      <c r="B305" s="236"/>
      <c r="C305" s="275"/>
      <c r="D305" s="275"/>
      <c r="E305" s="281"/>
      <c r="H305" s="217"/>
      <c r="I305" s="236"/>
      <c r="J305" s="275"/>
      <c r="K305" s="275"/>
      <c r="L305" s="281"/>
    </row>
    <row r="306" spans="1:12" ht="15" hidden="1" outlineLevel="1">
      <c r="A306" s="220" t="s">
        <v>378</v>
      </c>
      <c r="B306" s="236"/>
      <c r="C306" s="275"/>
      <c r="D306" s="275"/>
      <c r="E306" s="281"/>
      <c r="H306" s="217"/>
      <c r="I306" s="236"/>
      <c r="J306" s="275"/>
      <c r="K306" s="275"/>
      <c r="L306" s="281"/>
    </row>
    <row r="307" spans="1:12" ht="15" hidden="1" outlineLevel="1">
      <c r="A307" s="220" t="s">
        <v>379</v>
      </c>
      <c r="B307" s="236"/>
      <c r="C307" s="275"/>
      <c r="D307" s="275"/>
      <c r="E307" s="281"/>
      <c r="H307" s="217"/>
      <c r="I307" s="236"/>
      <c r="J307" s="275"/>
      <c r="K307" s="275"/>
      <c r="L307" s="281"/>
    </row>
    <row r="308" spans="1:12" ht="15" hidden="1" outlineLevel="1">
      <c r="A308" s="220" t="s">
        <v>380</v>
      </c>
      <c r="B308" s="236"/>
      <c r="C308" s="275"/>
      <c r="D308" s="275"/>
      <c r="E308" s="281"/>
      <c r="H308" s="217"/>
      <c r="I308" s="236"/>
      <c r="J308" s="275"/>
      <c r="K308" s="275"/>
      <c r="L308" s="281"/>
    </row>
    <row r="309" spans="1:12" ht="15" hidden="1" outlineLevel="1">
      <c r="A309" s="220" t="s">
        <v>381</v>
      </c>
      <c r="B309" s="236"/>
      <c r="C309" s="275"/>
      <c r="D309" s="275"/>
      <c r="E309" s="281"/>
      <c r="H309" s="217"/>
      <c r="I309" s="236"/>
      <c r="J309" s="275"/>
      <c r="K309" s="275"/>
      <c r="L309" s="281"/>
    </row>
    <row r="310" spans="1:8" ht="15" hidden="1" outlineLevel="1">
      <c r="A310" s="220" t="s">
        <v>382</v>
      </c>
      <c r="H310" s="217"/>
    </row>
    <row r="311" spans="1:13" ht="37.5" collapsed="1">
      <c r="A311" s="232"/>
      <c r="B311" s="231" t="s">
        <v>383</v>
      </c>
      <c r="C311" s="232"/>
      <c r="D311" s="232"/>
      <c r="E311" s="232"/>
      <c r="F311" s="232"/>
      <c r="G311" s="233"/>
      <c r="H311" s="217"/>
      <c r="I311" s="224"/>
      <c r="J311" s="226"/>
      <c r="K311" s="226"/>
      <c r="L311" s="226"/>
      <c r="M311" s="226"/>
    </row>
    <row r="312" spans="1:10" ht="15">
      <c r="A312" s="220" t="s">
        <v>384</v>
      </c>
      <c r="B312" s="246" t="s">
        <v>385</v>
      </c>
      <c r="C312" s="220">
        <v>0</v>
      </c>
      <c r="H312" s="217"/>
      <c r="I312" s="246"/>
      <c r="J312" s="275"/>
    </row>
    <row r="313" spans="1:10" ht="15" hidden="1" outlineLevel="1">
      <c r="A313" s="220" t="s">
        <v>386</v>
      </c>
      <c r="B313" s="246"/>
      <c r="C313" s="275"/>
      <c r="H313" s="217"/>
      <c r="I313" s="246"/>
      <c r="J313" s="275"/>
    </row>
    <row r="314" spans="1:10" ht="15" hidden="1" outlineLevel="1">
      <c r="A314" s="220" t="s">
        <v>387</v>
      </c>
      <c r="B314" s="246"/>
      <c r="C314" s="275"/>
      <c r="H314" s="217"/>
      <c r="I314" s="246"/>
      <c r="J314" s="275"/>
    </row>
    <row r="315" spans="1:10" ht="15" hidden="1" outlineLevel="1">
      <c r="A315" s="220" t="s">
        <v>388</v>
      </c>
      <c r="B315" s="246"/>
      <c r="C315" s="275"/>
      <c r="H315" s="217"/>
      <c r="I315" s="246"/>
      <c r="J315" s="275"/>
    </row>
    <row r="316" spans="1:10" ht="15" hidden="1" outlineLevel="1">
      <c r="A316" s="220" t="s">
        <v>389</v>
      </c>
      <c r="B316" s="246"/>
      <c r="C316" s="275"/>
      <c r="H316" s="217"/>
      <c r="I316" s="246"/>
      <c r="J316" s="275"/>
    </row>
    <row r="317" spans="1:10" ht="15" hidden="1" outlineLevel="1">
      <c r="A317" s="220" t="s">
        <v>390</v>
      </c>
      <c r="B317" s="246"/>
      <c r="C317" s="275"/>
      <c r="H317" s="217"/>
      <c r="I317" s="246"/>
      <c r="J317" s="275"/>
    </row>
    <row r="318" spans="1:10" ht="15" hidden="1" outlineLevel="1">
      <c r="A318" s="220" t="s">
        <v>391</v>
      </c>
      <c r="B318" s="246"/>
      <c r="C318" s="275"/>
      <c r="H318" s="217"/>
      <c r="I318" s="246"/>
      <c r="J318" s="275"/>
    </row>
    <row r="319" spans="1:13" ht="18.75" collapsed="1">
      <c r="A319" s="232"/>
      <c r="B319" s="231" t="s">
        <v>392</v>
      </c>
      <c r="C319" s="232"/>
      <c r="D319" s="232"/>
      <c r="E319" s="232"/>
      <c r="F319" s="232"/>
      <c r="G319" s="233"/>
      <c r="H319" s="217"/>
      <c r="I319" s="224"/>
      <c r="J319" s="226"/>
      <c r="K319" s="226"/>
      <c r="L319" s="226"/>
      <c r="M319" s="226"/>
    </row>
    <row r="320" spans="1:13" ht="15" customHeight="1" hidden="1" outlineLevel="1">
      <c r="A320" s="241"/>
      <c r="B320" s="242" t="s">
        <v>393</v>
      </c>
      <c r="C320" s="241"/>
      <c r="D320" s="241"/>
      <c r="E320" s="243"/>
      <c r="F320" s="244"/>
      <c r="G320" s="244"/>
      <c r="H320" s="217"/>
      <c r="L320" s="217"/>
      <c r="M320" s="217"/>
    </row>
    <row r="321" spans="1:8" ht="15" hidden="1" outlineLevel="1">
      <c r="A321" s="220" t="s">
        <v>394</v>
      </c>
      <c r="B321" s="236" t="s">
        <v>1929</v>
      </c>
      <c r="C321" s="236"/>
      <c r="H321" s="217"/>
    </row>
    <row r="322" spans="1:8" ht="15" hidden="1" outlineLevel="1">
      <c r="A322" s="220" t="s">
        <v>395</v>
      </c>
      <c r="B322" s="236" t="s">
        <v>1930</v>
      </c>
      <c r="C322" s="236"/>
      <c r="H322" s="217"/>
    </row>
    <row r="323" spans="1:8" ht="15" hidden="1" outlineLevel="1">
      <c r="A323" s="220" t="s">
        <v>396</v>
      </c>
      <c r="B323" s="236" t="s">
        <v>397</v>
      </c>
      <c r="C323" s="236"/>
      <c r="H323" s="217"/>
    </row>
    <row r="324" spans="1:8" ht="15" hidden="1" outlineLevel="1">
      <c r="A324" s="220" t="s">
        <v>398</v>
      </c>
      <c r="B324" s="236" t="s">
        <v>399</v>
      </c>
      <c r="H324" s="217"/>
    </row>
    <row r="325" spans="1:8" ht="15" hidden="1" outlineLevel="1">
      <c r="A325" s="220" t="s">
        <v>400</v>
      </c>
      <c r="B325" s="236" t="s">
        <v>401</v>
      </c>
      <c r="H325" s="217"/>
    </row>
    <row r="326" spans="1:8" ht="15" hidden="1" outlineLevel="1">
      <c r="A326" s="220" t="s">
        <v>402</v>
      </c>
      <c r="B326" s="236" t="s">
        <v>888</v>
      </c>
      <c r="H326" s="217"/>
    </row>
    <row r="327" spans="1:8" ht="15" hidden="1" outlineLevel="1">
      <c r="A327" s="220" t="s">
        <v>403</v>
      </c>
      <c r="B327" s="236" t="s">
        <v>404</v>
      </c>
      <c r="H327" s="217"/>
    </row>
    <row r="328" spans="1:8" ht="15" hidden="1" outlineLevel="1">
      <c r="A328" s="220" t="s">
        <v>405</v>
      </c>
      <c r="B328" s="236" t="s">
        <v>406</v>
      </c>
      <c r="H328" s="217"/>
    </row>
    <row r="329" spans="1:8" ht="15" hidden="1" outlineLevel="1">
      <c r="A329" s="220" t="s">
        <v>407</v>
      </c>
      <c r="B329" s="236" t="s">
        <v>1931</v>
      </c>
      <c r="H329" s="217"/>
    </row>
    <row r="330" spans="1:8" ht="15" hidden="1" outlineLevel="1">
      <c r="A330" s="220" t="s">
        <v>408</v>
      </c>
      <c r="B330" s="256" t="s">
        <v>409</v>
      </c>
      <c r="H330" s="217"/>
    </row>
    <row r="331" spans="1:8" ht="15" hidden="1" outlineLevel="1">
      <c r="A331" s="220" t="s">
        <v>410</v>
      </c>
      <c r="B331" s="256" t="s">
        <v>409</v>
      </c>
      <c r="H331" s="217"/>
    </row>
    <row r="332" spans="1:8" ht="15" hidden="1" outlineLevel="1">
      <c r="A332" s="220" t="s">
        <v>411</v>
      </c>
      <c r="B332" s="256" t="s">
        <v>409</v>
      </c>
      <c r="H332" s="217"/>
    </row>
    <row r="333" spans="1:8" ht="15" hidden="1" outlineLevel="1">
      <c r="A333" s="220" t="s">
        <v>412</v>
      </c>
      <c r="B333" s="256" t="s">
        <v>409</v>
      </c>
      <c r="H333" s="217"/>
    </row>
    <row r="334" spans="1:8" ht="15" hidden="1" outlineLevel="1">
      <c r="A334" s="220" t="s">
        <v>413</v>
      </c>
      <c r="B334" s="256" t="s">
        <v>409</v>
      </c>
      <c r="H334" s="217"/>
    </row>
    <row r="335" spans="1:8" ht="15" hidden="1" outlineLevel="1">
      <c r="A335" s="220" t="s">
        <v>414</v>
      </c>
      <c r="B335" s="256" t="s">
        <v>409</v>
      </c>
      <c r="H335" s="217"/>
    </row>
    <row r="336" spans="1:8" ht="15" hidden="1" outlineLevel="1">
      <c r="A336" s="220" t="s">
        <v>415</v>
      </c>
      <c r="B336" s="256" t="s">
        <v>409</v>
      </c>
      <c r="H336" s="217"/>
    </row>
    <row r="337" spans="1:8" ht="15" hidden="1" outlineLevel="1">
      <c r="A337" s="220" t="s">
        <v>416</v>
      </c>
      <c r="B337" s="256" t="s">
        <v>409</v>
      </c>
      <c r="H337" s="217"/>
    </row>
    <row r="338" spans="1:8" ht="15" hidden="1" outlineLevel="1">
      <c r="A338" s="220" t="s">
        <v>417</v>
      </c>
      <c r="B338" s="256" t="s">
        <v>409</v>
      </c>
      <c r="H338" s="217"/>
    </row>
    <row r="339" spans="1:8" ht="15" hidden="1" outlineLevel="1">
      <c r="A339" s="220" t="s">
        <v>418</v>
      </c>
      <c r="B339" s="256" t="s">
        <v>409</v>
      </c>
      <c r="H339" s="217"/>
    </row>
    <row r="340" spans="1:8" ht="15" hidden="1" outlineLevel="1">
      <c r="A340" s="220" t="s">
        <v>419</v>
      </c>
      <c r="B340" s="256" t="s">
        <v>409</v>
      </c>
      <c r="H340" s="217"/>
    </row>
    <row r="341" spans="1:8" ht="15" hidden="1" outlineLevel="1">
      <c r="A341" s="220" t="s">
        <v>420</v>
      </c>
      <c r="B341" s="256" t="s">
        <v>409</v>
      </c>
      <c r="H341" s="217"/>
    </row>
    <row r="342" spans="1:8" ht="15" hidden="1" outlineLevel="1">
      <c r="A342" s="220" t="s">
        <v>421</v>
      </c>
      <c r="B342" s="256" t="s">
        <v>409</v>
      </c>
      <c r="H342" s="217"/>
    </row>
    <row r="343" spans="1:8" ht="15" hidden="1" outlineLevel="1">
      <c r="A343" s="220" t="s">
        <v>422</v>
      </c>
      <c r="B343" s="256" t="s">
        <v>409</v>
      </c>
      <c r="H343" s="217"/>
    </row>
    <row r="344" spans="1:8" ht="15" hidden="1" outlineLevel="1">
      <c r="A344" s="220" t="s">
        <v>423</v>
      </c>
      <c r="B344" s="256" t="s">
        <v>409</v>
      </c>
      <c r="H344" s="217"/>
    </row>
    <row r="345" spans="1:8" ht="15" hidden="1" outlineLevel="1">
      <c r="A345" s="220" t="s">
        <v>424</v>
      </c>
      <c r="B345" s="256" t="s">
        <v>409</v>
      </c>
      <c r="H345" s="217"/>
    </row>
    <row r="346" spans="1:8" ht="15" hidden="1" outlineLevel="1">
      <c r="A346" s="220" t="s">
        <v>425</v>
      </c>
      <c r="B346" s="256" t="s">
        <v>409</v>
      </c>
      <c r="H346" s="217"/>
    </row>
    <row r="347" spans="1:8" ht="15" hidden="1" outlineLevel="1">
      <c r="A347" s="220" t="s">
        <v>426</v>
      </c>
      <c r="B347" s="256" t="s">
        <v>409</v>
      </c>
      <c r="H347" s="217"/>
    </row>
    <row r="348" spans="1:8" ht="15" hidden="1" outlineLevel="1">
      <c r="A348" s="220" t="s">
        <v>427</v>
      </c>
      <c r="B348" s="256" t="s">
        <v>409</v>
      </c>
      <c r="H348" s="217"/>
    </row>
    <row r="349" spans="1:8" ht="15" hidden="1" outlineLevel="1">
      <c r="A349" s="220" t="s">
        <v>428</v>
      </c>
      <c r="B349" s="256" t="s">
        <v>409</v>
      </c>
      <c r="H349" s="217"/>
    </row>
    <row r="350" spans="1:8" ht="15" hidden="1" outlineLevel="1">
      <c r="A350" s="220" t="s">
        <v>429</v>
      </c>
      <c r="B350" s="256" t="s">
        <v>409</v>
      </c>
      <c r="H350" s="217"/>
    </row>
    <row r="351" spans="1:8" ht="15" hidden="1" outlineLevel="1">
      <c r="A351" s="220" t="s">
        <v>430</v>
      </c>
      <c r="B351" s="256" t="s">
        <v>409</v>
      </c>
      <c r="H351" s="217"/>
    </row>
    <row r="352" spans="1:8" ht="15" hidden="1" outlineLevel="1">
      <c r="A352" s="220" t="s">
        <v>431</v>
      </c>
      <c r="B352" s="256" t="s">
        <v>409</v>
      </c>
      <c r="H352" s="217"/>
    </row>
    <row r="353" spans="1:8" ht="15" hidden="1" outlineLevel="1">
      <c r="A353" s="220" t="s">
        <v>432</v>
      </c>
      <c r="B353" s="256" t="s">
        <v>409</v>
      </c>
      <c r="H353" s="217"/>
    </row>
    <row r="354" spans="1:8" ht="15" hidden="1" outlineLevel="1">
      <c r="A354" s="220" t="s">
        <v>433</v>
      </c>
      <c r="B354" s="256" t="s">
        <v>409</v>
      </c>
      <c r="H354" s="217"/>
    </row>
    <row r="355" spans="1:8" ht="15" hidden="1" outlineLevel="1">
      <c r="A355" s="220" t="s">
        <v>434</v>
      </c>
      <c r="B355" s="256" t="s">
        <v>409</v>
      </c>
      <c r="H355" s="217"/>
    </row>
    <row r="356" spans="1:8" ht="15" hidden="1" outlineLevel="1">
      <c r="A356" s="220" t="s">
        <v>435</v>
      </c>
      <c r="B356" s="256" t="s">
        <v>409</v>
      </c>
      <c r="H356" s="217"/>
    </row>
    <row r="357" spans="1:8" ht="15" hidden="1" outlineLevel="1">
      <c r="A357" s="220" t="s">
        <v>436</v>
      </c>
      <c r="B357" s="256" t="s">
        <v>409</v>
      </c>
      <c r="H357" s="217"/>
    </row>
    <row r="358" spans="1:8" ht="15" hidden="1" outlineLevel="1">
      <c r="A358" s="220" t="s">
        <v>437</v>
      </c>
      <c r="B358" s="256" t="s">
        <v>409</v>
      </c>
      <c r="H358" s="217"/>
    </row>
    <row r="359" spans="1:8" ht="15" hidden="1" outlineLevel="1">
      <c r="A359" s="220" t="s">
        <v>438</v>
      </c>
      <c r="B359" s="256" t="s">
        <v>409</v>
      </c>
      <c r="H359" s="217"/>
    </row>
    <row r="360" spans="1:8" ht="15" hidden="1" outlineLevel="1">
      <c r="A360" s="220" t="s">
        <v>439</v>
      </c>
      <c r="B360" s="256" t="s">
        <v>409</v>
      </c>
      <c r="H360" s="217"/>
    </row>
    <row r="361" spans="1:8" ht="15" hidden="1" outlineLevel="1">
      <c r="A361" s="220" t="s">
        <v>440</v>
      </c>
      <c r="B361" s="256" t="s">
        <v>409</v>
      </c>
      <c r="H361" s="217"/>
    </row>
    <row r="362" spans="1:8" ht="15" hidden="1" outlineLevel="1">
      <c r="A362" s="220" t="s">
        <v>441</v>
      </c>
      <c r="B362" s="256" t="s">
        <v>409</v>
      </c>
      <c r="H362" s="217"/>
    </row>
    <row r="363" spans="1:8" ht="15" hidden="1" outlineLevel="1">
      <c r="A363" s="220" t="s">
        <v>442</v>
      </c>
      <c r="B363" s="256" t="s">
        <v>409</v>
      </c>
      <c r="H363" s="217"/>
    </row>
    <row r="364" spans="1:8" ht="15" hidden="1" outlineLevel="1">
      <c r="A364" s="220" t="s">
        <v>443</v>
      </c>
      <c r="B364" s="256" t="s">
        <v>409</v>
      </c>
      <c r="H364" s="217"/>
    </row>
    <row r="365" spans="1:8" ht="15" hidden="1" outlineLevel="1">
      <c r="A365" s="220" t="s">
        <v>444</v>
      </c>
      <c r="B365" s="256" t="s">
        <v>409</v>
      </c>
      <c r="H365" s="217"/>
    </row>
    <row r="366" ht="15" collapsed="1">
      <c r="H366" s="217"/>
    </row>
    <row r="367" ht="15">
      <c r="H367" s="217"/>
    </row>
    <row r="368" ht="15">
      <c r="H368" s="217"/>
    </row>
    <row r="369" ht="15">
      <c r="H369" s="217"/>
    </row>
    <row r="370" ht="15">
      <c r="H370" s="217"/>
    </row>
    <row r="371" ht="15">
      <c r="H371" s="217"/>
    </row>
    <row r="372" ht="15">
      <c r="H372" s="217"/>
    </row>
    <row r="373" ht="15">
      <c r="H373" s="217"/>
    </row>
    <row r="374" ht="15">
      <c r="H374" s="217"/>
    </row>
    <row r="375" ht="15">
      <c r="H375" s="217"/>
    </row>
    <row r="376" ht="15">
      <c r="H376" s="217"/>
    </row>
    <row r="377" ht="15">
      <c r="H377" s="217"/>
    </row>
    <row r="378" ht="15">
      <c r="H378" s="217"/>
    </row>
    <row r="379" ht="15">
      <c r="H379" s="217"/>
    </row>
    <row r="380" ht="15">
      <c r="H380" s="217"/>
    </row>
    <row r="381" ht="15">
      <c r="H381" s="217"/>
    </row>
    <row r="382" ht="15">
      <c r="H382" s="217"/>
    </row>
    <row r="383" ht="15">
      <c r="H383" s="217"/>
    </row>
    <row r="384" ht="15">
      <c r="H384" s="217"/>
    </row>
    <row r="385" ht="15">
      <c r="H385" s="217"/>
    </row>
    <row r="386" ht="15">
      <c r="H386" s="217"/>
    </row>
    <row r="387" ht="15">
      <c r="H387" s="217"/>
    </row>
    <row r="388" ht="15">
      <c r="H388" s="217"/>
    </row>
    <row r="389" ht="15">
      <c r="H389" s="217"/>
    </row>
    <row r="390" ht="15">
      <c r="H390" s="217"/>
    </row>
    <row r="391" ht="15">
      <c r="H391" s="217"/>
    </row>
    <row r="392" ht="15">
      <c r="H392" s="217"/>
    </row>
    <row r="393" ht="15">
      <c r="H393" s="217"/>
    </row>
    <row r="394" ht="15">
      <c r="H394" s="217"/>
    </row>
    <row r="395" ht="15">
      <c r="H395" s="217"/>
    </row>
    <row r="396" ht="15">
      <c r="H396" s="217"/>
    </row>
    <row r="397" ht="15">
      <c r="H397" s="217"/>
    </row>
    <row r="398" ht="15">
      <c r="H398" s="217"/>
    </row>
    <row r="399" ht="15">
      <c r="H399" s="217"/>
    </row>
    <row r="400" ht="15">
      <c r="H400" s="217"/>
    </row>
    <row r="401" ht="15">
      <c r="H401" s="217"/>
    </row>
    <row r="402" ht="15">
      <c r="H402" s="217"/>
    </row>
    <row r="403" ht="15">
      <c r="H403" s="217"/>
    </row>
    <row r="404" ht="15">
      <c r="H404" s="217"/>
    </row>
    <row r="405" ht="15">
      <c r="H405" s="217"/>
    </row>
    <row r="406" ht="15">
      <c r="H406" s="217"/>
    </row>
    <row r="407" ht="15">
      <c r="H407" s="217"/>
    </row>
    <row r="408" ht="15">
      <c r="H408" s="217"/>
    </row>
    <row r="409" ht="15">
      <c r="H409" s="217"/>
    </row>
    <row r="410" ht="15">
      <c r="H410" s="217"/>
    </row>
    <row r="411" ht="15">
      <c r="H411" s="217"/>
    </row>
    <row r="412" ht="15">
      <c r="H412" s="217"/>
    </row>
    <row r="413" ht="15">
      <c r="H413" s="21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9" r:id="rId6"/>
  <headerFooter>
    <oddHeader>&amp;R&amp;G</oddHeader>
  </headerFooter>
  <rowBreaks count="4" manualBreakCount="4">
    <brk id="64" max="6" man="1"/>
    <brk id="136" max="6" man="1"/>
    <brk id="215"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69"/>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3" t="s">
        <v>987</v>
      </c>
      <c r="L2" s="34"/>
      <c r="M2" s="34"/>
      <c r="N2" s="34"/>
      <c r="O2" s="34"/>
      <c r="P2" s="1"/>
    </row>
    <row r="3" spans="2:16" ht="6" customHeight="1">
      <c r="B3" s="1"/>
      <c r="C3" s="1"/>
      <c r="D3" s="1"/>
      <c r="E3" s="1"/>
      <c r="F3" s="1"/>
      <c r="G3" s="1"/>
      <c r="H3" s="1"/>
      <c r="I3" s="1"/>
      <c r="J3" s="1"/>
      <c r="K3" s="1"/>
      <c r="L3" s="1"/>
      <c r="M3" s="1"/>
      <c r="N3" s="1"/>
      <c r="O3" s="1"/>
      <c r="P3" s="1"/>
    </row>
    <row r="4" spans="2:16" ht="33" customHeight="1">
      <c r="B4" s="35" t="s">
        <v>1311</v>
      </c>
      <c r="C4" s="36"/>
      <c r="D4" s="36"/>
      <c r="E4" s="36"/>
      <c r="F4" s="36"/>
      <c r="G4" s="36"/>
      <c r="H4" s="36"/>
      <c r="I4" s="36"/>
      <c r="J4" s="36"/>
      <c r="K4" s="36"/>
      <c r="L4" s="36"/>
      <c r="M4" s="36"/>
      <c r="N4" s="36"/>
      <c r="O4" s="36"/>
      <c r="P4" s="36"/>
    </row>
    <row r="5" spans="2:16" ht="4.5" customHeight="1">
      <c r="B5" s="1"/>
      <c r="C5" s="1"/>
      <c r="D5" s="1"/>
      <c r="E5" s="1"/>
      <c r="F5" s="1"/>
      <c r="G5" s="1"/>
      <c r="H5" s="1"/>
      <c r="I5" s="1"/>
      <c r="J5" s="1"/>
      <c r="K5" s="1"/>
      <c r="L5" s="1"/>
      <c r="M5" s="1"/>
      <c r="N5" s="1"/>
      <c r="O5" s="1"/>
      <c r="P5" s="1"/>
    </row>
    <row r="6" spans="2:16" ht="20.25" customHeight="1">
      <c r="B6" s="40" t="s">
        <v>1124</v>
      </c>
      <c r="C6" s="41"/>
      <c r="D6" s="41"/>
      <c r="E6" s="41"/>
      <c r="F6" s="41"/>
      <c r="G6" s="1"/>
      <c r="H6" s="168">
        <v>44197</v>
      </c>
      <c r="I6" s="43"/>
      <c r="J6" s="43"/>
      <c r="K6" s="43"/>
      <c r="L6" s="1"/>
      <c r="M6" s="1"/>
      <c r="N6" s="1"/>
      <c r="O6" s="1"/>
      <c r="P6" s="1"/>
    </row>
    <row r="7" spans="2:16" ht="5.25" customHeight="1">
      <c r="B7" s="1"/>
      <c r="C7" s="1"/>
      <c r="D7" s="1"/>
      <c r="E7" s="1"/>
      <c r="F7" s="1"/>
      <c r="G7" s="1"/>
      <c r="H7" s="1"/>
      <c r="I7" s="1"/>
      <c r="J7" s="1"/>
      <c r="K7" s="1"/>
      <c r="L7" s="1"/>
      <c r="M7" s="1"/>
      <c r="N7" s="1"/>
      <c r="O7" s="1"/>
      <c r="P7" s="1"/>
    </row>
    <row r="8" spans="2:16" ht="17.25" customHeight="1">
      <c r="B8" s="159" t="s">
        <v>1312</v>
      </c>
      <c r="C8" s="160"/>
      <c r="D8" s="161"/>
      <c r="E8" s="162" t="s">
        <v>1313</v>
      </c>
      <c r="F8" s="163"/>
      <c r="G8" s="163"/>
      <c r="H8" s="164"/>
      <c r="I8" s="165" t="s">
        <v>1314</v>
      </c>
      <c r="J8" s="166"/>
      <c r="K8" s="166"/>
      <c r="L8" s="166"/>
      <c r="M8" s="166"/>
      <c r="N8" s="166"/>
      <c r="O8" s="166"/>
      <c r="P8" s="167"/>
    </row>
    <row r="9" spans="2:16" ht="22.5" customHeight="1">
      <c r="B9" s="26" t="s">
        <v>1315</v>
      </c>
      <c r="C9" s="4" t="s">
        <v>1316</v>
      </c>
      <c r="D9" s="4" t="s">
        <v>1317</v>
      </c>
      <c r="E9" s="26" t="s">
        <v>1318</v>
      </c>
      <c r="F9" s="169" t="s">
        <v>1319</v>
      </c>
      <c r="G9" s="45"/>
      <c r="H9" s="45"/>
      <c r="I9" s="49" t="s">
        <v>1320</v>
      </c>
      <c r="J9" s="45"/>
      <c r="K9" s="45"/>
      <c r="L9" s="45"/>
      <c r="M9" s="4" t="s">
        <v>1321</v>
      </c>
      <c r="N9" s="4" t="s">
        <v>1322</v>
      </c>
      <c r="O9" s="49" t="s">
        <v>1323</v>
      </c>
      <c r="P9" s="45"/>
    </row>
    <row r="10" spans="2:16" ht="11.25" customHeight="1">
      <c r="B10" s="27">
        <v>44197</v>
      </c>
      <c r="C10" s="28">
        <v>44228</v>
      </c>
      <c r="D10" s="10">
        <v>1</v>
      </c>
      <c r="E10" s="29">
        <v>31</v>
      </c>
      <c r="F10" s="170">
        <v>11500000000</v>
      </c>
      <c r="G10" s="61"/>
      <c r="H10" s="61"/>
      <c r="I10" s="60">
        <v>15810067460.158934</v>
      </c>
      <c r="J10" s="61"/>
      <c r="K10" s="61"/>
      <c r="L10" s="61"/>
      <c r="M10" s="10">
        <v>15783252415.7712</v>
      </c>
      <c r="N10" s="10">
        <v>15743112356.61215</v>
      </c>
      <c r="O10" s="60">
        <v>15676431696.322676</v>
      </c>
      <c r="P10" s="61"/>
    </row>
    <row r="11" spans="2:16" ht="11.25" customHeight="1">
      <c r="B11" s="27">
        <v>44197</v>
      </c>
      <c r="C11" s="28">
        <v>44256</v>
      </c>
      <c r="D11" s="10">
        <v>2</v>
      </c>
      <c r="E11" s="29">
        <v>59</v>
      </c>
      <c r="F11" s="170">
        <v>11500000000</v>
      </c>
      <c r="G11" s="61"/>
      <c r="H11" s="61"/>
      <c r="I11" s="60">
        <v>15708005652.360449</v>
      </c>
      <c r="J11" s="61"/>
      <c r="K11" s="61"/>
      <c r="L11" s="61"/>
      <c r="M11" s="10">
        <v>15657338865.661575</v>
      </c>
      <c r="N11" s="10">
        <v>15581639778.816288</v>
      </c>
      <c r="O11" s="60">
        <v>15456273384.566477</v>
      </c>
      <c r="P11" s="61"/>
    </row>
    <row r="12" spans="2:16" ht="11.25" customHeight="1">
      <c r="B12" s="27">
        <v>44197</v>
      </c>
      <c r="C12" s="28">
        <v>44287</v>
      </c>
      <c r="D12" s="10">
        <v>3</v>
      </c>
      <c r="E12" s="29">
        <v>90</v>
      </c>
      <c r="F12" s="170">
        <v>11500000000</v>
      </c>
      <c r="G12" s="61"/>
      <c r="H12" s="61"/>
      <c r="I12" s="60">
        <v>15611110269.764519</v>
      </c>
      <c r="J12" s="61"/>
      <c r="K12" s="61"/>
      <c r="L12" s="61"/>
      <c r="M12" s="10">
        <v>15534363829.17193</v>
      </c>
      <c r="N12" s="10">
        <v>15419943216.089033</v>
      </c>
      <c r="O12" s="60">
        <v>15231091418.076899</v>
      </c>
      <c r="P12" s="61"/>
    </row>
    <row r="13" spans="2:16" ht="11.25" customHeight="1">
      <c r="B13" s="27">
        <v>44197</v>
      </c>
      <c r="C13" s="28">
        <v>44317</v>
      </c>
      <c r="D13" s="10">
        <v>4</v>
      </c>
      <c r="E13" s="29">
        <v>120</v>
      </c>
      <c r="F13" s="170">
        <v>11500000000</v>
      </c>
      <c r="G13" s="61"/>
      <c r="H13" s="61"/>
      <c r="I13" s="60">
        <v>15513541862.307758</v>
      </c>
      <c r="J13" s="61"/>
      <c r="K13" s="61"/>
      <c r="L13" s="61"/>
      <c r="M13" s="10">
        <v>15411936232.604809</v>
      </c>
      <c r="N13" s="10">
        <v>15260763873.360847</v>
      </c>
      <c r="O13" s="60">
        <v>15012070886.82214</v>
      </c>
      <c r="P13" s="61"/>
    </row>
    <row r="14" spans="2:16" ht="11.25" customHeight="1">
      <c r="B14" s="27">
        <v>44197</v>
      </c>
      <c r="C14" s="28">
        <v>44348</v>
      </c>
      <c r="D14" s="10">
        <v>5</v>
      </c>
      <c r="E14" s="29">
        <v>151</v>
      </c>
      <c r="F14" s="170">
        <v>11500000000</v>
      </c>
      <c r="G14" s="61"/>
      <c r="H14" s="61"/>
      <c r="I14" s="60">
        <v>15413318905.742615</v>
      </c>
      <c r="J14" s="61"/>
      <c r="K14" s="61"/>
      <c r="L14" s="61"/>
      <c r="M14" s="10">
        <v>15286398772.144138</v>
      </c>
      <c r="N14" s="10">
        <v>15097962655.486254</v>
      </c>
      <c r="O14" s="60">
        <v>14789016729.276337</v>
      </c>
      <c r="P14" s="61"/>
    </row>
    <row r="15" spans="2:16" ht="11.25" customHeight="1">
      <c r="B15" s="27">
        <v>44197</v>
      </c>
      <c r="C15" s="28">
        <v>44378</v>
      </c>
      <c r="D15" s="10">
        <v>6</v>
      </c>
      <c r="E15" s="29">
        <v>181</v>
      </c>
      <c r="F15" s="170">
        <v>11500000000</v>
      </c>
      <c r="G15" s="61"/>
      <c r="H15" s="61"/>
      <c r="I15" s="60">
        <v>15313194824.679813</v>
      </c>
      <c r="J15" s="61"/>
      <c r="K15" s="61"/>
      <c r="L15" s="61"/>
      <c r="M15" s="10">
        <v>15162170948.552185</v>
      </c>
      <c r="N15" s="10">
        <v>14938408051.040743</v>
      </c>
      <c r="O15" s="60">
        <v>14572744651.517065</v>
      </c>
      <c r="P15" s="61"/>
    </row>
    <row r="16" spans="2:16" ht="11.25" customHeight="1">
      <c r="B16" s="27">
        <v>44197</v>
      </c>
      <c r="C16" s="28">
        <v>44409</v>
      </c>
      <c r="D16" s="10">
        <v>7</v>
      </c>
      <c r="E16" s="29">
        <v>212</v>
      </c>
      <c r="F16" s="170">
        <v>11500000000</v>
      </c>
      <c r="G16" s="61"/>
      <c r="H16" s="61"/>
      <c r="I16" s="60">
        <v>15214384585.36971</v>
      </c>
      <c r="J16" s="61"/>
      <c r="K16" s="61"/>
      <c r="L16" s="61"/>
      <c r="M16" s="10">
        <v>15038784981.740969</v>
      </c>
      <c r="N16" s="10">
        <v>14779160729.747934</v>
      </c>
      <c r="O16" s="60">
        <v>14356329870.822481</v>
      </c>
      <c r="P16" s="61"/>
    </row>
    <row r="17" spans="2:16" ht="11.25" customHeight="1">
      <c r="B17" s="27">
        <v>44197</v>
      </c>
      <c r="C17" s="28">
        <v>44440</v>
      </c>
      <c r="D17" s="10">
        <v>8</v>
      </c>
      <c r="E17" s="29">
        <v>243</v>
      </c>
      <c r="F17" s="170">
        <v>11500000000</v>
      </c>
      <c r="G17" s="61"/>
      <c r="H17" s="61"/>
      <c r="I17" s="60">
        <v>15116532186.808645</v>
      </c>
      <c r="J17" s="61"/>
      <c r="K17" s="61"/>
      <c r="L17" s="61"/>
      <c r="M17" s="10">
        <v>14916719121.709883</v>
      </c>
      <c r="N17" s="10">
        <v>14621920803.393505</v>
      </c>
      <c r="O17" s="60">
        <v>14143428630.81082</v>
      </c>
      <c r="P17" s="61"/>
    </row>
    <row r="18" spans="2:16" ht="11.25" customHeight="1">
      <c r="B18" s="27">
        <v>44197</v>
      </c>
      <c r="C18" s="28">
        <v>44470</v>
      </c>
      <c r="D18" s="10">
        <v>9</v>
      </c>
      <c r="E18" s="29">
        <v>273</v>
      </c>
      <c r="F18" s="170">
        <v>11500000000</v>
      </c>
      <c r="G18" s="61"/>
      <c r="H18" s="61"/>
      <c r="I18" s="60">
        <v>15017558733.13919</v>
      </c>
      <c r="J18" s="61"/>
      <c r="K18" s="61"/>
      <c r="L18" s="61"/>
      <c r="M18" s="10">
        <v>14794729820.280046</v>
      </c>
      <c r="N18" s="10">
        <v>14466648219.4699</v>
      </c>
      <c r="O18" s="60">
        <v>13935876227.18225</v>
      </c>
      <c r="P18" s="61"/>
    </row>
    <row r="19" spans="2:16" ht="11.25" customHeight="1">
      <c r="B19" s="27">
        <v>44197</v>
      </c>
      <c r="C19" s="28">
        <v>44501</v>
      </c>
      <c r="D19" s="10">
        <v>10</v>
      </c>
      <c r="E19" s="29">
        <v>304</v>
      </c>
      <c r="F19" s="170">
        <v>11500000000</v>
      </c>
      <c r="G19" s="61"/>
      <c r="H19" s="61"/>
      <c r="I19" s="60">
        <v>14917109456.292591</v>
      </c>
      <c r="J19" s="61"/>
      <c r="K19" s="61"/>
      <c r="L19" s="61"/>
      <c r="M19" s="10">
        <v>14670845883.813786</v>
      </c>
      <c r="N19" s="10">
        <v>14309027892.12754</v>
      </c>
      <c r="O19" s="60">
        <v>13725655971.46447</v>
      </c>
      <c r="P19" s="61"/>
    </row>
    <row r="20" spans="2:16" ht="11.25" customHeight="1">
      <c r="B20" s="27">
        <v>44197</v>
      </c>
      <c r="C20" s="28">
        <v>44531</v>
      </c>
      <c r="D20" s="10">
        <v>11</v>
      </c>
      <c r="E20" s="29">
        <v>334</v>
      </c>
      <c r="F20" s="170">
        <v>11500000000</v>
      </c>
      <c r="G20" s="61"/>
      <c r="H20" s="61"/>
      <c r="I20" s="60">
        <v>14818392218.627943</v>
      </c>
      <c r="J20" s="61"/>
      <c r="K20" s="61"/>
      <c r="L20" s="61"/>
      <c r="M20" s="10">
        <v>14549836882.255894</v>
      </c>
      <c r="N20" s="10">
        <v>14156075399.148123</v>
      </c>
      <c r="O20" s="60">
        <v>13523276556.467209</v>
      </c>
      <c r="P20" s="61"/>
    </row>
    <row r="21" spans="2:16" ht="11.25" customHeight="1">
      <c r="B21" s="27">
        <v>44197</v>
      </c>
      <c r="C21" s="28">
        <v>44562</v>
      </c>
      <c r="D21" s="10">
        <v>12</v>
      </c>
      <c r="E21" s="29">
        <v>365</v>
      </c>
      <c r="F21" s="170">
        <v>11500000000</v>
      </c>
      <c r="G21" s="61"/>
      <c r="H21" s="61"/>
      <c r="I21" s="60">
        <v>14721642928.250214</v>
      </c>
      <c r="J21" s="61"/>
      <c r="K21" s="61"/>
      <c r="L21" s="61"/>
      <c r="M21" s="10">
        <v>14430324509.802094</v>
      </c>
      <c r="N21" s="10">
        <v>14004091289.647694</v>
      </c>
      <c r="O21" s="60">
        <v>13321422889.382153</v>
      </c>
      <c r="P21" s="61"/>
    </row>
    <row r="22" spans="2:16" ht="11.25" customHeight="1">
      <c r="B22" s="27">
        <v>44197</v>
      </c>
      <c r="C22" s="28">
        <v>44593</v>
      </c>
      <c r="D22" s="10">
        <v>13</v>
      </c>
      <c r="E22" s="29">
        <v>396</v>
      </c>
      <c r="F22" s="170">
        <v>11500000000</v>
      </c>
      <c r="G22" s="61"/>
      <c r="H22" s="61"/>
      <c r="I22" s="60">
        <v>14623203405.700539</v>
      </c>
      <c r="J22" s="61"/>
      <c r="K22" s="61"/>
      <c r="L22" s="61"/>
      <c r="M22" s="10">
        <v>14309521710.892273</v>
      </c>
      <c r="N22" s="10">
        <v>13851539548.042732</v>
      </c>
      <c r="O22" s="60">
        <v>13120498863.163034</v>
      </c>
      <c r="P22" s="61"/>
    </row>
    <row r="23" spans="2:16" ht="11.25" customHeight="1">
      <c r="B23" s="27">
        <v>44197</v>
      </c>
      <c r="C23" s="28">
        <v>44621</v>
      </c>
      <c r="D23" s="10">
        <v>14</v>
      </c>
      <c r="E23" s="29">
        <v>424</v>
      </c>
      <c r="F23" s="170">
        <v>11500000000</v>
      </c>
      <c r="G23" s="61"/>
      <c r="H23" s="61"/>
      <c r="I23" s="60">
        <v>14524147923.420206</v>
      </c>
      <c r="J23" s="61"/>
      <c r="K23" s="61"/>
      <c r="L23" s="61"/>
      <c r="M23" s="10">
        <v>14190816469.853285</v>
      </c>
      <c r="N23" s="10">
        <v>13705075359.412066</v>
      </c>
      <c r="O23" s="60">
        <v>12932090666.131254</v>
      </c>
      <c r="P23" s="61"/>
    </row>
    <row r="24" spans="2:16" ht="11.25" customHeight="1">
      <c r="B24" s="27">
        <v>44197</v>
      </c>
      <c r="C24" s="28">
        <v>44652</v>
      </c>
      <c r="D24" s="10">
        <v>15</v>
      </c>
      <c r="E24" s="29">
        <v>455</v>
      </c>
      <c r="F24" s="170">
        <v>11500000000</v>
      </c>
      <c r="G24" s="61"/>
      <c r="H24" s="61"/>
      <c r="I24" s="60">
        <v>14423883645.021503</v>
      </c>
      <c r="J24" s="61"/>
      <c r="K24" s="61"/>
      <c r="L24" s="61"/>
      <c r="M24" s="10">
        <v>14068950750.188568</v>
      </c>
      <c r="N24" s="10">
        <v>13552825506.579681</v>
      </c>
      <c r="O24" s="60">
        <v>12734261948.426908</v>
      </c>
      <c r="P24" s="61"/>
    </row>
    <row r="25" spans="2:16" ht="11.25" customHeight="1">
      <c r="B25" s="27">
        <v>44197</v>
      </c>
      <c r="C25" s="28">
        <v>44682</v>
      </c>
      <c r="D25" s="10">
        <v>16</v>
      </c>
      <c r="E25" s="29">
        <v>485</v>
      </c>
      <c r="F25" s="170">
        <v>11500000000</v>
      </c>
      <c r="G25" s="61"/>
      <c r="H25" s="61"/>
      <c r="I25" s="60">
        <v>14328497029.886381</v>
      </c>
      <c r="J25" s="61"/>
      <c r="K25" s="61"/>
      <c r="L25" s="61"/>
      <c r="M25" s="10">
        <v>13952971185.705177</v>
      </c>
      <c r="N25" s="10">
        <v>13408018549.721153</v>
      </c>
      <c r="O25" s="60">
        <v>12546558560.590319</v>
      </c>
      <c r="P25" s="61"/>
    </row>
    <row r="26" spans="2:16" ht="11.25" customHeight="1">
      <c r="B26" s="27">
        <v>44197</v>
      </c>
      <c r="C26" s="28">
        <v>44713</v>
      </c>
      <c r="D26" s="10">
        <v>17</v>
      </c>
      <c r="E26" s="29">
        <v>516</v>
      </c>
      <c r="F26" s="170">
        <v>11500000000</v>
      </c>
      <c r="G26" s="61"/>
      <c r="H26" s="61"/>
      <c r="I26" s="60">
        <v>14231341169.548544</v>
      </c>
      <c r="J26" s="61"/>
      <c r="K26" s="61"/>
      <c r="L26" s="61"/>
      <c r="M26" s="10">
        <v>13834856810.457039</v>
      </c>
      <c r="N26" s="10">
        <v>13260706601.614157</v>
      </c>
      <c r="O26" s="60">
        <v>12356153693.104874</v>
      </c>
      <c r="P26" s="61"/>
    </row>
    <row r="27" spans="2:16" ht="11.25" customHeight="1">
      <c r="B27" s="27">
        <v>44197</v>
      </c>
      <c r="C27" s="28">
        <v>44743</v>
      </c>
      <c r="D27" s="10">
        <v>18</v>
      </c>
      <c r="E27" s="29">
        <v>546</v>
      </c>
      <c r="F27" s="170">
        <v>11500000000</v>
      </c>
      <c r="G27" s="61"/>
      <c r="H27" s="61"/>
      <c r="I27" s="60">
        <v>14133649292.901285</v>
      </c>
      <c r="J27" s="61"/>
      <c r="K27" s="61"/>
      <c r="L27" s="61"/>
      <c r="M27" s="10">
        <v>13717333879.736088</v>
      </c>
      <c r="N27" s="10">
        <v>13115700002.603428</v>
      </c>
      <c r="O27" s="60">
        <v>12170942014.287119</v>
      </c>
      <c r="P27" s="61"/>
    </row>
    <row r="28" spans="2:16" ht="11.25" customHeight="1">
      <c r="B28" s="27">
        <v>44197</v>
      </c>
      <c r="C28" s="28">
        <v>44774</v>
      </c>
      <c r="D28" s="10">
        <v>19</v>
      </c>
      <c r="E28" s="29">
        <v>577</v>
      </c>
      <c r="F28" s="170">
        <v>11500000000</v>
      </c>
      <c r="G28" s="61"/>
      <c r="H28" s="61"/>
      <c r="I28" s="60">
        <v>14035054733.159204</v>
      </c>
      <c r="J28" s="61"/>
      <c r="K28" s="61"/>
      <c r="L28" s="61"/>
      <c r="M28" s="10">
        <v>13598540168.57573</v>
      </c>
      <c r="N28" s="10">
        <v>12969049452.800968</v>
      </c>
      <c r="O28" s="60">
        <v>11983880915.18998</v>
      </c>
      <c r="P28" s="61"/>
    </row>
    <row r="29" spans="2:16" ht="11.25" customHeight="1">
      <c r="B29" s="27">
        <v>44197</v>
      </c>
      <c r="C29" s="28">
        <v>44805</v>
      </c>
      <c r="D29" s="10">
        <v>20</v>
      </c>
      <c r="E29" s="29">
        <v>608</v>
      </c>
      <c r="F29" s="170">
        <v>11500000000</v>
      </c>
      <c r="G29" s="61"/>
      <c r="H29" s="61"/>
      <c r="I29" s="60">
        <v>13936727791.843132</v>
      </c>
      <c r="J29" s="61"/>
      <c r="K29" s="61"/>
      <c r="L29" s="61"/>
      <c r="M29" s="10">
        <v>13480368818.308443</v>
      </c>
      <c r="N29" s="10">
        <v>12823652038.707542</v>
      </c>
      <c r="O29" s="60">
        <v>11799339121.896847</v>
      </c>
      <c r="P29" s="61"/>
    </row>
    <row r="30" spans="2:16" ht="11.25" customHeight="1">
      <c r="B30" s="27">
        <v>44197</v>
      </c>
      <c r="C30" s="28">
        <v>44835</v>
      </c>
      <c r="D30" s="10">
        <v>21</v>
      </c>
      <c r="E30" s="29">
        <v>638</v>
      </c>
      <c r="F30" s="170">
        <v>11500000000</v>
      </c>
      <c r="G30" s="61"/>
      <c r="H30" s="61"/>
      <c r="I30" s="60">
        <v>13839823786.477081</v>
      </c>
      <c r="J30" s="61"/>
      <c r="K30" s="61"/>
      <c r="L30" s="61"/>
      <c r="M30" s="10">
        <v>13364665020.90282</v>
      </c>
      <c r="N30" s="10">
        <v>12682293389.57542</v>
      </c>
      <c r="O30" s="60">
        <v>11621437136.8369</v>
      </c>
      <c r="P30" s="61"/>
    </row>
    <row r="31" spans="2:16" ht="11.25" customHeight="1">
      <c r="B31" s="27">
        <v>44197</v>
      </c>
      <c r="C31" s="28">
        <v>44866</v>
      </c>
      <c r="D31" s="10">
        <v>22</v>
      </c>
      <c r="E31" s="29">
        <v>669</v>
      </c>
      <c r="F31" s="170">
        <v>11500000000</v>
      </c>
      <c r="G31" s="61"/>
      <c r="H31" s="61"/>
      <c r="I31" s="60">
        <v>13742407102.96834</v>
      </c>
      <c r="J31" s="61"/>
      <c r="K31" s="61"/>
      <c r="L31" s="61"/>
      <c r="M31" s="10">
        <v>13248085009.269428</v>
      </c>
      <c r="N31" s="10">
        <v>12539693374.454756</v>
      </c>
      <c r="O31" s="60">
        <v>11442095761.59798</v>
      </c>
      <c r="P31" s="61"/>
    </row>
    <row r="32" spans="2:16" ht="11.25" customHeight="1">
      <c r="B32" s="27">
        <v>44197</v>
      </c>
      <c r="C32" s="28">
        <v>44896</v>
      </c>
      <c r="D32" s="10">
        <v>23</v>
      </c>
      <c r="E32" s="29">
        <v>699</v>
      </c>
      <c r="F32" s="170">
        <v>11500000000</v>
      </c>
      <c r="G32" s="61"/>
      <c r="H32" s="61"/>
      <c r="I32" s="60">
        <v>13644784598.645979</v>
      </c>
      <c r="J32" s="61"/>
      <c r="K32" s="61"/>
      <c r="L32" s="61"/>
      <c r="M32" s="10">
        <v>13132383017.909323</v>
      </c>
      <c r="N32" s="10">
        <v>12399584113.90679</v>
      </c>
      <c r="O32" s="60">
        <v>11267870928.072594</v>
      </c>
      <c r="P32" s="61"/>
    </row>
    <row r="33" spans="2:16" ht="11.25" customHeight="1">
      <c r="B33" s="27">
        <v>44197</v>
      </c>
      <c r="C33" s="28">
        <v>44927</v>
      </c>
      <c r="D33" s="10">
        <v>24</v>
      </c>
      <c r="E33" s="29">
        <v>730</v>
      </c>
      <c r="F33" s="170">
        <v>11500000000</v>
      </c>
      <c r="G33" s="61"/>
      <c r="H33" s="61"/>
      <c r="I33" s="60">
        <v>13548438144.174702</v>
      </c>
      <c r="J33" s="61"/>
      <c r="K33" s="61"/>
      <c r="L33" s="61"/>
      <c r="M33" s="10">
        <v>13017538435.41998</v>
      </c>
      <c r="N33" s="10">
        <v>12259889044.618223</v>
      </c>
      <c r="O33" s="60">
        <v>11093737970.720798</v>
      </c>
      <c r="P33" s="61"/>
    </row>
    <row r="34" spans="2:16" ht="11.25" customHeight="1">
      <c r="B34" s="27">
        <v>44197</v>
      </c>
      <c r="C34" s="28">
        <v>44958</v>
      </c>
      <c r="D34" s="10">
        <v>25</v>
      </c>
      <c r="E34" s="29">
        <v>761</v>
      </c>
      <c r="F34" s="170">
        <v>11500000000</v>
      </c>
      <c r="G34" s="61"/>
      <c r="H34" s="61"/>
      <c r="I34" s="60">
        <v>13450863195.63178</v>
      </c>
      <c r="J34" s="61"/>
      <c r="K34" s="61"/>
      <c r="L34" s="61"/>
      <c r="M34" s="10">
        <v>12901867292.074213</v>
      </c>
      <c r="N34" s="10">
        <v>12120047849.305769</v>
      </c>
      <c r="O34" s="60">
        <v>10920746298.917429</v>
      </c>
      <c r="P34" s="61"/>
    </row>
    <row r="35" spans="2:16" ht="11.25" customHeight="1">
      <c r="B35" s="27">
        <v>44197</v>
      </c>
      <c r="C35" s="28">
        <v>44986</v>
      </c>
      <c r="D35" s="10">
        <v>26</v>
      </c>
      <c r="E35" s="29">
        <v>789</v>
      </c>
      <c r="F35" s="170">
        <v>11500000000</v>
      </c>
      <c r="G35" s="61"/>
      <c r="H35" s="61"/>
      <c r="I35" s="60">
        <v>13352427443.73097</v>
      </c>
      <c r="J35" s="61"/>
      <c r="K35" s="61"/>
      <c r="L35" s="61"/>
      <c r="M35" s="10">
        <v>12787827360.670115</v>
      </c>
      <c r="N35" s="10">
        <v>11985320296.637661</v>
      </c>
      <c r="O35" s="60">
        <v>10758027238.392614</v>
      </c>
      <c r="P35" s="61"/>
    </row>
    <row r="36" spans="2:16" ht="11.25" customHeight="1">
      <c r="B36" s="27">
        <v>44197</v>
      </c>
      <c r="C36" s="28">
        <v>45017</v>
      </c>
      <c r="D36" s="10">
        <v>27</v>
      </c>
      <c r="E36" s="29">
        <v>820</v>
      </c>
      <c r="F36" s="170">
        <v>11500000000</v>
      </c>
      <c r="G36" s="61"/>
      <c r="H36" s="61"/>
      <c r="I36" s="60">
        <v>13257349286.45414</v>
      </c>
      <c r="J36" s="61"/>
      <c r="K36" s="61"/>
      <c r="L36" s="61"/>
      <c r="M36" s="10">
        <v>12675234870.501501</v>
      </c>
      <c r="N36" s="10">
        <v>11849580849.38768</v>
      </c>
      <c r="O36" s="60">
        <v>10591137417.895164</v>
      </c>
      <c r="P36" s="61"/>
    </row>
    <row r="37" spans="2:16" ht="11.25" customHeight="1">
      <c r="B37" s="27">
        <v>44197</v>
      </c>
      <c r="C37" s="28">
        <v>45047</v>
      </c>
      <c r="D37" s="10">
        <v>28</v>
      </c>
      <c r="E37" s="29">
        <v>850</v>
      </c>
      <c r="F37" s="170">
        <v>11500000000</v>
      </c>
      <c r="G37" s="61"/>
      <c r="H37" s="61"/>
      <c r="I37" s="60">
        <v>13157240144.344755</v>
      </c>
      <c r="J37" s="61"/>
      <c r="K37" s="61"/>
      <c r="L37" s="61"/>
      <c r="M37" s="10">
        <v>12558873288.795826</v>
      </c>
      <c r="N37" s="10">
        <v>11711901709.952072</v>
      </c>
      <c r="O37" s="60">
        <v>10425169311.2668</v>
      </c>
      <c r="P37" s="61"/>
    </row>
    <row r="38" spans="2:16" ht="11.25" customHeight="1">
      <c r="B38" s="27">
        <v>44197</v>
      </c>
      <c r="C38" s="28">
        <v>45078</v>
      </c>
      <c r="D38" s="10">
        <v>29</v>
      </c>
      <c r="E38" s="29">
        <v>881</v>
      </c>
      <c r="F38" s="170">
        <v>11500000000</v>
      </c>
      <c r="G38" s="61"/>
      <c r="H38" s="61"/>
      <c r="I38" s="60">
        <v>13058483519.565647</v>
      </c>
      <c r="J38" s="61"/>
      <c r="K38" s="61"/>
      <c r="L38" s="61"/>
      <c r="M38" s="10">
        <v>12443467034.513992</v>
      </c>
      <c r="N38" s="10">
        <v>11574766395.809444</v>
      </c>
      <c r="O38" s="60">
        <v>10259461173.851618</v>
      </c>
      <c r="P38" s="61"/>
    </row>
    <row r="39" spans="2:16" ht="11.25" customHeight="1">
      <c r="B39" s="27">
        <v>44197</v>
      </c>
      <c r="C39" s="28">
        <v>45108</v>
      </c>
      <c r="D39" s="10">
        <v>30</v>
      </c>
      <c r="E39" s="29">
        <v>911</v>
      </c>
      <c r="F39" s="170">
        <v>11500000000</v>
      </c>
      <c r="G39" s="61"/>
      <c r="H39" s="61"/>
      <c r="I39" s="60">
        <v>12960046541.164146</v>
      </c>
      <c r="J39" s="61"/>
      <c r="K39" s="61"/>
      <c r="L39" s="61"/>
      <c r="M39" s="10">
        <v>12329395323.879547</v>
      </c>
      <c r="N39" s="10">
        <v>11440430793.88826</v>
      </c>
      <c r="O39" s="60">
        <v>10098823436.48261</v>
      </c>
      <c r="P39" s="61"/>
    </row>
    <row r="40" spans="2:16" ht="11.25" customHeight="1">
      <c r="B40" s="27">
        <v>44197</v>
      </c>
      <c r="C40" s="28">
        <v>45139</v>
      </c>
      <c r="D40" s="10">
        <v>31</v>
      </c>
      <c r="E40" s="29">
        <v>942</v>
      </c>
      <c r="F40" s="170">
        <v>11500000000</v>
      </c>
      <c r="G40" s="61"/>
      <c r="H40" s="61"/>
      <c r="I40" s="60">
        <v>12863329240.412903</v>
      </c>
      <c r="J40" s="61"/>
      <c r="K40" s="61"/>
      <c r="L40" s="61"/>
      <c r="M40" s="10">
        <v>12216628892.020128</v>
      </c>
      <c r="N40" s="10">
        <v>11306965700.578722</v>
      </c>
      <c r="O40" s="60">
        <v>9938734639.9189</v>
      </c>
      <c r="P40" s="61"/>
    </row>
    <row r="41" spans="2:16" ht="11.25" customHeight="1">
      <c r="B41" s="27">
        <v>44197</v>
      </c>
      <c r="C41" s="28">
        <v>45170</v>
      </c>
      <c r="D41" s="10">
        <v>32</v>
      </c>
      <c r="E41" s="29">
        <v>973</v>
      </c>
      <c r="F41" s="170">
        <v>11500000000</v>
      </c>
      <c r="G41" s="61"/>
      <c r="H41" s="61"/>
      <c r="I41" s="60">
        <v>12764047071.624353</v>
      </c>
      <c r="J41" s="61"/>
      <c r="K41" s="61"/>
      <c r="L41" s="61"/>
      <c r="M41" s="10">
        <v>12101777724.522692</v>
      </c>
      <c r="N41" s="10">
        <v>11172180873.277834</v>
      </c>
      <c r="O41" s="60">
        <v>9778665676.161217</v>
      </c>
      <c r="P41" s="61"/>
    </row>
    <row r="42" spans="2:16" ht="11.25" customHeight="1">
      <c r="B42" s="27">
        <v>44197</v>
      </c>
      <c r="C42" s="28">
        <v>45200</v>
      </c>
      <c r="D42" s="10">
        <v>33</v>
      </c>
      <c r="E42" s="29">
        <v>1003</v>
      </c>
      <c r="F42" s="170">
        <v>11500000000</v>
      </c>
      <c r="G42" s="61"/>
      <c r="H42" s="61"/>
      <c r="I42" s="60">
        <v>12668458929.857054</v>
      </c>
      <c r="J42" s="61"/>
      <c r="K42" s="61"/>
      <c r="L42" s="61"/>
      <c r="M42" s="10">
        <v>11991434041.361895</v>
      </c>
      <c r="N42" s="10">
        <v>11043066221.987267</v>
      </c>
      <c r="O42" s="60">
        <v>9626034193.982407</v>
      </c>
      <c r="P42" s="61"/>
    </row>
    <row r="43" spans="2:16" ht="11.25" customHeight="1">
      <c r="B43" s="27">
        <v>44197</v>
      </c>
      <c r="C43" s="28">
        <v>45231</v>
      </c>
      <c r="D43" s="10">
        <v>34</v>
      </c>
      <c r="E43" s="29">
        <v>1034</v>
      </c>
      <c r="F43" s="170">
        <v>11500000000</v>
      </c>
      <c r="G43" s="61"/>
      <c r="H43" s="61"/>
      <c r="I43" s="60">
        <v>12569637750.60871</v>
      </c>
      <c r="J43" s="61"/>
      <c r="K43" s="61"/>
      <c r="L43" s="61"/>
      <c r="M43" s="10">
        <v>11877714332.242437</v>
      </c>
      <c r="N43" s="10">
        <v>10910521825.11612</v>
      </c>
      <c r="O43" s="60">
        <v>9470215582.571854</v>
      </c>
      <c r="P43" s="61"/>
    </row>
    <row r="44" spans="2:16" ht="11.25" customHeight="1">
      <c r="B44" s="27">
        <v>44197</v>
      </c>
      <c r="C44" s="28">
        <v>45261</v>
      </c>
      <c r="D44" s="10">
        <v>35</v>
      </c>
      <c r="E44" s="29">
        <v>1064</v>
      </c>
      <c r="F44" s="170">
        <v>11500000000</v>
      </c>
      <c r="G44" s="61"/>
      <c r="H44" s="61"/>
      <c r="I44" s="60">
        <v>12469400734.825665</v>
      </c>
      <c r="J44" s="61"/>
      <c r="K44" s="61"/>
      <c r="L44" s="61"/>
      <c r="M44" s="10">
        <v>11763654394.936926</v>
      </c>
      <c r="N44" s="10">
        <v>10779153849.257391</v>
      </c>
      <c r="O44" s="60">
        <v>9317836747.858376</v>
      </c>
      <c r="P44" s="61"/>
    </row>
    <row r="45" spans="2:16" ht="11.25" customHeight="1">
      <c r="B45" s="27">
        <v>44197</v>
      </c>
      <c r="C45" s="28">
        <v>45292</v>
      </c>
      <c r="D45" s="10">
        <v>36</v>
      </c>
      <c r="E45" s="29">
        <v>1095</v>
      </c>
      <c r="F45" s="170">
        <v>11500000000</v>
      </c>
      <c r="G45" s="61"/>
      <c r="H45" s="61"/>
      <c r="I45" s="60">
        <v>12372691707.370226</v>
      </c>
      <c r="J45" s="61"/>
      <c r="K45" s="61"/>
      <c r="L45" s="61"/>
      <c r="M45" s="10">
        <v>11652621643.526833</v>
      </c>
      <c r="N45" s="10">
        <v>10650258571.915253</v>
      </c>
      <c r="O45" s="60">
        <v>9167421462.91155</v>
      </c>
      <c r="P45" s="61"/>
    </row>
    <row r="46" spans="2:16" ht="11.25" customHeight="1">
      <c r="B46" s="27">
        <v>44197</v>
      </c>
      <c r="C46" s="28">
        <v>45323</v>
      </c>
      <c r="D46" s="10">
        <v>37</v>
      </c>
      <c r="E46" s="29">
        <v>1126</v>
      </c>
      <c r="F46" s="170">
        <v>11500000000</v>
      </c>
      <c r="G46" s="61"/>
      <c r="H46" s="61"/>
      <c r="I46" s="60">
        <v>12275532731.103395</v>
      </c>
      <c r="J46" s="61"/>
      <c r="K46" s="61"/>
      <c r="L46" s="61"/>
      <c r="M46" s="10">
        <v>11541508647.719313</v>
      </c>
      <c r="N46" s="10">
        <v>10521876035.344803</v>
      </c>
      <c r="O46" s="60">
        <v>9018552681.290678</v>
      </c>
      <c r="P46" s="61"/>
    </row>
    <row r="47" spans="2:16" ht="11.25" customHeight="1">
      <c r="B47" s="27">
        <v>44197</v>
      </c>
      <c r="C47" s="28">
        <v>45352</v>
      </c>
      <c r="D47" s="10">
        <v>38</v>
      </c>
      <c r="E47" s="29">
        <v>1155</v>
      </c>
      <c r="F47" s="170">
        <v>11500000000</v>
      </c>
      <c r="G47" s="61"/>
      <c r="H47" s="61"/>
      <c r="I47" s="60">
        <v>12178601983.95614</v>
      </c>
      <c r="J47" s="61"/>
      <c r="K47" s="61"/>
      <c r="L47" s="61"/>
      <c r="M47" s="10">
        <v>11432205213.582973</v>
      </c>
      <c r="N47" s="10">
        <v>10397431141.454182</v>
      </c>
      <c r="O47" s="60">
        <v>8876571710.603136</v>
      </c>
      <c r="P47" s="61"/>
    </row>
    <row r="48" spans="2:16" ht="11.25" customHeight="1">
      <c r="B48" s="27">
        <v>44197</v>
      </c>
      <c r="C48" s="28">
        <v>45383</v>
      </c>
      <c r="D48" s="10">
        <v>39</v>
      </c>
      <c r="E48" s="29">
        <v>1186</v>
      </c>
      <c r="F48" s="170">
        <v>11500000000</v>
      </c>
      <c r="G48" s="61"/>
      <c r="H48" s="61"/>
      <c r="I48" s="60">
        <v>12082868150.672012</v>
      </c>
      <c r="J48" s="61"/>
      <c r="K48" s="61"/>
      <c r="L48" s="61"/>
      <c r="M48" s="10">
        <v>11323101227.374477</v>
      </c>
      <c r="N48" s="10">
        <v>10272012139.599808</v>
      </c>
      <c r="O48" s="60">
        <v>8732354470.561443</v>
      </c>
      <c r="P48" s="61"/>
    </row>
    <row r="49" spans="2:16" ht="11.25" customHeight="1">
      <c r="B49" s="27">
        <v>44197</v>
      </c>
      <c r="C49" s="28">
        <v>45413</v>
      </c>
      <c r="D49" s="10">
        <v>40</v>
      </c>
      <c r="E49" s="29">
        <v>1216</v>
      </c>
      <c r="F49" s="170">
        <v>11500000000</v>
      </c>
      <c r="G49" s="61"/>
      <c r="H49" s="61"/>
      <c r="I49" s="60">
        <v>11985639668.257816</v>
      </c>
      <c r="J49" s="61"/>
      <c r="K49" s="61"/>
      <c r="L49" s="61"/>
      <c r="M49" s="10">
        <v>11213550181.498377</v>
      </c>
      <c r="N49" s="10">
        <v>10147592815.349155</v>
      </c>
      <c r="O49" s="60">
        <v>8591222136.464079</v>
      </c>
      <c r="P49" s="61"/>
    </row>
    <row r="50" spans="2:16" ht="11.25" customHeight="1">
      <c r="B50" s="27">
        <v>44197</v>
      </c>
      <c r="C50" s="28">
        <v>45444</v>
      </c>
      <c r="D50" s="10">
        <v>41</v>
      </c>
      <c r="E50" s="29">
        <v>1247</v>
      </c>
      <c r="F50" s="170">
        <v>11500000000</v>
      </c>
      <c r="G50" s="61"/>
      <c r="H50" s="61"/>
      <c r="I50" s="60">
        <v>11882779123.772646</v>
      </c>
      <c r="J50" s="61"/>
      <c r="K50" s="61"/>
      <c r="L50" s="61"/>
      <c r="M50" s="10">
        <v>11098459905.007595</v>
      </c>
      <c r="N50" s="10">
        <v>10017900450.168343</v>
      </c>
      <c r="O50" s="60">
        <v>8445497688.020243</v>
      </c>
      <c r="P50" s="61"/>
    </row>
    <row r="51" spans="2:16" ht="11.25" customHeight="1">
      <c r="B51" s="27">
        <v>44197</v>
      </c>
      <c r="C51" s="28">
        <v>45474</v>
      </c>
      <c r="D51" s="10">
        <v>42</v>
      </c>
      <c r="E51" s="29">
        <v>1277</v>
      </c>
      <c r="F51" s="170">
        <v>11500000000</v>
      </c>
      <c r="G51" s="61"/>
      <c r="H51" s="61"/>
      <c r="I51" s="60">
        <v>11781519756.293644</v>
      </c>
      <c r="J51" s="61"/>
      <c r="K51" s="61"/>
      <c r="L51" s="61"/>
      <c r="M51" s="10">
        <v>10985822280.302565</v>
      </c>
      <c r="N51" s="10">
        <v>9891822863.056837</v>
      </c>
      <c r="O51" s="60">
        <v>8305025108.524082</v>
      </c>
      <c r="P51" s="61"/>
    </row>
    <row r="52" spans="2:16" ht="11.25" customHeight="1">
      <c r="B52" s="27">
        <v>44197</v>
      </c>
      <c r="C52" s="28">
        <v>45505</v>
      </c>
      <c r="D52" s="10">
        <v>43</v>
      </c>
      <c r="E52" s="29">
        <v>1308</v>
      </c>
      <c r="F52" s="170">
        <v>11500000000</v>
      </c>
      <c r="G52" s="61"/>
      <c r="H52" s="61"/>
      <c r="I52" s="60">
        <v>11686619175.61807</v>
      </c>
      <c r="J52" s="61"/>
      <c r="K52" s="61"/>
      <c r="L52" s="61"/>
      <c r="M52" s="10">
        <v>10878848392.52552</v>
      </c>
      <c r="N52" s="10">
        <v>9770589762.287807</v>
      </c>
      <c r="O52" s="60">
        <v>8168494437.438416</v>
      </c>
      <c r="P52" s="61"/>
    </row>
    <row r="53" spans="2:16" ht="11.25" customHeight="1">
      <c r="B53" s="27">
        <v>44197</v>
      </c>
      <c r="C53" s="28">
        <v>45536</v>
      </c>
      <c r="D53" s="10">
        <v>44</v>
      </c>
      <c r="E53" s="29">
        <v>1339</v>
      </c>
      <c r="F53" s="170">
        <v>11500000000</v>
      </c>
      <c r="G53" s="61"/>
      <c r="H53" s="61"/>
      <c r="I53" s="60">
        <v>11587693335.528347</v>
      </c>
      <c r="J53" s="61"/>
      <c r="K53" s="61"/>
      <c r="L53" s="61"/>
      <c r="M53" s="10">
        <v>10768465092.352604</v>
      </c>
      <c r="N53" s="10">
        <v>9646855025.160557</v>
      </c>
      <c r="O53" s="60">
        <v>8030888757.459634</v>
      </c>
      <c r="P53" s="61"/>
    </row>
    <row r="54" spans="2:16" ht="11.25" customHeight="1">
      <c r="B54" s="27">
        <v>44197</v>
      </c>
      <c r="C54" s="28">
        <v>45566</v>
      </c>
      <c r="D54" s="10">
        <v>45</v>
      </c>
      <c r="E54" s="29">
        <v>1369</v>
      </c>
      <c r="F54" s="170">
        <v>11500000000</v>
      </c>
      <c r="G54" s="61"/>
      <c r="H54" s="61"/>
      <c r="I54" s="60">
        <v>11483922750.03909</v>
      </c>
      <c r="J54" s="61"/>
      <c r="K54" s="61"/>
      <c r="L54" s="61"/>
      <c r="M54" s="10">
        <v>10654513748.378328</v>
      </c>
      <c r="N54" s="10">
        <v>9521280258.587738</v>
      </c>
      <c r="O54" s="60">
        <v>7893857650.264863</v>
      </c>
      <c r="P54" s="61"/>
    </row>
    <row r="55" spans="2:16" ht="11.25" customHeight="1">
      <c r="B55" s="27">
        <v>44197</v>
      </c>
      <c r="C55" s="28">
        <v>45597</v>
      </c>
      <c r="D55" s="10">
        <v>46</v>
      </c>
      <c r="E55" s="29">
        <v>1400</v>
      </c>
      <c r="F55" s="170">
        <v>11500000000</v>
      </c>
      <c r="G55" s="61"/>
      <c r="H55" s="61"/>
      <c r="I55" s="60">
        <v>11382881323.26709</v>
      </c>
      <c r="J55" s="61"/>
      <c r="K55" s="61"/>
      <c r="L55" s="61"/>
      <c r="M55" s="10">
        <v>10542858039.029522</v>
      </c>
      <c r="N55" s="10">
        <v>9397539639.227259</v>
      </c>
      <c r="O55" s="60">
        <v>7758267104.142617</v>
      </c>
      <c r="P55" s="61"/>
    </row>
    <row r="56" spans="2:16" ht="11.25" customHeight="1">
      <c r="B56" s="27">
        <v>44197</v>
      </c>
      <c r="C56" s="28">
        <v>45627</v>
      </c>
      <c r="D56" s="10">
        <v>47</v>
      </c>
      <c r="E56" s="29">
        <v>1430</v>
      </c>
      <c r="F56" s="170">
        <v>11500000000</v>
      </c>
      <c r="G56" s="61"/>
      <c r="H56" s="61"/>
      <c r="I56" s="60">
        <v>11280563413.454641</v>
      </c>
      <c r="J56" s="61"/>
      <c r="K56" s="61"/>
      <c r="L56" s="61"/>
      <c r="M56" s="10">
        <v>10430941323.007761</v>
      </c>
      <c r="N56" s="10">
        <v>9274896612.493559</v>
      </c>
      <c r="O56" s="60">
        <v>7625629872.543534</v>
      </c>
      <c r="P56" s="61"/>
    </row>
    <row r="57" spans="2:16" ht="11.25" customHeight="1">
      <c r="B57" s="27">
        <v>44197</v>
      </c>
      <c r="C57" s="28">
        <v>45658</v>
      </c>
      <c r="D57" s="10">
        <v>48</v>
      </c>
      <c r="E57" s="29">
        <v>1461</v>
      </c>
      <c r="F57" s="170">
        <v>11500000000</v>
      </c>
      <c r="G57" s="61"/>
      <c r="H57" s="61"/>
      <c r="I57" s="60">
        <v>11181813626.293295</v>
      </c>
      <c r="J57" s="61"/>
      <c r="K57" s="61"/>
      <c r="L57" s="61"/>
      <c r="M57" s="10">
        <v>10322092331.551113</v>
      </c>
      <c r="N57" s="10">
        <v>9154769356.774708</v>
      </c>
      <c r="O57" s="60">
        <v>7494983335.654109</v>
      </c>
      <c r="P57" s="61"/>
    </row>
    <row r="58" spans="2:16" ht="11.25" customHeight="1">
      <c r="B58" s="27">
        <v>44197</v>
      </c>
      <c r="C58" s="28">
        <v>45689</v>
      </c>
      <c r="D58" s="10">
        <v>49</v>
      </c>
      <c r="E58" s="29">
        <v>1492</v>
      </c>
      <c r="F58" s="170">
        <v>11500000000</v>
      </c>
      <c r="G58" s="61"/>
      <c r="H58" s="61"/>
      <c r="I58" s="60">
        <v>11082894255.972982</v>
      </c>
      <c r="J58" s="61"/>
      <c r="K58" s="61"/>
      <c r="L58" s="61"/>
      <c r="M58" s="10">
        <v>10213426286.506739</v>
      </c>
      <c r="N58" s="10">
        <v>9035354973.052221</v>
      </c>
      <c r="O58" s="60">
        <v>7365887869.016685</v>
      </c>
      <c r="P58" s="61"/>
    </row>
    <row r="59" spans="2:16" ht="11.25" customHeight="1">
      <c r="B59" s="27">
        <v>44197</v>
      </c>
      <c r="C59" s="28">
        <v>45717</v>
      </c>
      <c r="D59" s="10">
        <v>50</v>
      </c>
      <c r="E59" s="29">
        <v>1520</v>
      </c>
      <c r="F59" s="170">
        <v>11500000000</v>
      </c>
      <c r="G59" s="61"/>
      <c r="H59" s="61"/>
      <c r="I59" s="60">
        <v>10987204306.580776</v>
      </c>
      <c r="J59" s="61"/>
      <c r="K59" s="61"/>
      <c r="L59" s="61"/>
      <c r="M59" s="10">
        <v>10109730825.559969</v>
      </c>
      <c r="N59" s="10">
        <v>8923073478.857216</v>
      </c>
      <c r="O59" s="60">
        <v>7246517817.993174</v>
      </c>
      <c r="P59" s="61"/>
    </row>
    <row r="60" spans="2:16" ht="11.25" customHeight="1">
      <c r="B60" s="27">
        <v>44197</v>
      </c>
      <c r="C60" s="28">
        <v>45748</v>
      </c>
      <c r="D60" s="10">
        <v>51</v>
      </c>
      <c r="E60" s="29">
        <v>1551</v>
      </c>
      <c r="F60" s="170">
        <v>11500000000</v>
      </c>
      <c r="G60" s="61"/>
      <c r="H60" s="61"/>
      <c r="I60" s="60">
        <v>10893382294.777487</v>
      </c>
      <c r="J60" s="61"/>
      <c r="K60" s="61"/>
      <c r="L60" s="61"/>
      <c r="M60" s="10">
        <v>10006401310.333967</v>
      </c>
      <c r="N60" s="10">
        <v>8809411278.974785</v>
      </c>
      <c r="O60" s="60">
        <v>7123909616.080208</v>
      </c>
      <c r="P60" s="61"/>
    </row>
    <row r="61" spans="2:16" ht="11.25" customHeight="1">
      <c r="B61" s="27">
        <v>44197</v>
      </c>
      <c r="C61" s="28">
        <v>45778</v>
      </c>
      <c r="D61" s="10">
        <v>52</v>
      </c>
      <c r="E61" s="29">
        <v>1581</v>
      </c>
      <c r="F61" s="170">
        <v>11500000000</v>
      </c>
      <c r="G61" s="61"/>
      <c r="H61" s="61"/>
      <c r="I61" s="60">
        <v>10796553880.91662</v>
      </c>
      <c r="J61" s="61"/>
      <c r="K61" s="61"/>
      <c r="L61" s="61"/>
      <c r="M61" s="10">
        <v>9901178455.399303</v>
      </c>
      <c r="N61" s="10">
        <v>8695321117.517202</v>
      </c>
      <c r="O61" s="60">
        <v>7002824189.531365</v>
      </c>
      <c r="P61" s="61"/>
    </row>
    <row r="62" spans="2:16" ht="11.25" customHeight="1">
      <c r="B62" s="27">
        <v>44197</v>
      </c>
      <c r="C62" s="28">
        <v>45809</v>
      </c>
      <c r="D62" s="10">
        <v>53</v>
      </c>
      <c r="E62" s="29">
        <v>1612</v>
      </c>
      <c r="F62" s="170">
        <v>11500000000</v>
      </c>
      <c r="G62" s="61"/>
      <c r="H62" s="61"/>
      <c r="I62" s="60">
        <v>10698846419.585835</v>
      </c>
      <c r="J62" s="61"/>
      <c r="K62" s="61"/>
      <c r="L62" s="61"/>
      <c r="M62" s="10">
        <v>9794932873.975191</v>
      </c>
      <c r="N62" s="10">
        <v>8580138413.587805</v>
      </c>
      <c r="O62" s="60">
        <v>6880793297.185823</v>
      </c>
      <c r="P62" s="61"/>
    </row>
    <row r="63" spans="2:16" ht="11.25" customHeight="1">
      <c r="B63" s="27">
        <v>44197</v>
      </c>
      <c r="C63" s="28">
        <v>45839</v>
      </c>
      <c r="D63" s="10">
        <v>54</v>
      </c>
      <c r="E63" s="29">
        <v>1642</v>
      </c>
      <c r="F63" s="170">
        <v>11500000000</v>
      </c>
      <c r="G63" s="61"/>
      <c r="H63" s="61"/>
      <c r="I63" s="60">
        <v>10603415392.577753</v>
      </c>
      <c r="J63" s="61"/>
      <c r="K63" s="61"/>
      <c r="L63" s="61"/>
      <c r="M63" s="10">
        <v>9691630466.052935</v>
      </c>
      <c r="N63" s="10">
        <v>8468752555.657885</v>
      </c>
      <c r="O63" s="60">
        <v>6763628489.453743</v>
      </c>
      <c r="P63" s="61"/>
    </row>
    <row r="64" spans="2:16" ht="11.25" customHeight="1">
      <c r="B64" s="27">
        <v>44197</v>
      </c>
      <c r="C64" s="28">
        <v>45870</v>
      </c>
      <c r="D64" s="10">
        <v>55</v>
      </c>
      <c r="E64" s="29">
        <v>1673</v>
      </c>
      <c r="F64" s="170">
        <v>11500000000</v>
      </c>
      <c r="G64" s="61"/>
      <c r="H64" s="61"/>
      <c r="I64" s="60">
        <v>10511538585.186785</v>
      </c>
      <c r="J64" s="61"/>
      <c r="K64" s="61"/>
      <c r="L64" s="61"/>
      <c r="M64" s="10">
        <v>9591358829.01317</v>
      </c>
      <c r="N64" s="10">
        <v>8359818123.128505</v>
      </c>
      <c r="O64" s="60">
        <v>6648348087.728748</v>
      </c>
      <c r="P64" s="61"/>
    </row>
    <row r="65" spans="2:16" ht="11.25" customHeight="1">
      <c r="B65" s="27">
        <v>44197</v>
      </c>
      <c r="C65" s="28">
        <v>45901</v>
      </c>
      <c r="D65" s="10">
        <v>56</v>
      </c>
      <c r="E65" s="29">
        <v>1704</v>
      </c>
      <c r="F65" s="170">
        <v>11500000000</v>
      </c>
      <c r="G65" s="61"/>
      <c r="H65" s="61"/>
      <c r="I65" s="60">
        <v>10416542514.22711</v>
      </c>
      <c r="J65" s="61"/>
      <c r="K65" s="61"/>
      <c r="L65" s="61"/>
      <c r="M65" s="10">
        <v>9488558072.650282</v>
      </c>
      <c r="N65" s="10">
        <v>8249184229.434848</v>
      </c>
      <c r="O65" s="60">
        <v>6532577085.029327</v>
      </c>
      <c r="P65" s="61"/>
    </row>
    <row r="66" spans="2:16" ht="11.25" customHeight="1">
      <c r="B66" s="27">
        <v>44197</v>
      </c>
      <c r="C66" s="28">
        <v>45931</v>
      </c>
      <c r="D66" s="10">
        <v>57</v>
      </c>
      <c r="E66" s="29">
        <v>1734</v>
      </c>
      <c r="F66" s="170">
        <v>11500000000</v>
      </c>
      <c r="G66" s="61"/>
      <c r="H66" s="61"/>
      <c r="I66" s="60">
        <v>10329098362.086237</v>
      </c>
      <c r="J66" s="61"/>
      <c r="K66" s="61"/>
      <c r="L66" s="61"/>
      <c r="M66" s="10">
        <v>9393460267.58508</v>
      </c>
      <c r="N66" s="10">
        <v>8146407918.930566</v>
      </c>
      <c r="O66" s="60">
        <v>6424743248.832093</v>
      </c>
      <c r="P66" s="61"/>
    </row>
    <row r="67" spans="2:16" ht="11.25" customHeight="1">
      <c r="B67" s="27">
        <v>44197</v>
      </c>
      <c r="C67" s="28">
        <v>45962</v>
      </c>
      <c r="D67" s="10">
        <v>58</v>
      </c>
      <c r="E67" s="29">
        <v>1765</v>
      </c>
      <c r="F67" s="170">
        <v>11500000000</v>
      </c>
      <c r="G67" s="61"/>
      <c r="H67" s="61"/>
      <c r="I67" s="60">
        <v>10242203066.939907</v>
      </c>
      <c r="J67" s="61"/>
      <c r="K67" s="61"/>
      <c r="L67" s="61"/>
      <c r="M67" s="10">
        <v>9298638213.838223</v>
      </c>
      <c r="N67" s="10">
        <v>8043665349.814287</v>
      </c>
      <c r="O67" s="60">
        <v>6316845242.550354</v>
      </c>
      <c r="P67" s="61"/>
    </row>
    <row r="68" spans="2:16" ht="11.25" customHeight="1">
      <c r="B68" s="27">
        <v>44197</v>
      </c>
      <c r="C68" s="28">
        <v>45992</v>
      </c>
      <c r="D68" s="10">
        <v>59</v>
      </c>
      <c r="E68" s="29">
        <v>1795</v>
      </c>
      <c r="F68" s="170">
        <v>11500000000</v>
      </c>
      <c r="G68" s="61"/>
      <c r="H68" s="61"/>
      <c r="I68" s="60">
        <v>10142757607.43545</v>
      </c>
      <c r="J68" s="61"/>
      <c r="K68" s="61"/>
      <c r="L68" s="61"/>
      <c r="M68" s="10">
        <v>9193239529.922188</v>
      </c>
      <c r="N68" s="10">
        <v>7932918384.325825</v>
      </c>
      <c r="O68" s="60">
        <v>6204336052.814664</v>
      </c>
      <c r="P68" s="61"/>
    </row>
    <row r="69" spans="2:16" ht="11.25" customHeight="1">
      <c r="B69" s="27">
        <v>44197</v>
      </c>
      <c r="C69" s="28">
        <v>46023</v>
      </c>
      <c r="D69" s="10">
        <v>60</v>
      </c>
      <c r="E69" s="29">
        <v>1826</v>
      </c>
      <c r="F69" s="170">
        <v>11500000000</v>
      </c>
      <c r="G69" s="61"/>
      <c r="H69" s="61"/>
      <c r="I69" s="60">
        <v>10054677142.160337</v>
      </c>
      <c r="J69" s="61"/>
      <c r="K69" s="61"/>
      <c r="L69" s="61"/>
      <c r="M69" s="10">
        <v>9097947741.746054</v>
      </c>
      <c r="N69" s="10">
        <v>7830724432.782591</v>
      </c>
      <c r="O69" s="60">
        <v>6098469941.179504</v>
      </c>
      <c r="P69" s="61"/>
    </row>
    <row r="70" spans="2:16" ht="11.25" customHeight="1">
      <c r="B70" s="27">
        <v>44197</v>
      </c>
      <c r="C70" s="28">
        <v>46054</v>
      </c>
      <c r="D70" s="10">
        <v>61</v>
      </c>
      <c r="E70" s="29">
        <v>1857</v>
      </c>
      <c r="F70" s="170">
        <v>9000000000</v>
      </c>
      <c r="G70" s="61"/>
      <c r="H70" s="61"/>
      <c r="I70" s="60">
        <v>9967134127.621773</v>
      </c>
      <c r="J70" s="61"/>
      <c r="K70" s="61"/>
      <c r="L70" s="61"/>
      <c r="M70" s="10">
        <v>9003438237.57346</v>
      </c>
      <c r="N70" s="10">
        <v>7729670582.284431</v>
      </c>
      <c r="O70" s="60">
        <v>5994273461.758161</v>
      </c>
      <c r="P70" s="61"/>
    </row>
    <row r="71" spans="2:16" ht="11.25" customHeight="1">
      <c r="B71" s="27">
        <v>44197</v>
      </c>
      <c r="C71" s="28">
        <v>46082</v>
      </c>
      <c r="D71" s="10">
        <v>62</v>
      </c>
      <c r="E71" s="29">
        <v>1885</v>
      </c>
      <c r="F71" s="170">
        <v>9000000000</v>
      </c>
      <c r="G71" s="61"/>
      <c r="H71" s="61"/>
      <c r="I71" s="60">
        <v>9879608647.798698</v>
      </c>
      <c r="J71" s="61"/>
      <c r="K71" s="61"/>
      <c r="L71" s="61"/>
      <c r="M71" s="10">
        <v>8910702654.6324</v>
      </c>
      <c r="N71" s="10">
        <v>7632479807.945062</v>
      </c>
      <c r="O71" s="60">
        <v>5896254778.154099</v>
      </c>
      <c r="P71" s="61"/>
    </row>
    <row r="72" spans="2:16" ht="11.25" customHeight="1">
      <c r="B72" s="27">
        <v>44197</v>
      </c>
      <c r="C72" s="28">
        <v>46113</v>
      </c>
      <c r="D72" s="10">
        <v>63</v>
      </c>
      <c r="E72" s="29">
        <v>1916</v>
      </c>
      <c r="F72" s="170">
        <v>9000000000</v>
      </c>
      <c r="G72" s="61"/>
      <c r="H72" s="61"/>
      <c r="I72" s="60">
        <v>9793010349.9047</v>
      </c>
      <c r="J72" s="61"/>
      <c r="K72" s="61"/>
      <c r="L72" s="61"/>
      <c r="M72" s="10">
        <v>8817616425.354559</v>
      </c>
      <c r="N72" s="10">
        <v>7533538426.939456</v>
      </c>
      <c r="O72" s="60">
        <v>5795170322.581577</v>
      </c>
      <c r="P72" s="61"/>
    </row>
    <row r="73" spans="2:16" ht="11.25" customHeight="1">
      <c r="B73" s="27">
        <v>44197</v>
      </c>
      <c r="C73" s="28">
        <v>46143</v>
      </c>
      <c r="D73" s="10">
        <v>64</v>
      </c>
      <c r="E73" s="29">
        <v>1946</v>
      </c>
      <c r="F73" s="170">
        <v>9000000000</v>
      </c>
      <c r="G73" s="61"/>
      <c r="H73" s="61"/>
      <c r="I73" s="60">
        <v>9706583877.338287</v>
      </c>
      <c r="J73" s="61"/>
      <c r="K73" s="61"/>
      <c r="L73" s="61"/>
      <c r="M73" s="10">
        <v>8725452553.907917</v>
      </c>
      <c r="N73" s="10">
        <v>7436447800.430281</v>
      </c>
      <c r="O73" s="60">
        <v>5697034034.654246</v>
      </c>
      <c r="P73" s="61"/>
    </row>
    <row r="74" spans="2:16" ht="11.25" customHeight="1">
      <c r="B74" s="27">
        <v>44197</v>
      </c>
      <c r="C74" s="28">
        <v>46174</v>
      </c>
      <c r="D74" s="10">
        <v>65</v>
      </c>
      <c r="E74" s="29">
        <v>1977</v>
      </c>
      <c r="F74" s="170">
        <v>9000000000</v>
      </c>
      <c r="G74" s="61"/>
      <c r="H74" s="61"/>
      <c r="I74" s="60">
        <v>9618772543.035597</v>
      </c>
      <c r="J74" s="61"/>
      <c r="K74" s="61"/>
      <c r="L74" s="61"/>
      <c r="M74" s="10">
        <v>8631851964.37289</v>
      </c>
      <c r="N74" s="10">
        <v>7337965219.897478</v>
      </c>
      <c r="O74" s="60">
        <v>5597776424.667006</v>
      </c>
      <c r="P74" s="61"/>
    </row>
    <row r="75" spans="2:16" ht="11.25" customHeight="1">
      <c r="B75" s="27">
        <v>44197</v>
      </c>
      <c r="C75" s="28">
        <v>46204</v>
      </c>
      <c r="D75" s="10">
        <v>66</v>
      </c>
      <c r="E75" s="29">
        <v>2007</v>
      </c>
      <c r="F75" s="170">
        <v>9000000000</v>
      </c>
      <c r="G75" s="61"/>
      <c r="H75" s="61"/>
      <c r="I75" s="60">
        <v>9532368088.485792</v>
      </c>
      <c r="J75" s="61"/>
      <c r="K75" s="61"/>
      <c r="L75" s="61"/>
      <c r="M75" s="10">
        <v>8540271808.96659</v>
      </c>
      <c r="N75" s="10">
        <v>7242243551.598217</v>
      </c>
      <c r="O75" s="60">
        <v>5502107976.360536</v>
      </c>
      <c r="P75" s="61"/>
    </row>
    <row r="76" spans="2:16" ht="11.25" customHeight="1">
      <c r="B76" s="27">
        <v>44197</v>
      </c>
      <c r="C76" s="28">
        <v>46235</v>
      </c>
      <c r="D76" s="10">
        <v>67</v>
      </c>
      <c r="E76" s="29">
        <v>2038</v>
      </c>
      <c r="F76" s="170">
        <v>9000000000</v>
      </c>
      <c r="G76" s="61"/>
      <c r="H76" s="61"/>
      <c r="I76" s="60">
        <v>9445933025.31352</v>
      </c>
      <c r="J76" s="61"/>
      <c r="K76" s="61"/>
      <c r="L76" s="61"/>
      <c r="M76" s="10">
        <v>8448479021.272941</v>
      </c>
      <c r="N76" s="10">
        <v>7146181717.996845</v>
      </c>
      <c r="O76" s="60">
        <v>5406132159.321402</v>
      </c>
      <c r="P76" s="61"/>
    </row>
    <row r="77" spans="2:16" ht="11.25" customHeight="1">
      <c r="B77" s="27">
        <v>44197</v>
      </c>
      <c r="C77" s="28">
        <v>46266</v>
      </c>
      <c r="D77" s="10">
        <v>68</v>
      </c>
      <c r="E77" s="29">
        <v>2069</v>
      </c>
      <c r="F77" s="170">
        <v>9000000000</v>
      </c>
      <c r="G77" s="61"/>
      <c r="H77" s="61"/>
      <c r="I77" s="60">
        <v>9360338541.56433</v>
      </c>
      <c r="J77" s="61"/>
      <c r="K77" s="61"/>
      <c r="L77" s="61"/>
      <c r="M77" s="10">
        <v>8357723583.130654</v>
      </c>
      <c r="N77" s="10">
        <v>7051436867.323768</v>
      </c>
      <c r="O77" s="60">
        <v>5311862741.223149</v>
      </c>
      <c r="P77" s="61"/>
    </row>
    <row r="78" spans="2:16" ht="11.25" customHeight="1">
      <c r="B78" s="27">
        <v>44197</v>
      </c>
      <c r="C78" s="28">
        <v>46296</v>
      </c>
      <c r="D78" s="10">
        <v>69</v>
      </c>
      <c r="E78" s="29">
        <v>2099</v>
      </c>
      <c r="F78" s="170">
        <v>9000000000</v>
      </c>
      <c r="G78" s="61"/>
      <c r="H78" s="61"/>
      <c r="I78" s="60">
        <v>9275056637.982203</v>
      </c>
      <c r="J78" s="61"/>
      <c r="K78" s="61"/>
      <c r="L78" s="61"/>
      <c r="M78" s="10">
        <v>8267983052.845503</v>
      </c>
      <c r="N78" s="10">
        <v>6958553386.079122</v>
      </c>
      <c r="O78" s="60">
        <v>5220405869.821364</v>
      </c>
      <c r="P78" s="61"/>
    </row>
    <row r="79" spans="2:16" ht="11.25" customHeight="1">
      <c r="B79" s="27">
        <v>44197</v>
      </c>
      <c r="C79" s="28">
        <v>46327</v>
      </c>
      <c r="D79" s="10">
        <v>70</v>
      </c>
      <c r="E79" s="29">
        <v>2130</v>
      </c>
      <c r="F79" s="170">
        <v>9000000000</v>
      </c>
      <c r="G79" s="61"/>
      <c r="H79" s="61"/>
      <c r="I79" s="60">
        <v>9187420873.533833</v>
      </c>
      <c r="J79" s="61"/>
      <c r="K79" s="61"/>
      <c r="L79" s="61"/>
      <c r="M79" s="10">
        <v>8175972052.561329</v>
      </c>
      <c r="N79" s="10">
        <v>6863614402.441149</v>
      </c>
      <c r="O79" s="60">
        <v>5127371703.059058</v>
      </c>
      <c r="P79" s="61"/>
    </row>
    <row r="80" spans="2:16" ht="11.25" customHeight="1">
      <c r="B80" s="27">
        <v>44197</v>
      </c>
      <c r="C80" s="28">
        <v>46357</v>
      </c>
      <c r="D80" s="10">
        <v>71</v>
      </c>
      <c r="E80" s="29">
        <v>2160</v>
      </c>
      <c r="F80" s="170">
        <v>9000000000</v>
      </c>
      <c r="G80" s="61"/>
      <c r="H80" s="61"/>
      <c r="I80" s="60">
        <v>9100283944.784542</v>
      </c>
      <c r="J80" s="61"/>
      <c r="K80" s="61"/>
      <c r="L80" s="61"/>
      <c r="M80" s="10">
        <v>8085135266.504071</v>
      </c>
      <c r="N80" s="10">
        <v>6770652681.430519</v>
      </c>
      <c r="O80" s="60">
        <v>5037192463.746859</v>
      </c>
      <c r="P80" s="61"/>
    </row>
    <row r="81" spans="2:16" ht="11.25" customHeight="1">
      <c r="B81" s="27">
        <v>44197</v>
      </c>
      <c r="C81" s="28">
        <v>46388</v>
      </c>
      <c r="D81" s="10">
        <v>72</v>
      </c>
      <c r="E81" s="29">
        <v>2191</v>
      </c>
      <c r="F81" s="170">
        <v>9000000000</v>
      </c>
      <c r="G81" s="61"/>
      <c r="H81" s="61"/>
      <c r="I81" s="60">
        <v>9015369763.196007</v>
      </c>
      <c r="J81" s="61"/>
      <c r="K81" s="61"/>
      <c r="L81" s="61"/>
      <c r="M81" s="10">
        <v>7996108341.1877775</v>
      </c>
      <c r="N81" s="10">
        <v>6679070208.076764</v>
      </c>
      <c r="O81" s="60">
        <v>4948010779.163783</v>
      </c>
      <c r="P81" s="61"/>
    </row>
    <row r="82" spans="2:16" ht="11.25" customHeight="1">
      <c r="B82" s="27">
        <v>44197</v>
      </c>
      <c r="C82" s="28">
        <v>46419</v>
      </c>
      <c r="D82" s="10">
        <v>73</v>
      </c>
      <c r="E82" s="29">
        <v>2222</v>
      </c>
      <c r="F82" s="170">
        <v>9000000000</v>
      </c>
      <c r="G82" s="61"/>
      <c r="H82" s="61"/>
      <c r="I82" s="60">
        <v>8931237159.43174</v>
      </c>
      <c r="J82" s="61"/>
      <c r="K82" s="61"/>
      <c r="L82" s="61"/>
      <c r="M82" s="10">
        <v>7908052188.441317</v>
      </c>
      <c r="N82" s="10">
        <v>6588718583.502169</v>
      </c>
      <c r="O82" s="60">
        <v>4860402173.517509</v>
      </c>
      <c r="P82" s="61"/>
    </row>
    <row r="83" spans="2:16" ht="11.25" customHeight="1">
      <c r="B83" s="27">
        <v>44197</v>
      </c>
      <c r="C83" s="28">
        <v>46447</v>
      </c>
      <c r="D83" s="10">
        <v>74</v>
      </c>
      <c r="E83" s="29">
        <v>2250</v>
      </c>
      <c r="F83" s="170">
        <v>9000000000</v>
      </c>
      <c r="G83" s="61"/>
      <c r="H83" s="61"/>
      <c r="I83" s="60">
        <v>8848009619.0626</v>
      </c>
      <c r="J83" s="61"/>
      <c r="K83" s="61"/>
      <c r="L83" s="61"/>
      <c r="M83" s="10">
        <v>7822356667.280822</v>
      </c>
      <c r="N83" s="10">
        <v>6502347297.697168</v>
      </c>
      <c r="O83" s="60">
        <v>4778333097.784517</v>
      </c>
      <c r="P83" s="61"/>
    </row>
    <row r="84" spans="2:16" ht="11.25" customHeight="1">
      <c r="B84" s="27">
        <v>44197</v>
      </c>
      <c r="C84" s="28">
        <v>46478</v>
      </c>
      <c r="D84" s="10">
        <v>75</v>
      </c>
      <c r="E84" s="29">
        <v>2281</v>
      </c>
      <c r="F84" s="170">
        <v>9000000000</v>
      </c>
      <c r="G84" s="61"/>
      <c r="H84" s="61"/>
      <c r="I84" s="60">
        <v>8764827686.47372</v>
      </c>
      <c r="J84" s="61"/>
      <c r="K84" s="61"/>
      <c r="L84" s="61"/>
      <c r="M84" s="10">
        <v>7735674538.829777</v>
      </c>
      <c r="N84" s="10">
        <v>6413939073.296892</v>
      </c>
      <c r="O84" s="60">
        <v>4693401512.883093</v>
      </c>
      <c r="P84" s="61"/>
    </row>
    <row r="85" spans="2:16" ht="11.25" customHeight="1">
      <c r="B85" s="27">
        <v>44197</v>
      </c>
      <c r="C85" s="28">
        <v>46508</v>
      </c>
      <c r="D85" s="10">
        <v>76</v>
      </c>
      <c r="E85" s="29">
        <v>2311</v>
      </c>
      <c r="F85" s="170">
        <v>6500000000</v>
      </c>
      <c r="G85" s="61"/>
      <c r="H85" s="61"/>
      <c r="I85" s="60">
        <v>8681866688.482347</v>
      </c>
      <c r="J85" s="61"/>
      <c r="K85" s="61"/>
      <c r="L85" s="61"/>
      <c r="M85" s="10">
        <v>7649877493.195138</v>
      </c>
      <c r="N85" s="10">
        <v>6327190177.695666</v>
      </c>
      <c r="O85" s="60">
        <v>4610944030.197189</v>
      </c>
      <c r="P85" s="61"/>
    </row>
    <row r="86" spans="2:16" ht="11.25" customHeight="1">
      <c r="B86" s="27">
        <v>44197</v>
      </c>
      <c r="C86" s="28">
        <v>46539</v>
      </c>
      <c r="D86" s="10">
        <v>77</v>
      </c>
      <c r="E86" s="29">
        <v>2342</v>
      </c>
      <c r="F86" s="170">
        <v>6500000000</v>
      </c>
      <c r="G86" s="61"/>
      <c r="H86" s="61"/>
      <c r="I86" s="60">
        <v>8599437116.533333</v>
      </c>
      <c r="J86" s="61"/>
      <c r="K86" s="61"/>
      <c r="L86" s="61"/>
      <c r="M86" s="10">
        <v>7564394523.661984</v>
      </c>
      <c r="N86" s="10">
        <v>6240575940.8937</v>
      </c>
      <c r="O86" s="60">
        <v>4528561335.390309</v>
      </c>
      <c r="P86" s="61"/>
    </row>
    <row r="87" spans="2:16" ht="11.25" customHeight="1">
      <c r="B87" s="27">
        <v>44197</v>
      </c>
      <c r="C87" s="28">
        <v>46569</v>
      </c>
      <c r="D87" s="10">
        <v>78</v>
      </c>
      <c r="E87" s="29">
        <v>2372</v>
      </c>
      <c r="F87" s="170">
        <v>6500000000</v>
      </c>
      <c r="G87" s="61"/>
      <c r="H87" s="61"/>
      <c r="I87" s="60">
        <v>8517904690.841573</v>
      </c>
      <c r="J87" s="61"/>
      <c r="K87" s="61"/>
      <c r="L87" s="61"/>
      <c r="M87" s="10">
        <v>7480376947.737878</v>
      </c>
      <c r="N87" s="10">
        <v>6156072861.647773</v>
      </c>
      <c r="O87" s="60">
        <v>4448928402.917258</v>
      </c>
      <c r="P87" s="61"/>
    </row>
    <row r="88" spans="2:16" ht="11.25" customHeight="1">
      <c r="B88" s="27">
        <v>44197</v>
      </c>
      <c r="C88" s="28">
        <v>46600</v>
      </c>
      <c r="D88" s="10">
        <v>79</v>
      </c>
      <c r="E88" s="29">
        <v>2403</v>
      </c>
      <c r="F88" s="170">
        <v>6500000000</v>
      </c>
      <c r="G88" s="61"/>
      <c r="H88" s="61"/>
      <c r="I88" s="60">
        <v>8435809253.095739</v>
      </c>
      <c r="J88" s="61"/>
      <c r="K88" s="61"/>
      <c r="L88" s="61"/>
      <c r="M88" s="10">
        <v>7395716193.709964</v>
      </c>
      <c r="N88" s="10">
        <v>6070921231.91696</v>
      </c>
      <c r="O88" s="60">
        <v>4368807236.899125</v>
      </c>
      <c r="P88" s="61"/>
    </row>
    <row r="89" spans="2:16" ht="11.25" customHeight="1">
      <c r="B89" s="27">
        <v>44197</v>
      </c>
      <c r="C89" s="28">
        <v>46631</v>
      </c>
      <c r="D89" s="10">
        <v>80</v>
      </c>
      <c r="E89" s="29">
        <v>2434</v>
      </c>
      <c r="F89" s="170">
        <v>6500000000</v>
      </c>
      <c r="G89" s="61"/>
      <c r="H89" s="61"/>
      <c r="I89" s="60">
        <v>8354133527.785399</v>
      </c>
      <c r="J89" s="61"/>
      <c r="K89" s="61"/>
      <c r="L89" s="61"/>
      <c r="M89" s="10">
        <v>7311688442.834876</v>
      </c>
      <c r="N89" s="10">
        <v>5986681193.373746</v>
      </c>
      <c r="O89" s="60">
        <v>4289938199.761613</v>
      </c>
      <c r="P89" s="61"/>
    </row>
    <row r="90" spans="2:16" ht="11.25" customHeight="1">
      <c r="B90" s="27">
        <v>44197</v>
      </c>
      <c r="C90" s="28">
        <v>46661</v>
      </c>
      <c r="D90" s="10">
        <v>81</v>
      </c>
      <c r="E90" s="29">
        <v>2464</v>
      </c>
      <c r="F90" s="170">
        <v>6500000000</v>
      </c>
      <c r="G90" s="61"/>
      <c r="H90" s="61"/>
      <c r="I90" s="60">
        <v>8271962892.403331</v>
      </c>
      <c r="J90" s="61"/>
      <c r="K90" s="61"/>
      <c r="L90" s="61"/>
      <c r="M90" s="10">
        <v>7227887809.515372</v>
      </c>
      <c r="N90" s="10">
        <v>5903500768.837953</v>
      </c>
      <c r="O90" s="60">
        <v>4212991782.276223</v>
      </c>
      <c r="P90" s="61"/>
    </row>
    <row r="91" spans="2:16" ht="11.25" customHeight="1">
      <c r="B91" s="27">
        <v>44197</v>
      </c>
      <c r="C91" s="28">
        <v>46692</v>
      </c>
      <c r="D91" s="10">
        <v>82</v>
      </c>
      <c r="E91" s="29">
        <v>2495</v>
      </c>
      <c r="F91" s="170">
        <v>6500000000</v>
      </c>
      <c r="G91" s="61"/>
      <c r="H91" s="61"/>
      <c r="I91" s="60">
        <v>8189040510.343047</v>
      </c>
      <c r="J91" s="61"/>
      <c r="K91" s="61"/>
      <c r="L91" s="61"/>
      <c r="M91" s="10">
        <v>7143295627.692173</v>
      </c>
      <c r="N91" s="10">
        <v>5819570558.136177</v>
      </c>
      <c r="O91" s="60">
        <v>4135504954.9357724</v>
      </c>
      <c r="P91" s="61"/>
    </row>
    <row r="92" spans="2:16" ht="11.25" customHeight="1">
      <c r="B92" s="27">
        <v>44197</v>
      </c>
      <c r="C92" s="28">
        <v>46722</v>
      </c>
      <c r="D92" s="10">
        <v>83</v>
      </c>
      <c r="E92" s="29">
        <v>2525</v>
      </c>
      <c r="F92" s="170">
        <v>5000000000</v>
      </c>
      <c r="G92" s="61"/>
      <c r="H92" s="61"/>
      <c r="I92" s="60">
        <v>8107688939.659494</v>
      </c>
      <c r="J92" s="61"/>
      <c r="K92" s="61"/>
      <c r="L92" s="61"/>
      <c r="M92" s="10">
        <v>7060724120.952159</v>
      </c>
      <c r="N92" s="10">
        <v>5738142435.77475</v>
      </c>
      <c r="O92" s="60">
        <v>4060925435.392135</v>
      </c>
      <c r="P92" s="61"/>
    </row>
    <row r="93" spans="2:16" ht="11.25" customHeight="1">
      <c r="B93" s="27">
        <v>44197</v>
      </c>
      <c r="C93" s="28">
        <v>46753</v>
      </c>
      <c r="D93" s="10">
        <v>84</v>
      </c>
      <c r="E93" s="29">
        <v>2556</v>
      </c>
      <c r="F93" s="170">
        <v>5000000000</v>
      </c>
      <c r="G93" s="61"/>
      <c r="H93" s="61"/>
      <c r="I93" s="60">
        <v>8026337542.485588</v>
      </c>
      <c r="J93" s="61"/>
      <c r="K93" s="61"/>
      <c r="L93" s="61"/>
      <c r="M93" s="10">
        <v>6978022469.749342</v>
      </c>
      <c r="N93" s="10">
        <v>5656509722.151712</v>
      </c>
      <c r="O93" s="60">
        <v>3986197829.890338</v>
      </c>
      <c r="P93" s="61"/>
    </row>
    <row r="94" spans="2:16" ht="11.25" customHeight="1">
      <c r="B94" s="27">
        <v>44197</v>
      </c>
      <c r="C94" s="28">
        <v>46784</v>
      </c>
      <c r="D94" s="10">
        <v>85</v>
      </c>
      <c r="E94" s="29">
        <v>2587</v>
      </c>
      <c r="F94" s="170">
        <v>5000000000</v>
      </c>
      <c r="G94" s="61"/>
      <c r="H94" s="61"/>
      <c r="I94" s="60">
        <v>7944990802.312998</v>
      </c>
      <c r="J94" s="61"/>
      <c r="K94" s="61"/>
      <c r="L94" s="61"/>
      <c r="M94" s="10">
        <v>6895585085.321567</v>
      </c>
      <c r="N94" s="10">
        <v>5575468786.970541</v>
      </c>
      <c r="O94" s="60">
        <v>3912445662.006674</v>
      </c>
      <c r="P94" s="61"/>
    </row>
    <row r="95" spans="2:16" ht="11.25" customHeight="1">
      <c r="B95" s="27">
        <v>44197</v>
      </c>
      <c r="C95" s="28">
        <v>46813</v>
      </c>
      <c r="D95" s="10">
        <v>86</v>
      </c>
      <c r="E95" s="29">
        <v>2616</v>
      </c>
      <c r="F95" s="170">
        <v>5000000000</v>
      </c>
      <c r="G95" s="61"/>
      <c r="H95" s="61"/>
      <c r="I95" s="60">
        <v>7863212611.453549</v>
      </c>
      <c r="J95" s="61"/>
      <c r="K95" s="61"/>
      <c r="L95" s="61"/>
      <c r="M95" s="10">
        <v>6813779623.440218</v>
      </c>
      <c r="N95" s="10">
        <v>5496216000.664136</v>
      </c>
      <c r="O95" s="60">
        <v>3841548048.1374025</v>
      </c>
      <c r="P95" s="61"/>
    </row>
    <row r="96" spans="2:16" ht="11.25" customHeight="1">
      <c r="B96" s="27">
        <v>44197</v>
      </c>
      <c r="C96" s="28">
        <v>46844</v>
      </c>
      <c r="D96" s="10">
        <v>87</v>
      </c>
      <c r="E96" s="29">
        <v>2647</v>
      </c>
      <c r="F96" s="170">
        <v>5000000000</v>
      </c>
      <c r="G96" s="61"/>
      <c r="H96" s="61"/>
      <c r="I96" s="60">
        <v>7781783980.341083</v>
      </c>
      <c r="J96" s="61"/>
      <c r="K96" s="61"/>
      <c r="L96" s="61"/>
      <c r="M96" s="10">
        <v>6731781549.168611</v>
      </c>
      <c r="N96" s="10">
        <v>5416263895.1916065</v>
      </c>
      <c r="O96" s="60">
        <v>3769631632.8073773</v>
      </c>
      <c r="P96" s="61"/>
    </row>
    <row r="97" spans="2:16" ht="11.25" customHeight="1">
      <c r="B97" s="27">
        <v>44197</v>
      </c>
      <c r="C97" s="28">
        <v>46874</v>
      </c>
      <c r="D97" s="10">
        <v>88</v>
      </c>
      <c r="E97" s="29">
        <v>2677</v>
      </c>
      <c r="F97" s="170">
        <v>5000000000</v>
      </c>
      <c r="G97" s="61"/>
      <c r="H97" s="61"/>
      <c r="I97" s="60">
        <v>7700720165.104108</v>
      </c>
      <c r="J97" s="61"/>
      <c r="K97" s="61"/>
      <c r="L97" s="61"/>
      <c r="M97" s="10">
        <v>6650721252.881723</v>
      </c>
      <c r="N97" s="10">
        <v>5337873962.669568</v>
      </c>
      <c r="O97" s="60">
        <v>3699844703.514914</v>
      </c>
      <c r="P97" s="61"/>
    </row>
    <row r="98" spans="2:16" ht="11.25" customHeight="1">
      <c r="B98" s="27">
        <v>44197</v>
      </c>
      <c r="C98" s="28">
        <v>46905</v>
      </c>
      <c r="D98" s="10">
        <v>89</v>
      </c>
      <c r="E98" s="29">
        <v>2708</v>
      </c>
      <c r="F98" s="170">
        <v>5000000000</v>
      </c>
      <c r="G98" s="61"/>
      <c r="H98" s="61"/>
      <c r="I98" s="60">
        <v>7619305629.192238</v>
      </c>
      <c r="J98" s="61"/>
      <c r="K98" s="61"/>
      <c r="L98" s="61"/>
      <c r="M98" s="10">
        <v>6569246791.054794</v>
      </c>
      <c r="N98" s="10">
        <v>5259073489.220579</v>
      </c>
      <c r="O98" s="60">
        <v>3629786153.237868</v>
      </c>
      <c r="P98" s="61"/>
    </row>
    <row r="99" spans="2:16" ht="11.25" customHeight="1">
      <c r="B99" s="27">
        <v>44197</v>
      </c>
      <c r="C99" s="28">
        <v>46935</v>
      </c>
      <c r="D99" s="10">
        <v>90</v>
      </c>
      <c r="E99" s="29">
        <v>2738</v>
      </c>
      <c r="F99" s="170">
        <v>5000000000</v>
      </c>
      <c r="G99" s="61"/>
      <c r="H99" s="61"/>
      <c r="I99" s="60">
        <v>7541113861.407997</v>
      </c>
      <c r="J99" s="61"/>
      <c r="K99" s="61"/>
      <c r="L99" s="61"/>
      <c r="M99" s="10">
        <v>6491158915.042991</v>
      </c>
      <c r="N99" s="10">
        <v>5183769366.218247</v>
      </c>
      <c r="O99" s="60">
        <v>3563145477.91278</v>
      </c>
      <c r="P99" s="61"/>
    </row>
    <row r="100" spans="2:16" ht="11.25" customHeight="1">
      <c r="B100" s="27">
        <v>44197</v>
      </c>
      <c r="C100" s="28">
        <v>46966</v>
      </c>
      <c r="D100" s="10">
        <v>91</v>
      </c>
      <c r="E100" s="29">
        <v>2769</v>
      </c>
      <c r="F100" s="170">
        <v>5000000000</v>
      </c>
      <c r="G100" s="61"/>
      <c r="H100" s="61"/>
      <c r="I100" s="60">
        <v>7462005835.263532</v>
      </c>
      <c r="J100" s="61"/>
      <c r="K100" s="61"/>
      <c r="L100" s="61"/>
      <c r="M100" s="10">
        <v>6412171164.96098</v>
      </c>
      <c r="N100" s="10">
        <v>5107667632.478942</v>
      </c>
      <c r="O100" s="60">
        <v>3495965450.5161614</v>
      </c>
      <c r="P100" s="61"/>
    </row>
    <row r="101" spans="2:16" ht="11.25" customHeight="1">
      <c r="B101" s="27">
        <v>44197</v>
      </c>
      <c r="C101" s="28">
        <v>46997</v>
      </c>
      <c r="D101" s="10">
        <v>92</v>
      </c>
      <c r="E101" s="29">
        <v>2800</v>
      </c>
      <c r="F101" s="170">
        <v>5000000000</v>
      </c>
      <c r="G101" s="61"/>
      <c r="H101" s="61"/>
      <c r="I101" s="60">
        <v>7383248642.640101</v>
      </c>
      <c r="J101" s="61"/>
      <c r="K101" s="61"/>
      <c r="L101" s="61"/>
      <c r="M101" s="10">
        <v>6333733643.306502</v>
      </c>
      <c r="N101" s="10">
        <v>5032356629.717979</v>
      </c>
      <c r="O101" s="60">
        <v>3429829515.827316</v>
      </c>
      <c r="P101" s="61"/>
    </row>
    <row r="102" spans="2:16" ht="11.25" customHeight="1">
      <c r="B102" s="27">
        <v>44197</v>
      </c>
      <c r="C102" s="28">
        <v>47027</v>
      </c>
      <c r="D102" s="10">
        <v>93</v>
      </c>
      <c r="E102" s="29">
        <v>2830</v>
      </c>
      <c r="F102" s="170">
        <v>5000000000</v>
      </c>
      <c r="G102" s="61"/>
      <c r="H102" s="61"/>
      <c r="I102" s="60">
        <v>7306178801.904359</v>
      </c>
      <c r="J102" s="61"/>
      <c r="K102" s="61"/>
      <c r="L102" s="61"/>
      <c r="M102" s="10">
        <v>6257331423.354377</v>
      </c>
      <c r="N102" s="10">
        <v>4959416020.898442</v>
      </c>
      <c r="O102" s="60">
        <v>3366260698.4760303</v>
      </c>
      <c r="P102" s="61"/>
    </row>
    <row r="103" spans="2:16" ht="11.25" customHeight="1">
      <c r="B103" s="27">
        <v>44197</v>
      </c>
      <c r="C103" s="28">
        <v>47058</v>
      </c>
      <c r="D103" s="10">
        <v>94</v>
      </c>
      <c r="E103" s="29">
        <v>2861</v>
      </c>
      <c r="F103" s="170">
        <v>5000000000</v>
      </c>
      <c r="G103" s="61"/>
      <c r="H103" s="61"/>
      <c r="I103" s="60">
        <v>7230848394.03075</v>
      </c>
      <c r="J103" s="61"/>
      <c r="K103" s="61"/>
      <c r="L103" s="61"/>
      <c r="M103" s="10">
        <v>6182311690.949081</v>
      </c>
      <c r="N103" s="10">
        <v>4887495518.412872</v>
      </c>
      <c r="O103" s="60">
        <v>3303392647.2208486</v>
      </c>
      <c r="P103" s="61"/>
    </row>
    <row r="104" spans="2:16" ht="11.25" customHeight="1">
      <c r="B104" s="27">
        <v>44197</v>
      </c>
      <c r="C104" s="28">
        <v>47088</v>
      </c>
      <c r="D104" s="10">
        <v>95</v>
      </c>
      <c r="E104" s="29">
        <v>2891</v>
      </c>
      <c r="F104" s="170">
        <v>5000000000</v>
      </c>
      <c r="G104" s="61"/>
      <c r="H104" s="61"/>
      <c r="I104" s="60">
        <v>7154740405.815915</v>
      </c>
      <c r="J104" s="61"/>
      <c r="K104" s="61"/>
      <c r="L104" s="61"/>
      <c r="M104" s="10">
        <v>6107199151.568562</v>
      </c>
      <c r="N104" s="10">
        <v>4816231178.5557995</v>
      </c>
      <c r="O104" s="60">
        <v>3241882230.0388646</v>
      </c>
      <c r="P104" s="61"/>
    </row>
    <row r="105" spans="2:16" ht="11.25" customHeight="1">
      <c r="B105" s="27">
        <v>44197</v>
      </c>
      <c r="C105" s="28">
        <v>47119</v>
      </c>
      <c r="D105" s="10">
        <v>96</v>
      </c>
      <c r="E105" s="29">
        <v>2922</v>
      </c>
      <c r="F105" s="170">
        <v>5000000000</v>
      </c>
      <c r="G105" s="61"/>
      <c r="H105" s="61"/>
      <c r="I105" s="60">
        <v>7078832192.470284</v>
      </c>
      <c r="J105" s="61"/>
      <c r="K105" s="61"/>
      <c r="L105" s="61"/>
      <c r="M105" s="10">
        <v>6032156460.694123</v>
      </c>
      <c r="N105" s="10">
        <v>4744953197.7617035</v>
      </c>
      <c r="O105" s="60">
        <v>3180375957.744884</v>
      </c>
      <c r="P105" s="61"/>
    </row>
    <row r="106" spans="2:16" ht="11.25" customHeight="1">
      <c r="B106" s="27">
        <v>44197</v>
      </c>
      <c r="C106" s="28">
        <v>47150</v>
      </c>
      <c r="D106" s="10">
        <v>97</v>
      </c>
      <c r="E106" s="29">
        <v>2953</v>
      </c>
      <c r="F106" s="170">
        <v>2500000000</v>
      </c>
      <c r="G106" s="61"/>
      <c r="H106" s="61"/>
      <c r="I106" s="60">
        <v>7002267108.514382</v>
      </c>
      <c r="J106" s="61"/>
      <c r="K106" s="61"/>
      <c r="L106" s="61"/>
      <c r="M106" s="10">
        <v>5956791960.966981</v>
      </c>
      <c r="N106" s="10">
        <v>4673754121.030192</v>
      </c>
      <c r="O106" s="60">
        <v>3119385214.388804</v>
      </c>
      <c r="P106" s="61"/>
    </row>
    <row r="107" spans="2:16" ht="11.25" customHeight="1">
      <c r="B107" s="27">
        <v>44197</v>
      </c>
      <c r="C107" s="28">
        <v>47178</v>
      </c>
      <c r="D107" s="10">
        <v>98</v>
      </c>
      <c r="E107" s="29">
        <v>2981</v>
      </c>
      <c r="F107" s="170">
        <v>2500000000</v>
      </c>
      <c r="G107" s="61"/>
      <c r="H107" s="61"/>
      <c r="I107" s="60">
        <v>6927290783.305505</v>
      </c>
      <c r="J107" s="61"/>
      <c r="K107" s="61"/>
      <c r="L107" s="61"/>
      <c r="M107" s="10">
        <v>5883981527.573269</v>
      </c>
      <c r="N107" s="10">
        <v>4606020272.478131</v>
      </c>
      <c r="O107" s="60">
        <v>3062414726.4647737</v>
      </c>
      <c r="P107" s="61"/>
    </row>
    <row r="108" spans="2:16" ht="11.25" customHeight="1">
      <c r="B108" s="27">
        <v>44197</v>
      </c>
      <c r="C108" s="28">
        <v>47209</v>
      </c>
      <c r="D108" s="10">
        <v>99</v>
      </c>
      <c r="E108" s="29">
        <v>3012</v>
      </c>
      <c r="F108" s="170">
        <v>2500000000</v>
      </c>
      <c r="G108" s="61"/>
      <c r="H108" s="61"/>
      <c r="I108" s="60">
        <v>6853942071.46964</v>
      </c>
      <c r="J108" s="61"/>
      <c r="K108" s="61"/>
      <c r="L108" s="61"/>
      <c r="M108" s="10">
        <v>5811805759.559374</v>
      </c>
      <c r="N108" s="10">
        <v>4537950229.160956</v>
      </c>
      <c r="O108" s="60">
        <v>3004377545.0659432</v>
      </c>
      <c r="P108" s="61"/>
    </row>
    <row r="109" spans="2:16" ht="11.25" customHeight="1">
      <c r="B109" s="27">
        <v>44197</v>
      </c>
      <c r="C109" s="28">
        <v>47239</v>
      </c>
      <c r="D109" s="10">
        <v>100</v>
      </c>
      <c r="E109" s="29">
        <v>3042</v>
      </c>
      <c r="F109" s="170">
        <v>2500000000</v>
      </c>
      <c r="G109" s="61"/>
      <c r="H109" s="61"/>
      <c r="I109" s="60">
        <v>6776673666.956886</v>
      </c>
      <c r="J109" s="61"/>
      <c r="K109" s="61"/>
      <c r="L109" s="61"/>
      <c r="M109" s="10">
        <v>5736853959.835667</v>
      </c>
      <c r="N109" s="10">
        <v>4468401604.379542</v>
      </c>
      <c r="O109" s="60">
        <v>2946205673.752135</v>
      </c>
      <c r="P109" s="61"/>
    </row>
    <row r="110" spans="2:16" ht="11.25" customHeight="1">
      <c r="B110" s="27">
        <v>44197</v>
      </c>
      <c r="C110" s="28">
        <v>47270</v>
      </c>
      <c r="D110" s="10">
        <v>101</v>
      </c>
      <c r="E110" s="29">
        <v>3073</v>
      </c>
      <c r="F110" s="170">
        <v>2500000000</v>
      </c>
      <c r="G110" s="61"/>
      <c r="H110" s="61"/>
      <c r="I110" s="60">
        <v>6701207335.057717</v>
      </c>
      <c r="J110" s="61"/>
      <c r="K110" s="61"/>
      <c r="L110" s="61"/>
      <c r="M110" s="10">
        <v>5663345486.4578</v>
      </c>
      <c r="N110" s="10">
        <v>4399927836.566672</v>
      </c>
      <c r="O110" s="60">
        <v>2888770468.386183</v>
      </c>
      <c r="P110" s="61"/>
    </row>
    <row r="111" spans="2:16" ht="11.25" customHeight="1">
      <c r="B111" s="27">
        <v>44197</v>
      </c>
      <c r="C111" s="28">
        <v>47300</v>
      </c>
      <c r="D111" s="10">
        <v>102</v>
      </c>
      <c r="E111" s="29">
        <v>3103</v>
      </c>
      <c r="F111" s="170">
        <v>2500000000</v>
      </c>
      <c r="G111" s="61"/>
      <c r="H111" s="61"/>
      <c r="I111" s="60">
        <v>6628096317.082421</v>
      </c>
      <c r="J111" s="61"/>
      <c r="K111" s="61"/>
      <c r="L111" s="61"/>
      <c r="M111" s="10">
        <v>5592363237.052402</v>
      </c>
      <c r="N111" s="10">
        <v>4334087120.672031</v>
      </c>
      <c r="O111" s="60">
        <v>2833878344.1034746</v>
      </c>
      <c r="P111" s="61"/>
    </row>
    <row r="112" spans="2:16" ht="11.25" customHeight="1">
      <c r="B112" s="27">
        <v>44197</v>
      </c>
      <c r="C112" s="28">
        <v>47331</v>
      </c>
      <c r="D112" s="10">
        <v>103</v>
      </c>
      <c r="E112" s="29">
        <v>3134</v>
      </c>
      <c r="F112" s="170">
        <v>2500000000</v>
      </c>
      <c r="G112" s="61"/>
      <c r="H112" s="61"/>
      <c r="I112" s="60">
        <v>6556091317.264237</v>
      </c>
      <c r="J112" s="61"/>
      <c r="K112" s="61"/>
      <c r="L112" s="61"/>
      <c r="M112" s="10">
        <v>5522228009.142869</v>
      </c>
      <c r="N112" s="10">
        <v>4268848008.7643194</v>
      </c>
      <c r="O112" s="60">
        <v>2779398873.740814</v>
      </c>
      <c r="P112" s="61"/>
    </row>
    <row r="113" spans="2:16" ht="11.25" customHeight="1">
      <c r="B113" s="27">
        <v>44197</v>
      </c>
      <c r="C113" s="28">
        <v>47362</v>
      </c>
      <c r="D113" s="10">
        <v>104</v>
      </c>
      <c r="E113" s="29">
        <v>3165</v>
      </c>
      <c r="F113" s="170">
        <v>2500000000</v>
      </c>
      <c r="G113" s="61"/>
      <c r="H113" s="61"/>
      <c r="I113" s="60">
        <v>6480192012.012466</v>
      </c>
      <c r="J113" s="61"/>
      <c r="K113" s="61"/>
      <c r="L113" s="61"/>
      <c r="M113" s="10">
        <v>5449039973.740813</v>
      </c>
      <c r="N113" s="10">
        <v>4201558787.3243384</v>
      </c>
      <c r="O113" s="60">
        <v>2724000914.9293833</v>
      </c>
      <c r="P113" s="61"/>
    </row>
    <row r="114" spans="2:16" ht="11.25" customHeight="1">
      <c r="B114" s="27">
        <v>44197</v>
      </c>
      <c r="C114" s="28">
        <v>47392</v>
      </c>
      <c r="D114" s="10">
        <v>105</v>
      </c>
      <c r="E114" s="29">
        <v>3195</v>
      </c>
      <c r="F114" s="170">
        <v>2500000000</v>
      </c>
      <c r="G114" s="61"/>
      <c r="H114" s="61"/>
      <c r="I114" s="60">
        <v>6409585469.034481</v>
      </c>
      <c r="J114" s="61"/>
      <c r="K114" s="61"/>
      <c r="L114" s="61"/>
      <c r="M114" s="10">
        <v>5380821965.084566</v>
      </c>
      <c r="N114" s="10">
        <v>4138746635.6502094</v>
      </c>
      <c r="O114" s="60">
        <v>2672278569.3570085</v>
      </c>
      <c r="P114" s="61"/>
    </row>
    <row r="115" spans="2:16" ht="11.25" customHeight="1">
      <c r="B115" s="27">
        <v>44197</v>
      </c>
      <c r="C115" s="28">
        <v>47423</v>
      </c>
      <c r="D115" s="10">
        <v>106</v>
      </c>
      <c r="E115" s="29">
        <v>3226</v>
      </c>
      <c r="F115" s="170">
        <v>2500000000</v>
      </c>
      <c r="G115" s="61"/>
      <c r="H115" s="61"/>
      <c r="I115" s="60">
        <v>6337497922.379025</v>
      </c>
      <c r="J115" s="61"/>
      <c r="K115" s="61"/>
      <c r="L115" s="61"/>
      <c r="M115" s="10">
        <v>5311281120.674105</v>
      </c>
      <c r="N115" s="10">
        <v>4074868513.075478</v>
      </c>
      <c r="O115" s="60">
        <v>2619890301.911944</v>
      </c>
      <c r="P115" s="61"/>
    </row>
    <row r="116" spans="2:16" ht="11.25" customHeight="1">
      <c r="B116" s="27">
        <v>44197</v>
      </c>
      <c r="C116" s="28">
        <v>47453</v>
      </c>
      <c r="D116" s="10">
        <v>107</v>
      </c>
      <c r="E116" s="29">
        <v>3256</v>
      </c>
      <c r="F116" s="170">
        <v>2500000000</v>
      </c>
      <c r="G116" s="61"/>
      <c r="H116" s="61"/>
      <c r="I116" s="60">
        <v>6266197623.485443</v>
      </c>
      <c r="J116" s="61"/>
      <c r="K116" s="61"/>
      <c r="L116" s="61"/>
      <c r="M116" s="10">
        <v>5242906427.657618</v>
      </c>
      <c r="N116" s="10">
        <v>4012510527.406369</v>
      </c>
      <c r="O116" s="60">
        <v>2569222850.612468</v>
      </c>
      <c r="P116" s="61"/>
    </row>
    <row r="117" spans="2:16" ht="11.25" customHeight="1">
      <c r="B117" s="27">
        <v>44197</v>
      </c>
      <c r="C117" s="28">
        <v>47484</v>
      </c>
      <c r="D117" s="10">
        <v>108</v>
      </c>
      <c r="E117" s="29">
        <v>3287</v>
      </c>
      <c r="F117" s="170">
        <v>2500000000</v>
      </c>
      <c r="G117" s="61"/>
      <c r="H117" s="61"/>
      <c r="I117" s="60">
        <v>6197256244.477997</v>
      </c>
      <c r="J117" s="61"/>
      <c r="K117" s="61"/>
      <c r="L117" s="61"/>
      <c r="M117" s="10">
        <v>5176428885.632777</v>
      </c>
      <c r="N117" s="10">
        <v>3951558565.891066</v>
      </c>
      <c r="O117" s="60">
        <v>2519478366.6899033</v>
      </c>
      <c r="P117" s="61"/>
    </row>
    <row r="118" spans="2:16" ht="11.25" customHeight="1">
      <c r="B118" s="27">
        <v>44197</v>
      </c>
      <c r="C118" s="28">
        <v>47515</v>
      </c>
      <c r="D118" s="10">
        <v>109</v>
      </c>
      <c r="E118" s="29">
        <v>3318</v>
      </c>
      <c r="F118" s="170">
        <v>2500000000</v>
      </c>
      <c r="G118" s="61"/>
      <c r="H118" s="61"/>
      <c r="I118" s="60">
        <v>6129204189.509053</v>
      </c>
      <c r="J118" s="61"/>
      <c r="K118" s="61"/>
      <c r="L118" s="61"/>
      <c r="M118" s="10">
        <v>5110903335.660524</v>
      </c>
      <c r="N118" s="10">
        <v>3891615557.75477</v>
      </c>
      <c r="O118" s="60">
        <v>2470749756.232014</v>
      </c>
      <c r="P118" s="61"/>
    </row>
    <row r="119" spans="2:16" ht="11.25" customHeight="1">
      <c r="B119" s="27">
        <v>44197</v>
      </c>
      <c r="C119" s="28">
        <v>47543</v>
      </c>
      <c r="D119" s="10">
        <v>110</v>
      </c>
      <c r="E119" s="29">
        <v>3346</v>
      </c>
      <c r="F119" s="170">
        <v>2500000000</v>
      </c>
      <c r="G119" s="61"/>
      <c r="H119" s="61"/>
      <c r="I119" s="60">
        <v>6059880644.936612</v>
      </c>
      <c r="J119" s="61"/>
      <c r="K119" s="61"/>
      <c r="L119" s="61"/>
      <c r="M119" s="10">
        <v>5045355480.505481</v>
      </c>
      <c r="N119" s="10">
        <v>3832879366.231156</v>
      </c>
      <c r="O119" s="60">
        <v>2424147225.315854</v>
      </c>
      <c r="P119" s="61"/>
    </row>
    <row r="120" spans="2:16" ht="11.25" customHeight="1">
      <c r="B120" s="27">
        <v>44197</v>
      </c>
      <c r="C120" s="28">
        <v>47574</v>
      </c>
      <c r="D120" s="10">
        <v>111</v>
      </c>
      <c r="E120" s="29">
        <v>3377</v>
      </c>
      <c r="F120" s="170">
        <v>2500000000</v>
      </c>
      <c r="G120" s="61"/>
      <c r="H120" s="61"/>
      <c r="I120" s="60">
        <v>5992979947.472281</v>
      </c>
      <c r="J120" s="61"/>
      <c r="K120" s="61"/>
      <c r="L120" s="61"/>
      <c r="M120" s="10">
        <v>4981192252.171532</v>
      </c>
      <c r="N120" s="10">
        <v>3774511707.863346</v>
      </c>
      <c r="O120" s="60">
        <v>2377120721.7256293</v>
      </c>
      <c r="P120" s="61"/>
    </row>
    <row r="121" spans="2:16" ht="11.25" customHeight="1">
      <c r="B121" s="27">
        <v>44197</v>
      </c>
      <c r="C121" s="28">
        <v>47604</v>
      </c>
      <c r="D121" s="10">
        <v>112</v>
      </c>
      <c r="E121" s="29">
        <v>3407</v>
      </c>
      <c r="F121" s="170">
        <v>0</v>
      </c>
      <c r="G121" s="61"/>
      <c r="H121" s="61"/>
      <c r="I121" s="60">
        <v>5923249308.513349</v>
      </c>
      <c r="J121" s="61"/>
      <c r="K121" s="61"/>
      <c r="L121" s="61"/>
      <c r="M121" s="10">
        <v>4915153123.931961</v>
      </c>
      <c r="N121" s="10">
        <v>3715303462.804054</v>
      </c>
      <c r="O121" s="60">
        <v>2330240986.948319</v>
      </c>
      <c r="P121" s="61"/>
    </row>
    <row r="122" spans="2:16" ht="11.25" customHeight="1">
      <c r="B122" s="27">
        <v>44197</v>
      </c>
      <c r="C122" s="28">
        <v>47635</v>
      </c>
      <c r="D122" s="10">
        <v>113</v>
      </c>
      <c r="E122" s="29">
        <v>3438</v>
      </c>
      <c r="F122" s="170"/>
      <c r="G122" s="61"/>
      <c r="H122" s="61"/>
      <c r="I122" s="60">
        <v>5857548040.836298</v>
      </c>
      <c r="J122" s="61"/>
      <c r="K122" s="61"/>
      <c r="L122" s="61"/>
      <c r="M122" s="10">
        <v>4852389764.37515</v>
      </c>
      <c r="N122" s="10">
        <v>3658533289.0401487</v>
      </c>
      <c r="O122" s="60">
        <v>2284915664.969613</v>
      </c>
      <c r="P122" s="61"/>
    </row>
    <row r="123" spans="2:16" ht="11.25" customHeight="1">
      <c r="B123" s="27">
        <v>44197</v>
      </c>
      <c r="C123" s="28">
        <v>47665</v>
      </c>
      <c r="D123" s="10">
        <v>114</v>
      </c>
      <c r="E123" s="29">
        <v>3468</v>
      </c>
      <c r="F123" s="170"/>
      <c r="G123" s="61"/>
      <c r="H123" s="61"/>
      <c r="I123" s="60">
        <v>5791759982.783336</v>
      </c>
      <c r="J123" s="61"/>
      <c r="K123" s="61"/>
      <c r="L123" s="61"/>
      <c r="M123" s="10">
        <v>4790015679.968614</v>
      </c>
      <c r="N123" s="10">
        <v>3602616514.05644</v>
      </c>
      <c r="O123" s="60">
        <v>2240770008.1663184</v>
      </c>
      <c r="P123" s="61"/>
    </row>
    <row r="124" spans="2:16" ht="11.25" customHeight="1">
      <c r="B124" s="27">
        <v>44197</v>
      </c>
      <c r="C124" s="28">
        <v>47696</v>
      </c>
      <c r="D124" s="10">
        <v>115</v>
      </c>
      <c r="E124" s="29">
        <v>3499</v>
      </c>
      <c r="F124" s="170"/>
      <c r="G124" s="61"/>
      <c r="H124" s="61"/>
      <c r="I124" s="60">
        <v>5725834333.36241</v>
      </c>
      <c r="J124" s="61"/>
      <c r="K124" s="61"/>
      <c r="L124" s="61"/>
      <c r="M124" s="10">
        <v>4727460802.105416</v>
      </c>
      <c r="N124" s="10">
        <v>3546525851.146806</v>
      </c>
      <c r="O124" s="60">
        <v>2196539395.948561</v>
      </c>
      <c r="P124" s="61"/>
    </row>
    <row r="125" spans="2:16" ht="11.25" customHeight="1">
      <c r="B125" s="27">
        <v>44197</v>
      </c>
      <c r="C125" s="28">
        <v>47727</v>
      </c>
      <c r="D125" s="10">
        <v>116</v>
      </c>
      <c r="E125" s="29">
        <v>3530</v>
      </c>
      <c r="F125" s="170"/>
      <c r="G125" s="61"/>
      <c r="H125" s="61"/>
      <c r="I125" s="60">
        <v>5661178416.251398</v>
      </c>
      <c r="J125" s="61"/>
      <c r="K125" s="61"/>
      <c r="L125" s="61"/>
      <c r="M125" s="10">
        <v>4666150900.309237</v>
      </c>
      <c r="N125" s="10">
        <v>3491628788.823605</v>
      </c>
      <c r="O125" s="60">
        <v>2153379391.069766</v>
      </c>
      <c r="P125" s="61"/>
    </row>
    <row r="126" spans="2:16" ht="11.25" customHeight="1">
      <c r="B126" s="27">
        <v>44197</v>
      </c>
      <c r="C126" s="28">
        <v>47757</v>
      </c>
      <c r="D126" s="10">
        <v>117</v>
      </c>
      <c r="E126" s="29">
        <v>3560</v>
      </c>
      <c r="F126" s="170"/>
      <c r="G126" s="61"/>
      <c r="H126" s="61"/>
      <c r="I126" s="60">
        <v>5596418781.334601</v>
      </c>
      <c r="J126" s="61"/>
      <c r="K126" s="61"/>
      <c r="L126" s="61"/>
      <c r="M126" s="10">
        <v>4605202195.546747</v>
      </c>
      <c r="N126" s="10">
        <v>3437539968.9460177</v>
      </c>
      <c r="O126" s="60">
        <v>2111331011.06508</v>
      </c>
      <c r="P126" s="61"/>
    </row>
    <row r="127" spans="2:16" ht="11.25" customHeight="1">
      <c r="B127" s="27">
        <v>44197</v>
      </c>
      <c r="C127" s="28">
        <v>47788</v>
      </c>
      <c r="D127" s="10">
        <v>118</v>
      </c>
      <c r="E127" s="29">
        <v>3591</v>
      </c>
      <c r="F127" s="170"/>
      <c r="G127" s="61"/>
      <c r="H127" s="61"/>
      <c r="I127" s="60">
        <v>5532459668.879044</v>
      </c>
      <c r="J127" s="61"/>
      <c r="K127" s="61"/>
      <c r="L127" s="61"/>
      <c r="M127" s="10">
        <v>4544849782.056546</v>
      </c>
      <c r="N127" s="10">
        <v>3383862282.54468</v>
      </c>
      <c r="O127" s="60">
        <v>2069559273.5079505</v>
      </c>
      <c r="P127" s="61"/>
    </row>
    <row r="128" spans="2:16" ht="11.25" customHeight="1">
      <c r="B128" s="27">
        <v>44197</v>
      </c>
      <c r="C128" s="28">
        <v>47818</v>
      </c>
      <c r="D128" s="10">
        <v>119</v>
      </c>
      <c r="E128" s="29">
        <v>3621</v>
      </c>
      <c r="F128" s="170"/>
      <c r="G128" s="61"/>
      <c r="H128" s="61"/>
      <c r="I128" s="60">
        <v>5468451243.126459</v>
      </c>
      <c r="J128" s="61"/>
      <c r="K128" s="61"/>
      <c r="L128" s="61"/>
      <c r="M128" s="10">
        <v>4484893983.084214</v>
      </c>
      <c r="N128" s="10">
        <v>3331003545.845657</v>
      </c>
      <c r="O128" s="60">
        <v>2028880033.2742674</v>
      </c>
      <c r="P128" s="61"/>
    </row>
    <row r="129" spans="2:16" ht="11.25" customHeight="1">
      <c r="B129" s="27">
        <v>44197</v>
      </c>
      <c r="C129" s="28">
        <v>47849</v>
      </c>
      <c r="D129" s="10">
        <v>120</v>
      </c>
      <c r="E129" s="29">
        <v>3652</v>
      </c>
      <c r="F129" s="170"/>
      <c r="G129" s="61"/>
      <c r="H129" s="61"/>
      <c r="I129" s="60">
        <v>5404416716.371043</v>
      </c>
      <c r="J129" s="61"/>
      <c r="K129" s="61"/>
      <c r="L129" s="61"/>
      <c r="M129" s="10">
        <v>4424859086.34408</v>
      </c>
      <c r="N129" s="10">
        <v>3278056624.9165926</v>
      </c>
      <c r="O129" s="60">
        <v>1988173789.0534704</v>
      </c>
      <c r="P129" s="61"/>
    </row>
    <row r="130" spans="2:16" ht="11.25" customHeight="1">
      <c r="B130" s="27">
        <v>44197</v>
      </c>
      <c r="C130" s="28">
        <v>47880</v>
      </c>
      <c r="D130" s="10">
        <v>121</v>
      </c>
      <c r="E130" s="29">
        <v>3683</v>
      </c>
      <c r="F130" s="170"/>
      <c r="G130" s="61"/>
      <c r="H130" s="61"/>
      <c r="I130" s="60">
        <v>5341099425.069038</v>
      </c>
      <c r="J130" s="61"/>
      <c r="K130" s="61"/>
      <c r="L130" s="61"/>
      <c r="M130" s="10">
        <v>4365601174.902658</v>
      </c>
      <c r="N130" s="10">
        <v>3225931617.296168</v>
      </c>
      <c r="O130" s="60">
        <v>1948272360.4466207</v>
      </c>
      <c r="P130" s="61"/>
    </row>
    <row r="131" spans="2:16" ht="11.25" customHeight="1">
      <c r="B131" s="27">
        <v>44197</v>
      </c>
      <c r="C131" s="28">
        <v>47908</v>
      </c>
      <c r="D131" s="10">
        <v>122</v>
      </c>
      <c r="E131" s="29">
        <v>3711</v>
      </c>
      <c r="F131" s="170"/>
      <c r="G131" s="61"/>
      <c r="H131" s="61"/>
      <c r="I131" s="60">
        <v>5277516511.025636</v>
      </c>
      <c r="J131" s="61"/>
      <c r="K131" s="61"/>
      <c r="L131" s="61"/>
      <c r="M131" s="10">
        <v>4307022285.363687</v>
      </c>
      <c r="N131" s="10">
        <v>3175333420.9770436</v>
      </c>
      <c r="O131" s="60">
        <v>1910376019.8999705</v>
      </c>
      <c r="P131" s="61"/>
    </row>
    <row r="132" spans="2:16" ht="11.25" customHeight="1">
      <c r="B132" s="27">
        <v>44197</v>
      </c>
      <c r="C132" s="28">
        <v>47939</v>
      </c>
      <c r="D132" s="10">
        <v>123</v>
      </c>
      <c r="E132" s="29">
        <v>3742</v>
      </c>
      <c r="F132" s="170"/>
      <c r="G132" s="61"/>
      <c r="H132" s="61"/>
      <c r="I132" s="60">
        <v>5214549153.0821</v>
      </c>
      <c r="J132" s="61"/>
      <c r="K132" s="61"/>
      <c r="L132" s="61"/>
      <c r="M132" s="10">
        <v>4248416264.2229533</v>
      </c>
      <c r="N132" s="10">
        <v>3124160745.136609</v>
      </c>
      <c r="O132" s="60">
        <v>1871627916.4051266</v>
      </c>
      <c r="P132" s="61"/>
    </row>
    <row r="133" spans="2:16" ht="11.25" customHeight="1">
      <c r="B133" s="27">
        <v>44197</v>
      </c>
      <c r="C133" s="28">
        <v>47969</v>
      </c>
      <c r="D133" s="10">
        <v>124</v>
      </c>
      <c r="E133" s="29">
        <v>3772</v>
      </c>
      <c r="F133" s="170"/>
      <c r="G133" s="61"/>
      <c r="H133" s="61"/>
      <c r="I133" s="60">
        <v>5151906340.115761</v>
      </c>
      <c r="J133" s="61"/>
      <c r="K133" s="61"/>
      <c r="L133" s="61"/>
      <c r="M133" s="10">
        <v>4190490078.2281337</v>
      </c>
      <c r="N133" s="10">
        <v>3073978972.966171</v>
      </c>
      <c r="O133" s="60">
        <v>1834015995.238506</v>
      </c>
      <c r="P133" s="61"/>
    </row>
    <row r="134" spans="2:16" ht="11.25" customHeight="1">
      <c r="B134" s="27">
        <v>44197</v>
      </c>
      <c r="C134" s="28">
        <v>48000</v>
      </c>
      <c r="D134" s="10">
        <v>125</v>
      </c>
      <c r="E134" s="29">
        <v>3803</v>
      </c>
      <c r="F134" s="170"/>
      <c r="G134" s="61"/>
      <c r="H134" s="61"/>
      <c r="I134" s="60">
        <v>5089683686.920182</v>
      </c>
      <c r="J134" s="61"/>
      <c r="K134" s="61"/>
      <c r="L134" s="61"/>
      <c r="M134" s="10">
        <v>4132857482.874591</v>
      </c>
      <c r="N134" s="10">
        <v>3023991722.04727</v>
      </c>
      <c r="O134" s="60">
        <v>1796550560.5450196</v>
      </c>
      <c r="P134" s="61"/>
    </row>
    <row r="135" spans="2:16" ht="11.25" customHeight="1">
      <c r="B135" s="27">
        <v>44197</v>
      </c>
      <c r="C135" s="28">
        <v>48030</v>
      </c>
      <c r="D135" s="10">
        <v>126</v>
      </c>
      <c r="E135" s="29">
        <v>3833</v>
      </c>
      <c r="F135" s="170"/>
      <c r="G135" s="61"/>
      <c r="H135" s="61"/>
      <c r="I135" s="60">
        <v>5027698284.744093</v>
      </c>
      <c r="J135" s="61"/>
      <c r="K135" s="61"/>
      <c r="L135" s="61"/>
      <c r="M135" s="10">
        <v>4075823833.799917</v>
      </c>
      <c r="N135" s="10">
        <v>2974920336.235713</v>
      </c>
      <c r="O135" s="60">
        <v>1760152391.6357658</v>
      </c>
      <c r="P135" s="61"/>
    </row>
    <row r="136" spans="2:16" ht="11.25" customHeight="1">
      <c r="B136" s="27">
        <v>44197</v>
      </c>
      <c r="C136" s="28">
        <v>48061</v>
      </c>
      <c r="D136" s="10">
        <v>127</v>
      </c>
      <c r="E136" s="29">
        <v>3864</v>
      </c>
      <c r="F136" s="170"/>
      <c r="G136" s="61"/>
      <c r="H136" s="61"/>
      <c r="I136" s="60">
        <v>4966850077.843727</v>
      </c>
      <c r="J136" s="61"/>
      <c r="K136" s="61"/>
      <c r="L136" s="61"/>
      <c r="M136" s="10">
        <v>4019666545.0995803</v>
      </c>
      <c r="N136" s="10">
        <v>2926469863.219003</v>
      </c>
      <c r="O136" s="60">
        <v>1724152218.373161</v>
      </c>
      <c r="P136" s="61"/>
    </row>
    <row r="137" spans="2:16" ht="11.25" customHeight="1">
      <c r="B137" s="27">
        <v>44197</v>
      </c>
      <c r="C137" s="28">
        <v>48092</v>
      </c>
      <c r="D137" s="10">
        <v>128</v>
      </c>
      <c r="E137" s="29">
        <v>3895</v>
      </c>
      <c r="F137" s="170"/>
      <c r="G137" s="61"/>
      <c r="H137" s="61"/>
      <c r="I137" s="60">
        <v>4905633908.659326</v>
      </c>
      <c r="J137" s="61"/>
      <c r="K137" s="61"/>
      <c r="L137" s="61"/>
      <c r="M137" s="10">
        <v>3963390739.0328712</v>
      </c>
      <c r="N137" s="10">
        <v>2878160522.074372</v>
      </c>
      <c r="O137" s="60">
        <v>1688508225.7079277</v>
      </c>
      <c r="P137" s="61"/>
    </row>
    <row r="138" spans="2:16" ht="11.25" customHeight="1">
      <c r="B138" s="27">
        <v>44197</v>
      </c>
      <c r="C138" s="28">
        <v>48122</v>
      </c>
      <c r="D138" s="10">
        <v>129</v>
      </c>
      <c r="E138" s="29">
        <v>3925</v>
      </c>
      <c r="F138" s="170"/>
      <c r="G138" s="61"/>
      <c r="H138" s="61"/>
      <c r="I138" s="60">
        <v>4844391797.942739</v>
      </c>
      <c r="J138" s="61"/>
      <c r="K138" s="61"/>
      <c r="L138" s="61"/>
      <c r="M138" s="10">
        <v>3907487304.6322327</v>
      </c>
      <c r="N138" s="10">
        <v>2830580201.474261</v>
      </c>
      <c r="O138" s="60">
        <v>1653787545.027631</v>
      </c>
      <c r="P138" s="61"/>
    </row>
    <row r="139" spans="2:16" ht="11.25" customHeight="1">
      <c r="B139" s="27">
        <v>44197</v>
      </c>
      <c r="C139" s="28">
        <v>48153</v>
      </c>
      <c r="D139" s="10">
        <v>130</v>
      </c>
      <c r="E139" s="29">
        <v>3956</v>
      </c>
      <c r="F139" s="170"/>
      <c r="G139" s="61"/>
      <c r="H139" s="61"/>
      <c r="I139" s="60">
        <v>4784310542.971834</v>
      </c>
      <c r="J139" s="61"/>
      <c r="K139" s="61"/>
      <c r="L139" s="61"/>
      <c r="M139" s="10">
        <v>3852480560.2004733</v>
      </c>
      <c r="N139" s="10">
        <v>2783635957.217458</v>
      </c>
      <c r="O139" s="60">
        <v>1619471500.0092783</v>
      </c>
      <c r="P139" s="61"/>
    </row>
    <row r="140" spans="2:16" ht="11.25" customHeight="1">
      <c r="B140" s="27">
        <v>44197</v>
      </c>
      <c r="C140" s="28">
        <v>48183</v>
      </c>
      <c r="D140" s="10">
        <v>131</v>
      </c>
      <c r="E140" s="29">
        <v>3986</v>
      </c>
      <c r="F140" s="170"/>
      <c r="G140" s="61"/>
      <c r="H140" s="61"/>
      <c r="I140" s="60">
        <v>4724827870.751274</v>
      </c>
      <c r="J140" s="61"/>
      <c r="K140" s="61"/>
      <c r="L140" s="61"/>
      <c r="M140" s="10">
        <v>3798338332.4765882</v>
      </c>
      <c r="N140" s="10">
        <v>2737760136.2535553</v>
      </c>
      <c r="O140" s="60">
        <v>1586252613.9997816</v>
      </c>
      <c r="P140" s="61"/>
    </row>
    <row r="141" spans="2:16" ht="11.25" customHeight="1">
      <c r="B141" s="27">
        <v>44197</v>
      </c>
      <c r="C141" s="28">
        <v>48214</v>
      </c>
      <c r="D141" s="10">
        <v>132</v>
      </c>
      <c r="E141" s="29">
        <v>4017</v>
      </c>
      <c r="F141" s="170"/>
      <c r="G141" s="61"/>
      <c r="H141" s="61"/>
      <c r="I141" s="60">
        <v>4665828638.316704</v>
      </c>
      <c r="J141" s="61"/>
      <c r="K141" s="61"/>
      <c r="L141" s="61"/>
      <c r="M141" s="10">
        <v>3744546417.1281114</v>
      </c>
      <c r="N141" s="10">
        <v>2692124004.676919</v>
      </c>
      <c r="O141" s="60">
        <v>1553204482.669102</v>
      </c>
      <c r="P141" s="61"/>
    </row>
    <row r="142" spans="2:16" ht="11.25" customHeight="1">
      <c r="B142" s="27">
        <v>44197</v>
      </c>
      <c r="C142" s="28">
        <v>48245</v>
      </c>
      <c r="D142" s="10">
        <v>133</v>
      </c>
      <c r="E142" s="29">
        <v>4048</v>
      </c>
      <c r="F142" s="170"/>
      <c r="G142" s="61"/>
      <c r="H142" s="61"/>
      <c r="I142" s="60">
        <v>4606553159.316748</v>
      </c>
      <c r="J142" s="61"/>
      <c r="K142" s="61"/>
      <c r="L142" s="61"/>
      <c r="M142" s="10">
        <v>3690704720.553259</v>
      </c>
      <c r="N142" s="10">
        <v>2646666590.7456574</v>
      </c>
      <c r="O142" s="60">
        <v>1520510521.2364795</v>
      </c>
      <c r="P142" s="61"/>
    </row>
    <row r="143" spans="2:16" ht="11.25" customHeight="1">
      <c r="B143" s="27">
        <v>44197</v>
      </c>
      <c r="C143" s="28">
        <v>48274</v>
      </c>
      <c r="D143" s="10">
        <v>134</v>
      </c>
      <c r="E143" s="29">
        <v>4077</v>
      </c>
      <c r="F143" s="170"/>
      <c r="G143" s="61"/>
      <c r="H143" s="61"/>
      <c r="I143" s="60">
        <v>4547100868.804516</v>
      </c>
      <c r="J143" s="61"/>
      <c r="K143" s="61"/>
      <c r="L143" s="61"/>
      <c r="M143" s="10">
        <v>3637291796.152155</v>
      </c>
      <c r="N143" s="10">
        <v>2602157142.2564535</v>
      </c>
      <c r="O143" s="60">
        <v>1489015646.8633626</v>
      </c>
      <c r="P143" s="61"/>
    </row>
    <row r="144" spans="2:16" ht="11.25" customHeight="1">
      <c r="B144" s="27">
        <v>44197</v>
      </c>
      <c r="C144" s="28">
        <v>48305</v>
      </c>
      <c r="D144" s="10">
        <v>135</v>
      </c>
      <c r="E144" s="29">
        <v>4108</v>
      </c>
      <c r="F144" s="170"/>
      <c r="G144" s="61"/>
      <c r="H144" s="61"/>
      <c r="I144" s="60">
        <v>4488913453.366045</v>
      </c>
      <c r="J144" s="61"/>
      <c r="K144" s="61"/>
      <c r="L144" s="61"/>
      <c r="M144" s="10">
        <v>3584656668.020163</v>
      </c>
      <c r="N144" s="10">
        <v>2557979358.257806</v>
      </c>
      <c r="O144" s="60">
        <v>1457536357.6611364</v>
      </c>
      <c r="P144" s="61"/>
    </row>
    <row r="145" spans="2:16" ht="11.25" customHeight="1">
      <c r="B145" s="27">
        <v>44197</v>
      </c>
      <c r="C145" s="28">
        <v>48335</v>
      </c>
      <c r="D145" s="10">
        <v>136</v>
      </c>
      <c r="E145" s="29">
        <v>4138</v>
      </c>
      <c r="F145" s="170"/>
      <c r="G145" s="61"/>
      <c r="H145" s="61"/>
      <c r="I145" s="60">
        <v>4430980953.13029</v>
      </c>
      <c r="J145" s="61"/>
      <c r="K145" s="61"/>
      <c r="L145" s="61"/>
      <c r="M145" s="10">
        <v>3532586275.890522</v>
      </c>
      <c r="N145" s="10">
        <v>2514617966.683408</v>
      </c>
      <c r="O145" s="60">
        <v>1426955595.9854417</v>
      </c>
      <c r="P145" s="61"/>
    </row>
    <row r="146" spans="2:16" ht="11.25" customHeight="1">
      <c r="B146" s="27">
        <v>44197</v>
      </c>
      <c r="C146" s="28">
        <v>48366</v>
      </c>
      <c r="D146" s="10">
        <v>137</v>
      </c>
      <c r="E146" s="29">
        <v>4169</v>
      </c>
      <c r="F146" s="170"/>
      <c r="G146" s="61"/>
      <c r="H146" s="61"/>
      <c r="I146" s="60">
        <v>4373155659.770794</v>
      </c>
      <c r="J146" s="61"/>
      <c r="K146" s="61"/>
      <c r="L146" s="61"/>
      <c r="M146" s="10">
        <v>3480571897.2202234</v>
      </c>
      <c r="N146" s="10">
        <v>2471291292.8867273</v>
      </c>
      <c r="O146" s="60">
        <v>1396429462.9598863</v>
      </c>
      <c r="P146" s="61"/>
    </row>
    <row r="147" spans="2:16" ht="11.25" customHeight="1">
      <c r="B147" s="27">
        <v>44197</v>
      </c>
      <c r="C147" s="28">
        <v>48396</v>
      </c>
      <c r="D147" s="10">
        <v>138</v>
      </c>
      <c r="E147" s="29">
        <v>4199</v>
      </c>
      <c r="F147" s="170"/>
      <c r="G147" s="61"/>
      <c r="H147" s="61"/>
      <c r="I147" s="60">
        <v>4315683481.292795</v>
      </c>
      <c r="J147" s="61"/>
      <c r="K147" s="61"/>
      <c r="L147" s="61"/>
      <c r="M147" s="10">
        <v>3429192134.9073057</v>
      </c>
      <c r="N147" s="10">
        <v>2428817682.441619</v>
      </c>
      <c r="O147" s="60">
        <v>1366803441.867506</v>
      </c>
      <c r="P147" s="61"/>
    </row>
    <row r="148" spans="2:16" ht="11.25" customHeight="1">
      <c r="B148" s="27">
        <v>44197</v>
      </c>
      <c r="C148" s="28">
        <v>48427</v>
      </c>
      <c r="D148" s="10">
        <v>139</v>
      </c>
      <c r="E148" s="29">
        <v>4230</v>
      </c>
      <c r="F148" s="170"/>
      <c r="G148" s="61"/>
      <c r="H148" s="61"/>
      <c r="I148" s="60">
        <v>4257901459.931026</v>
      </c>
      <c r="J148" s="61"/>
      <c r="K148" s="61"/>
      <c r="L148" s="61"/>
      <c r="M148" s="10">
        <v>3377540917.722308</v>
      </c>
      <c r="N148" s="10">
        <v>2386150372.631032</v>
      </c>
      <c r="O148" s="60">
        <v>1337105195.431535</v>
      </c>
      <c r="P148" s="61"/>
    </row>
    <row r="149" spans="2:16" ht="11.25" customHeight="1">
      <c r="B149" s="27">
        <v>44197</v>
      </c>
      <c r="C149" s="28">
        <v>48458</v>
      </c>
      <c r="D149" s="10">
        <v>140</v>
      </c>
      <c r="E149" s="29">
        <v>4261</v>
      </c>
      <c r="F149" s="170"/>
      <c r="G149" s="61"/>
      <c r="H149" s="61"/>
      <c r="I149" s="60">
        <v>4200257026.176127</v>
      </c>
      <c r="J149" s="61"/>
      <c r="K149" s="61"/>
      <c r="L149" s="61"/>
      <c r="M149" s="10">
        <v>3326163999.452484</v>
      </c>
      <c r="N149" s="10">
        <v>2343877669.6453166</v>
      </c>
      <c r="O149" s="60">
        <v>1307854190.9088542</v>
      </c>
      <c r="P149" s="61"/>
    </row>
    <row r="150" spans="2:16" ht="11.25" customHeight="1">
      <c r="B150" s="27">
        <v>44197</v>
      </c>
      <c r="C150" s="28">
        <v>48488</v>
      </c>
      <c r="D150" s="10">
        <v>141</v>
      </c>
      <c r="E150" s="29">
        <v>4291</v>
      </c>
      <c r="F150" s="170"/>
      <c r="G150" s="61"/>
      <c r="H150" s="61"/>
      <c r="I150" s="60">
        <v>4143623531.111824</v>
      </c>
      <c r="J150" s="61"/>
      <c r="K150" s="61"/>
      <c r="L150" s="61"/>
      <c r="M150" s="10">
        <v>3275930223.236841</v>
      </c>
      <c r="N150" s="10">
        <v>2302797200.9047775</v>
      </c>
      <c r="O150" s="60">
        <v>1279664621.319618</v>
      </c>
      <c r="P150" s="61"/>
    </row>
    <row r="151" spans="2:16" ht="11.25" customHeight="1">
      <c r="B151" s="27">
        <v>44197</v>
      </c>
      <c r="C151" s="28">
        <v>48519</v>
      </c>
      <c r="D151" s="10">
        <v>142</v>
      </c>
      <c r="E151" s="29">
        <v>4322</v>
      </c>
      <c r="F151" s="170"/>
      <c r="G151" s="61"/>
      <c r="H151" s="61"/>
      <c r="I151" s="60">
        <v>4087708715.724042</v>
      </c>
      <c r="J151" s="61"/>
      <c r="K151" s="61"/>
      <c r="L151" s="61"/>
      <c r="M151" s="10">
        <v>3226242976.948076</v>
      </c>
      <c r="N151" s="10">
        <v>2262102163.6742473</v>
      </c>
      <c r="O151" s="60">
        <v>1251726091.8684065</v>
      </c>
      <c r="P151" s="61"/>
    </row>
    <row r="152" spans="2:16" ht="11.25" customHeight="1">
      <c r="B152" s="27">
        <v>44197</v>
      </c>
      <c r="C152" s="28">
        <v>48549</v>
      </c>
      <c r="D152" s="10">
        <v>143</v>
      </c>
      <c r="E152" s="29">
        <v>4352</v>
      </c>
      <c r="F152" s="170"/>
      <c r="G152" s="61"/>
      <c r="H152" s="61"/>
      <c r="I152" s="60">
        <v>4032139769.379932</v>
      </c>
      <c r="J152" s="61"/>
      <c r="K152" s="61"/>
      <c r="L152" s="61"/>
      <c r="M152" s="10">
        <v>3177161341.0132203</v>
      </c>
      <c r="N152" s="10">
        <v>2222205303.7871075</v>
      </c>
      <c r="O152" s="60">
        <v>1224608735.8376384</v>
      </c>
      <c r="P152" s="61"/>
    </row>
    <row r="153" spans="2:16" ht="11.25" customHeight="1">
      <c r="B153" s="27">
        <v>44197</v>
      </c>
      <c r="C153" s="28">
        <v>48580</v>
      </c>
      <c r="D153" s="10">
        <v>144</v>
      </c>
      <c r="E153" s="29">
        <v>4383</v>
      </c>
      <c r="F153" s="170"/>
      <c r="G153" s="61"/>
      <c r="H153" s="61"/>
      <c r="I153" s="60">
        <v>3976611077.016695</v>
      </c>
      <c r="J153" s="61"/>
      <c r="K153" s="61"/>
      <c r="L153" s="61"/>
      <c r="M153" s="10">
        <v>3128092510.787962</v>
      </c>
      <c r="N153" s="10">
        <v>2182320798.236214</v>
      </c>
      <c r="O153" s="60">
        <v>1197535466.940063</v>
      </c>
      <c r="P153" s="61"/>
    </row>
    <row r="154" spans="2:16" ht="11.25" customHeight="1">
      <c r="B154" s="27">
        <v>44197</v>
      </c>
      <c r="C154" s="28">
        <v>48611</v>
      </c>
      <c r="D154" s="10">
        <v>145</v>
      </c>
      <c r="E154" s="29">
        <v>4414</v>
      </c>
      <c r="F154" s="170"/>
      <c r="G154" s="61"/>
      <c r="H154" s="61"/>
      <c r="I154" s="60">
        <v>3921372723.210461</v>
      </c>
      <c r="J154" s="61"/>
      <c r="K154" s="61"/>
      <c r="L154" s="61"/>
      <c r="M154" s="10">
        <v>3079408989.1982026</v>
      </c>
      <c r="N154" s="10">
        <v>2142892916.5012467</v>
      </c>
      <c r="O154" s="60">
        <v>1170919077.137148</v>
      </c>
      <c r="P154" s="61"/>
    </row>
    <row r="155" spans="2:16" ht="11.25" customHeight="1">
      <c r="B155" s="27">
        <v>44197</v>
      </c>
      <c r="C155" s="28">
        <v>48639</v>
      </c>
      <c r="D155" s="10">
        <v>146</v>
      </c>
      <c r="E155" s="29">
        <v>4442</v>
      </c>
      <c r="F155" s="170"/>
      <c r="G155" s="61"/>
      <c r="H155" s="61"/>
      <c r="I155" s="60">
        <v>3867158163.308682</v>
      </c>
      <c r="J155" s="61"/>
      <c r="K155" s="61"/>
      <c r="L155" s="61"/>
      <c r="M155" s="10">
        <v>3032182293.328338</v>
      </c>
      <c r="N155" s="10">
        <v>2105181377.2087922</v>
      </c>
      <c r="O155" s="60">
        <v>1145911144.806049</v>
      </c>
      <c r="P155" s="61"/>
    </row>
    <row r="156" spans="2:16" ht="11.25" customHeight="1">
      <c r="B156" s="27">
        <v>44197</v>
      </c>
      <c r="C156" s="28">
        <v>48670</v>
      </c>
      <c r="D156" s="10">
        <v>147</v>
      </c>
      <c r="E156" s="29">
        <v>4473</v>
      </c>
      <c r="F156" s="170"/>
      <c r="G156" s="61"/>
      <c r="H156" s="61"/>
      <c r="I156" s="60">
        <v>3811819878.363562</v>
      </c>
      <c r="J156" s="61"/>
      <c r="K156" s="61"/>
      <c r="L156" s="61"/>
      <c r="M156" s="10">
        <v>2983723138.4937353</v>
      </c>
      <c r="N156" s="10">
        <v>2066268844.0725253</v>
      </c>
      <c r="O156" s="60">
        <v>1119966082.7622</v>
      </c>
      <c r="P156" s="61"/>
    </row>
    <row r="157" spans="2:16" ht="11.25" customHeight="1">
      <c r="B157" s="27">
        <v>44197</v>
      </c>
      <c r="C157" s="28">
        <v>48700</v>
      </c>
      <c r="D157" s="10">
        <v>148</v>
      </c>
      <c r="E157" s="29">
        <v>4503</v>
      </c>
      <c r="F157" s="170"/>
      <c r="G157" s="61"/>
      <c r="H157" s="61"/>
      <c r="I157" s="60">
        <v>3758310859.226286</v>
      </c>
      <c r="J157" s="61"/>
      <c r="K157" s="61"/>
      <c r="L157" s="61"/>
      <c r="M157" s="10">
        <v>2937009902.999768</v>
      </c>
      <c r="N157" s="10">
        <v>2028913272.9444568</v>
      </c>
      <c r="O157" s="60">
        <v>1095210528.3224428</v>
      </c>
      <c r="P157" s="61"/>
    </row>
    <row r="158" spans="2:16" ht="11.25" customHeight="1">
      <c r="B158" s="27">
        <v>44197</v>
      </c>
      <c r="C158" s="28">
        <v>48731</v>
      </c>
      <c r="D158" s="10">
        <v>149</v>
      </c>
      <c r="E158" s="29">
        <v>4534</v>
      </c>
      <c r="F158" s="170"/>
      <c r="G158" s="61"/>
      <c r="H158" s="61"/>
      <c r="I158" s="60">
        <v>3705108663.572637</v>
      </c>
      <c r="J158" s="61"/>
      <c r="K158" s="61"/>
      <c r="L158" s="61"/>
      <c r="M158" s="10">
        <v>2890523074.4793005</v>
      </c>
      <c r="N158" s="10">
        <v>1991721474.4004364</v>
      </c>
      <c r="O158" s="60">
        <v>1070580558.011305</v>
      </c>
      <c r="P158" s="61"/>
    </row>
    <row r="159" spans="2:16" ht="11.25" customHeight="1">
      <c r="B159" s="27">
        <v>44197</v>
      </c>
      <c r="C159" s="28">
        <v>48761</v>
      </c>
      <c r="D159" s="10">
        <v>150</v>
      </c>
      <c r="E159" s="29">
        <v>4564</v>
      </c>
      <c r="F159" s="170"/>
      <c r="G159" s="61"/>
      <c r="H159" s="61"/>
      <c r="I159" s="60">
        <v>3651587180.427248</v>
      </c>
      <c r="J159" s="61"/>
      <c r="K159" s="61"/>
      <c r="L159" s="61"/>
      <c r="M159" s="10">
        <v>2844092553.2257557</v>
      </c>
      <c r="N159" s="10">
        <v>1954905001.7682402</v>
      </c>
      <c r="O159" s="60">
        <v>1046483746.8093799</v>
      </c>
      <c r="P159" s="61"/>
    </row>
    <row r="160" spans="2:16" ht="11.25" customHeight="1">
      <c r="B160" s="27">
        <v>44197</v>
      </c>
      <c r="C160" s="28">
        <v>48792</v>
      </c>
      <c r="D160" s="10">
        <v>151</v>
      </c>
      <c r="E160" s="29">
        <v>4595</v>
      </c>
      <c r="F160" s="170"/>
      <c r="G160" s="61"/>
      <c r="H160" s="61"/>
      <c r="I160" s="60">
        <v>3599420945.104024</v>
      </c>
      <c r="J160" s="61"/>
      <c r="K160" s="61"/>
      <c r="L160" s="61"/>
      <c r="M160" s="10">
        <v>2798707231.949646</v>
      </c>
      <c r="N160" s="10">
        <v>1918816725.9984982</v>
      </c>
      <c r="O160" s="60">
        <v>1022814661.6938832</v>
      </c>
      <c r="P160" s="61"/>
    </row>
    <row r="161" spans="2:16" ht="11.25" customHeight="1">
      <c r="B161" s="27">
        <v>44197</v>
      </c>
      <c r="C161" s="28">
        <v>48823</v>
      </c>
      <c r="D161" s="10">
        <v>152</v>
      </c>
      <c r="E161" s="29">
        <v>4626</v>
      </c>
      <c r="F161" s="170"/>
      <c r="G161" s="61"/>
      <c r="H161" s="61"/>
      <c r="I161" s="60">
        <v>3547411337.984587</v>
      </c>
      <c r="J161" s="61"/>
      <c r="K161" s="61"/>
      <c r="L161" s="61"/>
      <c r="M161" s="10">
        <v>2753589261.61614</v>
      </c>
      <c r="N161" s="10">
        <v>1883082197.7751725</v>
      </c>
      <c r="O161" s="60">
        <v>999515070.2835168</v>
      </c>
      <c r="P161" s="61"/>
    </row>
    <row r="162" spans="2:16" ht="11.25" customHeight="1">
      <c r="B162" s="27">
        <v>44197</v>
      </c>
      <c r="C162" s="28">
        <v>48853</v>
      </c>
      <c r="D162" s="10">
        <v>153</v>
      </c>
      <c r="E162" s="29">
        <v>4656</v>
      </c>
      <c r="F162" s="170"/>
      <c r="G162" s="61"/>
      <c r="H162" s="61"/>
      <c r="I162" s="60">
        <v>3494976479.945439</v>
      </c>
      <c r="J162" s="61"/>
      <c r="K162" s="61"/>
      <c r="L162" s="61"/>
      <c r="M162" s="10">
        <v>2708435062.4632535</v>
      </c>
      <c r="N162" s="10">
        <v>1847644072.2907038</v>
      </c>
      <c r="O162" s="60">
        <v>976684882.1345025</v>
      </c>
      <c r="P162" s="61"/>
    </row>
    <row r="163" spans="2:16" ht="11.25" customHeight="1">
      <c r="B163" s="27">
        <v>44197</v>
      </c>
      <c r="C163" s="28">
        <v>48884</v>
      </c>
      <c r="D163" s="10">
        <v>154</v>
      </c>
      <c r="E163" s="29">
        <v>4687</v>
      </c>
      <c r="F163" s="170"/>
      <c r="G163" s="61"/>
      <c r="H163" s="61"/>
      <c r="I163" s="60">
        <v>3443751948.109688</v>
      </c>
      <c r="J163" s="61"/>
      <c r="K163" s="61"/>
      <c r="L163" s="61"/>
      <c r="M163" s="10">
        <v>2664212188.869496</v>
      </c>
      <c r="N163" s="10">
        <v>1812853834.0219176</v>
      </c>
      <c r="O163" s="60">
        <v>954235482.4061354</v>
      </c>
      <c r="P163" s="61"/>
    </row>
    <row r="164" spans="2:16" ht="11.25" customHeight="1">
      <c r="B164" s="27">
        <v>44197</v>
      </c>
      <c r="C164" s="28">
        <v>48914</v>
      </c>
      <c r="D164" s="10">
        <v>155</v>
      </c>
      <c r="E164" s="29">
        <v>4717</v>
      </c>
      <c r="F164" s="170"/>
      <c r="G164" s="61"/>
      <c r="H164" s="61"/>
      <c r="I164" s="60">
        <v>3392823269.016756</v>
      </c>
      <c r="J164" s="61"/>
      <c r="K164" s="61"/>
      <c r="L164" s="61"/>
      <c r="M164" s="10">
        <v>2620503519.7723365</v>
      </c>
      <c r="N164" s="10">
        <v>1778723706.0651886</v>
      </c>
      <c r="O164" s="60">
        <v>932432384.3845519</v>
      </c>
      <c r="P164" s="61"/>
    </row>
    <row r="165" spans="2:16" ht="11.25" customHeight="1">
      <c r="B165" s="27">
        <v>44197</v>
      </c>
      <c r="C165" s="28">
        <v>48945</v>
      </c>
      <c r="D165" s="10">
        <v>156</v>
      </c>
      <c r="E165" s="29">
        <v>4748</v>
      </c>
      <c r="F165" s="170"/>
      <c r="G165" s="61"/>
      <c r="H165" s="61"/>
      <c r="I165" s="60">
        <v>3342288669.866271</v>
      </c>
      <c r="J165" s="61"/>
      <c r="K165" s="61"/>
      <c r="L165" s="61"/>
      <c r="M165" s="10">
        <v>2577093913.030843</v>
      </c>
      <c r="N165" s="10">
        <v>1744809767.872707</v>
      </c>
      <c r="O165" s="60">
        <v>910780154.3106068</v>
      </c>
      <c r="P165" s="61"/>
    </row>
    <row r="166" spans="2:16" ht="11.25" customHeight="1">
      <c r="B166" s="27">
        <v>44197</v>
      </c>
      <c r="C166" s="28">
        <v>48976</v>
      </c>
      <c r="D166" s="10">
        <v>157</v>
      </c>
      <c r="E166" s="29">
        <v>4779</v>
      </c>
      <c r="F166" s="170"/>
      <c r="G166" s="61"/>
      <c r="H166" s="61"/>
      <c r="I166" s="60">
        <v>3291456814.357658</v>
      </c>
      <c r="J166" s="61"/>
      <c r="K166" s="61"/>
      <c r="L166" s="61"/>
      <c r="M166" s="10">
        <v>2533595207.034453</v>
      </c>
      <c r="N166" s="10">
        <v>1710996654.499417</v>
      </c>
      <c r="O166" s="60">
        <v>889347021.5657682</v>
      </c>
      <c r="P166" s="61"/>
    </row>
    <row r="167" spans="2:16" ht="11.25" customHeight="1">
      <c r="B167" s="27">
        <v>44197</v>
      </c>
      <c r="C167" s="28">
        <v>49004</v>
      </c>
      <c r="D167" s="10">
        <v>158</v>
      </c>
      <c r="E167" s="29">
        <v>4807</v>
      </c>
      <c r="F167" s="170"/>
      <c r="G167" s="61"/>
      <c r="H167" s="61"/>
      <c r="I167" s="60">
        <v>3241243722.166037</v>
      </c>
      <c r="J167" s="61"/>
      <c r="K167" s="61"/>
      <c r="L167" s="61"/>
      <c r="M167" s="10">
        <v>2491121322.892112</v>
      </c>
      <c r="N167" s="10">
        <v>1678448138.8894188</v>
      </c>
      <c r="O167" s="60">
        <v>869090559.9621304</v>
      </c>
      <c r="P167" s="61"/>
    </row>
    <row r="168" spans="2:16" ht="11.25" customHeight="1">
      <c r="B168" s="27">
        <v>44197</v>
      </c>
      <c r="C168" s="28">
        <v>49035</v>
      </c>
      <c r="D168" s="10">
        <v>159</v>
      </c>
      <c r="E168" s="29">
        <v>4838</v>
      </c>
      <c r="F168" s="170"/>
      <c r="G168" s="61"/>
      <c r="H168" s="61"/>
      <c r="I168" s="60">
        <v>3191395790.074552</v>
      </c>
      <c r="J168" s="61"/>
      <c r="K168" s="61"/>
      <c r="L168" s="61"/>
      <c r="M168" s="10">
        <v>2448649571.916356</v>
      </c>
      <c r="N168" s="10">
        <v>1645635994.4905217</v>
      </c>
      <c r="O168" s="60">
        <v>848491514.3496206</v>
      </c>
      <c r="P168" s="61"/>
    </row>
    <row r="169" spans="2:16" ht="11.25" customHeight="1">
      <c r="B169" s="27">
        <v>44197</v>
      </c>
      <c r="C169" s="28">
        <v>49065</v>
      </c>
      <c r="D169" s="10">
        <v>160</v>
      </c>
      <c r="E169" s="29">
        <v>4868</v>
      </c>
      <c r="F169" s="170"/>
      <c r="G169" s="61"/>
      <c r="H169" s="61"/>
      <c r="I169" s="60">
        <v>3141489020.123896</v>
      </c>
      <c r="J169" s="61"/>
      <c r="K169" s="61"/>
      <c r="L169" s="61"/>
      <c r="M169" s="10">
        <v>2406401424.917598</v>
      </c>
      <c r="N169" s="10">
        <v>1613262296.330434</v>
      </c>
      <c r="O169" s="60">
        <v>828389895.485115</v>
      </c>
      <c r="P169" s="61"/>
    </row>
    <row r="170" spans="2:16" ht="11.25" customHeight="1">
      <c r="B170" s="27">
        <v>44197</v>
      </c>
      <c r="C170" s="28">
        <v>49096</v>
      </c>
      <c r="D170" s="10">
        <v>161</v>
      </c>
      <c r="E170" s="29">
        <v>4899</v>
      </c>
      <c r="F170" s="170"/>
      <c r="G170" s="61"/>
      <c r="H170" s="61"/>
      <c r="I170" s="60">
        <v>3092321774.249891</v>
      </c>
      <c r="J170" s="61"/>
      <c r="K170" s="61"/>
      <c r="L170" s="61"/>
      <c r="M170" s="10">
        <v>2364721431.867282</v>
      </c>
      <c r="N170" s="10">
        <v>1581288047.6314719</v>
      </c>
      <c r="O170" s="60">
        <v>808532379.1030933</v>
      </c>
      <c r="P170" s="61"/>
    </row>
    <row r="171" spans="2:16" ht="11.25" customHeight="1">
      <c r="B171" s="27">
        <v>44197</v>
      </c>
      <c r="C171" s="28">
        <v>49126</v>
      </c>
      <c r="D171" s="10">
        <v>162</v>
      </c>
      <c r="E171" s="29">
        <v>4929</v>
      </c>
      <c r="F171" s="170"/>
      <c r="G171" s="61"/>
      <c r="H171" s="61"/>
      <c r="I171" s="60">
        <v>3043992523.811461</v>
      </c>
      <c r="J171" s="61"/>
      <c r="K171" s="61"/>
      <c r="L171" s="61"/>
      <c r="M171" s="10">
        <v>2323942887.7380342</v>
      </c>
      <c r="N171" s="10">
        <v>1550194597.1327567</v>
      </c>
      <c r="O171" s="60">
        <v>789384747.6378837</v>
      </c>
      <c r="P171" s="61"/>
    </row>
    <row r="172" spans="2:16" ht="11.25" customHeight="1">
      <c r="B172" s="27">
        <v>44197</v>
      </c>
      <c r="C172" s="28">
        <v>49157</v>
      </c>
      <c r="D172" s="10">
        <v>163</v>
      </c>
      <c r="E172" s="29">
        <v>4960</v>
      </c>
      <c r="F172" s="170"/>
      <c r="G172" s="61"/>
      <c r="H172" s="61"/>
      <c r="I172" s="60">
        <v>2995885865.257646</v>
      </c>
      <c r="J172" s="61"/>
      <c r="K172" s="61"/>
      <c r="L172" s="61"/>
      <c r="M172" s="10">
        <v>2283336464.697896</v>
      </c>
      <c r="N172" s="10">
        <v>1519234357.2905288</v>
      </c>
      <c r="O172" s="60">
        <v>770342581.8057958</v>
      </c>
      <c r="P172" s="61"/>
    </row>
    <row r="173" spans="2:16" ht="11.25" customHeight="1">
      <c r="B173" s="27">
        <v>44197</v>
      </c>
      <c r="C173" s="28">
        <v>49188</v>
      </c>
      <c r="D173" s="10">
        <v>164</v>
      </c>
      <c r="E173" s="29">
        <v>4991</v>
      </c>
      <c r="F173" s="170"/>
      <c r="G173" s="61"/>
      <c r="H173" s="61"/>
      <c r="I173" s="60">
        <v>2948583458.534094</v>
      </c>
      <c r="J173" s="61"/>
      <c r="K173" s="61"/>
      <c r="L173" s="61"/>
      <c r="M173" s="10">
        <v>2243473026.2607627</v>
      </c>
      <c r="N173" s="10">
        <v>1488914660.3956594</v>
      </c>
      <c r="O173" s="60">
        <v>751770980.3001943</v>
      </c>
      <c r="P173" s="61"/>
    </row>
    <row r="174" spans="2:16" ht="11.25" customHeight="1">
      <c r="B174" s="27">
        <v>44197</v>
      </c>
      <c r="C174" s="28">
        <v>49218</v>
      </c>
      <c r="D174" s="10">
        <v>165</v>
      </c>
      <c r="E174" s="29">
        <v>5021</v>
      </c>
      <c r="F174" s="170"/>
      <c r="G174" s="61"/>
      <c r="H174" s="61"/>
      <c r="I174" s="60">
        <v>2902102318.256235</v>
      </c>
      <c r="J174" s="61"/>
      <c r="K174" s="61"/>
      <c r="L174" s="61"/>
      <c r="M174" s="10">
        <v>2204482765.8113546</v>
      </c>
      <c r="N174" s="10">
        <v>1459437257.8566995</v>
      </c>
      <c r="O174" s="60">
        <v>733866838.6000332</v>
      </c>
      <c r="P174" s="61"/>
    </row>
    <row r="175" spans="2:16" ht="11.25" customHeight="1">
      <c r="B175" s="27">
        <v>44197</v>
      </c>
      <c r="C175" s="28">
        <v>49249</v>
      </c>
      <c r="D175" s="10">
        <v>166</v>
      </c>
      <c r="E175" s="29">
        <v>5052</v>
      </c>
      <c r="F175" s="170"/>
      <c r="G175" s="61"/>
      <c r="H175" s="61"/>
      <c r="I175" s="60">
        <v>2855699626.216944</v>
      </c>
      <c r="J175" s="61"/>
      <c r="K175" s="61"/>
      <c r="L175" s="61"/>
      <c r="M175" s="10">
        <v>2165555365.5885596</v>
      </c>
      <c r="N175" s="10">
        <v>1430019980.7922864</v>
      </c>
      <c r="O175" s="60">
        <v>716028913.5659981</v>
      </c>
      <c r="P175" s="61"/>
    </row>
    <row r="176" spans="2:16" ht="11.25" customHeight="1">
      <c r="B176" s="27">
        <v>44197</v>
      </c>
      <c r="C176" s="28">
        <v>49279</v>
      </c>
      <c r="D176" s="10">
        <v>167</v>
      </c>
      <c r="E176" s="29">
        <v>5082</v>
      </c>
      <c r="F176" s="170"/>
      <c r="G176" s="61"/>
      <c r="H176" s="61"/>
      <c r="I176" s="60">
        <v>2810412182.046124</v>
      </c>
      <c r="J176" s="61"/>
      <c r="K176" s="61"/>
      <c r="L176" s="61"/>
      <c r="M176" s="10">
        <v>2127714467.2442698</v>
      </c>
      <c r="N176" s="10">
        <v>1401573662.4932668</v>
      </c>
      <c r="O176" s="60">
        <v>698908730.2483298</v>
      </c>
      <c r="P176" s="61"/>
    </row>
    <row r="177" spans="2:16" ht="11.25" customHeight="1">
      <c r="B177" s="27">
        <v>44197</v>
      </c>
      <c r="C177" s="28">
        <v>49310</v>
      </c>
      <c r="D177" s="10">
        <v>168</v>
      </c>
      <c r="E177" s="29">
        <v>5113</v>
      </c>
      <c r="F177" s="170"/>
      <c r="G177" s="61"/>
      <c r="H177" s="61"/>
      <c r="I177" s="60">
        <v>2765106724.349326</v>
      </c>
      <c r="J177" s="61"/>
      <c r="K177" s="61"/>
      <c r="L177" s="61"/>
      <c r="M177" s="10">
        <v>2089863902.724565</v>
      </c>
      <c r="N177" s="10">
        <v>1373139558.750512</v>
      </c>
      <c r="O177" s="60">
        <v>681829576.1472315</v>
      </c>
      <c r="P177" s="61"/>
    </row>
    <row r="178" spans="2:16" ht="11.25" customHeight="1">
      <c r="B178" s="27">
        <v>44197</v>
      </c>
      <c r="C178" s="28">
        <v>49341</v>
      </c>
      <c r="D178" s="10">
        <v>169</v>
      </c>
      <c r="E178" s="29">
        <v>5144</v>
      </c>
      <c r="F178" s="170"/>
      <c r="G178" s="61"/>
      <c r="H178" s="61"/>
      <c r="I178" s="60">
        <v>2721130970.033577</v>
      </c>
      <c r="J178" s="61"/>
      <c r="K178" s="61"/>
      <c r="L178" s="61"/>
      <c r="M178" s="10">
        <v>2053138895.6691563</v>
      </c>
      <c r="N178" s="10">
        <v>1345578681.0765052</v>
      </c>
      <c r="O178" s="60">
        <v>665314324.836796</v>
      </c>
      <c r="P178" s="61"/>
    </row>
    <row r="179" spans="2:16" ht="11.25" customHeight="1">
      <c r="B179" s="27">
        <v>44197</v>
      </c>
      <c r="C179" s="28">
        <v>49369</v>
      </c>
      <c r="D179" s="10">
        <v>170</v>
      </c>
      <c r="E179" s="29">
        <v>5172</v>
      </c>
      <c r="F179" s="170"/>
      <c r="G179" s="61"/>
      <c r="H179" s="61"/>
      <c r="I179" s="60">
        <v>2677836370.659358</v>
      </c>
      <c r="J179" s="61"/>
      <c r="K179" s="61"/>
      <c r="L179" s="61"/>
      <c r="M179" s="10">
        <v>2017376903.028757</v>
      </c>
      <c r="N179" s="10">
        <v>1319103666.7219746</v>
      </c>
      <c r="O179" s="60">
        <v>649728197.9807271</v>
      </c>
      <c r="P179" s="61"/>
    </row>
    <row r="180" spans="2:16" ht="11.25" customHeight="1">
      <c r="B180" s="27">
        <v>44197</v>
      </c>
      <c r="C180" s="28">
        <v>49400</v>
      </c>
      <c r="D180" s="10">
        <v>171</v>
      </c>
      <c r="E180" s="29">
        <v>5203</v>
      </c>
      <c r="F180" s="170"/>
      <c r="G180" s="61"/>
      <c r="H180" s="61"/>
      <c r="I180" s="60">
        <v>2634642386.267717</v>
      </c>
      <c r="J180" s="61"/>
      <c r="K180" s="61"/>
      <c r="L180" s="61"/>
      <c r="M180" s="10">
        <v>1981469819.997244</v>
      </c>
      <c r="N180" s="10">
        <v>1292330035.6514142</v>
      </c>
      <c r="O180" s="60">
        <v>633844674.1048839</v>
      </c>
      <c r="P180" s="61"/>
    </row>
    <row r="181" spans="2:16" ht="11.25" customHeight="1">
      <c r="B181" s="27">
        <v>44197</v>
      </c>
      <c r="C181" s="28">
        <v>49430</v>
      </c>
      <c r="D181" s="10">
        <v>172</v>
      </c>
      <c r="E181" s="29">
        <v>5233</v>
      </c>
      <c r="F181" s="170"/>
      <c r="G181" s="61"/>
      <c r="H181" s="61"/>
      <c r="I181" s="60">
        <v>2591991387.15563</v>
      </c>
      <c r="J181" s="61"/>
      <c r="K181" s="61"/>
      <c r="L181" s="61"/>
      <c r="M181" s="10">
        <v>1946192980.8905594</v>
      </c>
      <c r="N181" s="10">
        <v>1266198064.6071672</v>
      </c>
      <c r="O181" s="60">
        <v>618482101.953883</v>
      </c>
      <c r="P181" s="61"/>
    </row>
    <row r="182" spans="2:16" ht="11.25" customHeight="1">
      <c r="B182" s="27">
        <v>44197</v>
      </c>
      <c r="C182" s="28">
        <v>49461</v>
      </c>
      <c r="D182" s="10">
        <v>173</v>
      </c>
      <c r="E182" s="29">
        <v>5264</v>
      </c>
      <c r="F182" s="170"/>
      <c r="G182" s="61"/>
      <c r="H182" s="61"/>
      <c r="I182" s="60">
        <v>2549353709.695656</v>
      </c>
      <c r="J182" s="61"/>
      <c r="K182" s="61"/>
      <c r="L182" s="61"/>
      <c r="M182" s="10">
        <v>1910931954.0309026</v>
      </c>
      <c r="N182" s="10">
        <v>1240095292.7462606</v>
      </c>
      <c r="O182" s="60">
        <v>603166439.8680073</v>
      </c>
      <c r="P182" s="61"/>
    </row>
    <row r="183" spans="2:16" ht="11.25" customHeight="1">
      <c r="B183" s="27">
        <v>44197</v>
      </c>
      <c r="C183" s="28">
        <v>49491</v>
      </c>
      <c r="D183" s="10">
        <v>174</v>
      </c>
      <c r="E183" s="29">
        <v>5294</v>
      </c>
      <c r="F183" s="170"/>
      <c r="G183" s="61"/>
      <c r="H183" s="61"/>
      <c r="I183" s="60">
        <v>2507109355.505349</v>
      </c>
      <c r="J183" s="61"/>
      <c r="K183" s="61"/>
      <c r="L183" s="61"/>
      <c r="M183" s="10">
        <v>1876181998.6381996</v>
      </c>
      <c r="N183" s="10">
        <v>1214547678.9448957</v>
      </c>
      <c r="O183" s="60">
        <v>588318848.2179343</v>
      </c>
      <c r="P183" s="61"/>
    </row>
    <row r="184" spans="2:16" ht="11.25" customHeight="1">
      <c r="B184" s="27">
        <v>44197</v>
      </c>
      <c r="C184" s="28">
        <v>49522</v>
      </c>
      <c r="D184" s="10">
        <v>175</v>
      </c>
      <c r="E184" s="29">
        <v>5325</v>
      </c>
      <c r="F184" s="170"/>
      <c r="G184" s="61"/>
      <c r="H184" s="61"/>
      <c r="I184" s="60">
        <v>2465189751.25145</v>
      </c>
      <c r="J184" s="61"/>
      <c r="K184" s="61"/>
      <c r="L184" s="61"/>
      <c r="M184" s="10">
        <v>1841682747.8292959</v>
      </c>
      <c r="N184" s="10">
        <v>1189182518.7218928</v>
      </c>
      <c r="O184" s="60">
        <v>573592322.6730169</v>
      </c>
      <c r="P184" s="61"/>
    </row>
    <row r="185" spans="2:16" ht="11.25" customHeight="1">
      <c r="B185" s="27">
        <v>44197</v>
      </c>
      <c r="C185" s="28">
        <v>49553</v>
      </c>
      <c r="D185" s="10">
        <v>176</v>
      </c>
      <c r="E185" s="29">
        <v>5356</v>
      </c>
      <c r="F185" s="170"/>
      <c r="G185" s="61"/>
      <c r="H185" s="61"/>
      <c r="I185" s="60">
        <v>2423471101.034375</v>
      </c>
      <c r="J185" s="61"/>
      <c r="K185" s="61"/>
      <c r="L185" s="61"/>
      <c r="M185" s="10">
        <v>1807444999.634276</v>
      </c>
      <c r="N185" s="10">
        <v>1164106944.5168934</v>
      </c>
      <c r="O185" s="60">
        <v>559119080.298683</v>
      </c>
      <c r="P185" s="61"/>
    </row>
    <row r="186" spans="2:16" ht="11.25" customHeight="1">
      <c r="B186" s="27">
        <v>44197</v>
      </c>
      <c r="C186" s="28">
        <v>49583</v>
      </c>
      <c r="D186" s="10">
        <v>177</v>
      </c>
      <c r="E186" s="29">
        <v>5386</v>
      </c>
      <c r="F186" s="170"/>
      <c r="G186" s="61"/>
      <c r="H186" s="61"/>
      <c r="I186" s="60">
        <v>2382288748.972447</v>
      </c>
      <c r="J186" s="61"/>
      <c r="K186" s="61"/>
      <c r="L186" s="61"/>
      <c r="M186" s="10">
        <v>1773814519.0875309</v>
      </c>
      <c r="N186" s="10">
        <v>1139634956.5588033</v>
      </c>
      <c r="O186" s="60">
        <v>545121458.9971055</v>
      </c>
      <c r="P186" s="61"/>
    </row>
    <row r="187" spans="2:16" ht="11.25" customHeight="1">
      <c r="B187" s="27">
        <v>44197</v>
      </c>
      <c r="C187" s="28">
        <v>49614</v>
      </c>
      <c r="D187" s="10">
        <v>178</v>
      </c>
      <c r="E187" s="29">
        <v>5417</v>
      </c>
      <c r="F187" s="170"/>
      <c r="G187" s="61"/>
      <c r="H187" s="61"/>
      <c r="I187" s="60">
        <v>2341194052.054164</v>
      </c>
      <c r="J187" s="61"/>
      <c r="K187" s="61"/>
      <c r="L187" s="61"/>
      <c r="M187" s="10">
        <v>1740259434.3688319</v>
      </c>
      <c r="N187" s="10">
        <v>1115233088.9299586</v>
      </c>
      <c r="O187" s="60">
        <v>531189867.8661402</v>
      </c>
      <c r="P187" s="61"/>
    </row>
    <row r="188" spans="2:16" ht="11.25" customHeight="1">
      <c r="B188" s="27">
        <v>44197</v>
      </c>
      <c r="C188" s="28">
        <v>49644</v>
      </c>
      <c r="D188" s="10">
        <v>179</v>
      </c>
      <c r="E188" s="29">
        <v>5447</v>
      </c>
      <c r="F188" s="170"/>
      <c r="G188" s="61"/>
      <c r="H188" s="61"/>
      <c r="I188" s="60">
        <v>2300555157.394732</v>
      </c>
      <c r="J188" s="61"/>
      <c r="K188" s="61"/>
      <c r="L188" s="61"/>
      <c r="M188" s="10">
        <v>1707244787.3101518</v>
      </c>
      <c r="N188" s="10">
        <v>1091383069.3246284</v>
      </c>
      <c r="O188" s="60">
        <v>517699126.01800394</v>
      </c>
      <c r="P188" s="61"/>
    </row>
    <row r="189" spans="2:16" ht="11.25" customHeight="1">
      <c r="B189" s="27">
        <v>44197</v>
      </c>
      <c r="C189" s="28">
        <v>49675</v>
      </c>
      <c r="D189" s="10">
        <v>180</v>
      </c>
      <c r="E189" s="29">
        <v>5478</v>
      </c>
      <c r="F189" s="170"/>
      <c r="G189" s="61"/>
      <c r="H189" s="61"/>
      <c r="I189" s="60">
        <v>2260248283.431341</v>
      </c>
      <c r="J189" s="61"/>
      <c r="K189" s="61"/>
      <c r="L189" s="61"/>
      <c r="M189" s="10">
        <v>1674488126.0910637</v>
      </c>
      <c r="N189" s="10">
        <v>1067720502.1918919</v>
      </c>
      <c r="O189" s="60">
        <v>504329556.7304437</v>
      </c>
      <c r="P189" s="61"/>
    </row>
    <row r="190" spans="2:16" ht="11.25" customHeight="1">
      <c r="B190" s="27">
        <v>44197</v>
      </c>
      <c r="C190" s="28">
        <v>49706</v>
      </c>
      <c r="D190" s="10">
        <v>181</v>
      </c>
      <c r="E190" s="29">
        <v>5509</v>
      </c>
      <c r="F190" s="170"/>
      <c r="G190" s="61"/>
      <c r="H190" s="61"/>
      <c r="I190" s="60">
        <v>2220150073.070789</v>
      </c>
      <c r="J190" s="61"/>
      <c r="K190" s="61"/>
      <c r="L190" s="61"/>
      <c r="M190" s="10">
        <v>1641991993.8272321</v>
      </c>
      <c r="N190" s="10">
        <v>1044336934.8431734</v>
      </c>
      <c r="O190" s="60">
        <v>491195180.051478</v>
      </c>
      <c r="P190" s="61"/>
    </row>
    <row r="191" spans="2:16" ht="11.25" customHeight="1">
      <c r="B191" s="27">
        <v>44197</v>
      </c>
      <c r="C191" s="28">
        <v>49735</v>
      </c>
      <c r="D191" s="10">
        <v>182</v>
      </c>
      <c r="E191" s="29">
        <v>5538</v>
      </c>
      <c r="F191" s="170"/>
      <c r="G191" s="61"/>
      <c r="H191" s="61"/>
      <c r="I191" s="60">
        <v>2179396417.431913</v>
      </c>
      <c r="J191" s="61"/>
      <c r="K191" s="61"/>
      <c r="L191" s="61"/>
      <c r="M191" s="10">
        <v>1609293575.7209008</v>
      </c>
      <c r="N191" s="10">
        <v>1021104809.9978899</v>
      </c>
      <c r="O191" s="60">
        <v>478364924.4328519</v>
      </c>
      <c r="P191" s="61"/>
    </row>
    <row r="192" spans="2:16" ht="11.25" customHeight="1">
      <c r="B192" s="27">
        <v>44197</v>
      </c>
      <c r="C192" s="28">
        <v>49766</v>
      </c>
      <c r="D192" s="10">
        <v>183</v>
      </c>
      <c r="E192" s="29">
        <v>5569</v>
      </c>
      <c r="F192" s="170"/>
      <c r="G192" s="61"/>
      <c r="H192" s="61"/>
      <c r="I192" s="60">
        <v>2139449151.860265</v>
      </c>
      <c r="J192" s="61"/>
      <c r="K192" s="61"/>
      <c r="L192" s="61"/>
      <c r="M192" s="10">
        <v>1577116564.1908128</v>
      </c>
      <c r="N192" s="10">
        <v>998143379.1188011</v>
      </c>
      <c r="O192" s="60">
        <v>465627429.31887627</v>
      </c>
      <c r="P192" s="61"/>
    </row>
    <row r="193" spans="2:16" ht="11.25" customHeight="1">
      <c r="B193" s="27">
        <v>44197</v>
      </c>
      <c r="C193" s="28">
        <v>49796</v>
      </c>
      <c r="D193" s="10">
        <v>184</v>
      </c>
      <c r="E193" s="29">
        <v>5599</v>
      </c>
      <c r="F193" s="170"/>
      <c r="G193" s="61"/>
      <c r="H193" s="61"/>
      <c r="I193" s="60">
        <v>2098705835.411668</v>
      </c>
      <c r="J193" s="61"/>
      <c r="K193" s="61"/>
      <c r="L193" s="61"/>
      <c r="M193" s="10">
        <v>1544542825.3361094</v>
      </c>
      <c r="N193" s="10">
        <v>975121784.9357</v>
      </c>
      <c r="O193" s="60">
        <v>453023329.96720946</v>
      </c>
      <c r="P193" s="61"/>
    </row>
    <row r="194" spans="2:16" ht="11.25" customHeight="1">
      <c r="B194" s="27">
        <v>44197</v>
      </c>
      <c r="C194" s="28">
        <v>49827</v>
      </c>
      <c r="D194" s="10">
        <v>185</v>
      </c>
      <c r="E194" s="29">
        <v>5630</v>
      </c>
      <c r="F194" s="170"/>
      <c r="G194" s="61"/>
      <c r="H194" s="61"/>
      <c r="I194" s="60">
        <v>2059491810.390617</v>
      </c>
      <c r="J194" s="61"/>
      <c r="K194" s="61"/>
      <c r="L194" s="61"/>
      <c r="M194" s="10">
        <v>1513112547.685939</v>
      </c>
      <c r="N194" s="10">
        <v>952849323.968365</v>
      </c>
      <c r="O194" s="60">
        <v>440800987.5343683</v>
      </c>
      <c r="P194" s="61"/>
    </row>
    <row r="195" spans="2:16" ht="11.25" customHeight="1">
      <c r="B195" s="27">
        <v>44197</v>
      </c>
      <c r="C195" s="28">
        <v>49857</v>
      </c>
      <c r="D195" s="10">
        <v>186</v>
      </c>
      <c r="E195" s="29">
        <v>5660</v>
      </c>
      <c r="F195" s="170"/>
      <c r="G195" s="61"/>
      <c r="H195" s="61"/>
      <c r="I195" s="60">
        <v>2020412258.947274</v>
      </c>
      <c r="J195" s="61"/>
      <c r="K195" s="61"/>
      <c r="L195" s="61"/>
      <c r="M195" s="10">
        <v>1481964221.4165912</v>
      </c>
      <c r="N195" s="10">
        <v>930937411.2612895</v>
      </c>
      <c r="O195" s="60">
        <v>428898863.6270432</v>
      </c>
      <c r="P195" s="61"/>
    </row>
    <row r="196" spans="2:16" ht="11.25" customHeight="1">
      <c r="B196" s="27">
        <v>44197</v>
      </c>
      <c r="C196" s="28">
        <v>49888</v>
      </c>
      <c r="D196" s="10">
        <v>187</v>
      </c>
      <c r="E196" s="29">
        <v>5691</v>
      </c>
      <c r="F196" s="170"/>
      <c r="G196" s="61"/>
      <c r="H196" s="61"/>
      <c r="I196" s="60">
        <v>1982180487.318704</v>
      </c>
      <c r="J196" s="61"/>
      <c r="K196" s="61"/>
      <c r="L196" s="61"/>
      <c r="M196" s="10">
        <v>1451455413.296735</v>
      </c>
      <c r="N196" s="10">
        <v>909453622.3489116</v>
      </c>
      <c r="O196" s="60">
        <v>417226215.66667485</v>
      </c>
      <c r="P196" s="61"/>
    </row>
    <row r="197" spans="2:16" ht="11.25" customHeight="1">
      <c r="B197" s="27">
        <v>44197</v>
      </c>
      <c r="C197" s="28">
        <v>49919</v>
      </c>
      <c r="D197" s="10">
        <v>188</v>
      </c>
      <c r="E197" s="29">
        <v>5722</v>
      </c>
      <c r="F197" s="170"/>
      <c r="G197" s="61"/>
      <c r="H197" s="61"/>
      <c r="I197" s="60">
        <v>1944322105.132374</v>
      </c>
      <c r="J197" s="61"/>
      <c r="K197" s="61"/>
      <c r="L197" s="61"/>
      <c r="M197" s="10">
        <v>1421318783.8453088</v>
      </c>
      <c r="N197" s="10">
        <v>888305694.4352828</v>
      </c>
      <c r="O197" s="60">
        <v>405798182.2988382</v>
      </c>
      <c r="P197" s="61"/>
    </row>
    <row r="198" spans="2:16" ht="11.25" customHeight="1">
      <c r="B198" s="27">
        <v>44197</v>
      </c>
      <c r="C198" s="28">
        <v>49949</v>
      </c>
      <c r="D198" s="10">
        <v>189</v>
      </c>
      <c r="E198" s="29">
        <v>5752</v>
      </c>
      <c r="F198" s="170"/>
      <c r="G198" s="61"/>
      <c r="H198" s="61"/>
      <c r="I198" s="60">
        <v>1906567177.662712</v>
      </c>
      <c r="J198" s="61"/>
      <c r="K198" s="61"/>
      <c r="L198" s="61"/>
      <c r="M198" s="10">
        <v>1391431895.7637467</v>
      </c>
      <c r="N198" s="10">
        <v>867486394.8284653</v>
      </c>
      <c r="O198" s="60">
        <v>394662994.6748585</v>
      </c>
      <c r="P198" s="61"/>
    </row>
    <row r="199" spans="2:16" ht="11.25" customHeight="1">
      <c r="B199" s="27">
        <v>44197</v>
      </c>
      <c r="C199" s="28">
        <v>49980</v>
      </c>
      <c r="D199" s="10">
        <v>190</v>
      </c>
      <c r="E199" s="29">
        <v>5783</v>
      </c>
      <c r="F199" s="170"/>
      <c r="G199" s="61"/>
      <c r="H199" s="61"/>
      <c r="I199" s="60">
        <v>1869304349.383669</v>
      </c>
      <c r="J199" s="61"/>
      <c r="K199" s="61"/>
      <c r="L199" s="61"/>
      <c r="M199" s="10">
        <v>1361923261.9349706</v>
      </c>
      <c r="N199" s="10">
        <v>846929866.9032577</v>
      </c>
      <c r="O199" s="60">
        <v>383678799.6659365</v>
      </c>
      <c r="P199" s="61"/>
    </row>
    <row r="200" spans="2:16" ht="11.25" customHeight="1">
      <c r="B200" s="27">
        <v>44197</v>
      </c>
      <c r="C200" s="28">
        <v>50010</v>
      </c>
      <c r="D200" s="10">
        <v>191</v>
      </c>
      <c r="E200" s="29">
        <v>5813</v>
      </c>
      <c r="F200" s="170"/>
      <c r="G200" s="61"/>
      <c r="H200" s="61"/>
      <c r="I200" s="60">
        <v>1832329581.900396</v>
      </c>
      <c r="J200" s="61"/>
      <c r="K200" s="61"/>
      <c r="L200" s="61"/>
      <c r="M200" s="10">
        <v>1332793219.9922879</v>
      </c>
      <c r="N200" s="10">
        <v>826775032.0311637</v>
      </c>
      <c r="O200" s="60">
        <v>373012847.7027514</v>
      </c>
      <c r="P200" s="61"/>
    </row>
    <row r="201" spans="2:16" ht="11.25" customHeight="1">
      <c r="B201" s="27">
        <v>44197</v>
      </c>
      <c r="C201" s="28">
        <v>50041</v>
      </c>
      <c r="D201" s="10">
        <v>192</v>
      </c>
      <c r="E201" s="29">
        <v>5844</v>
      </c>
      <c r="F201" s="170"/>
      <c r="G201" s="61"/>
      <c r="H201" s="61"/>
      <c r="I201" s="60">
        <v>1796111018.596146</v>
      </c>
      <c r="J201" s="61"/>
      <c r="K201" s="61"/>
      <c r="L201" s="61"/>
      <c r="M201" s="10">
        <v>1304232859.6199348</v>
      </c>
      <c r="N201" s="10">
        <v>807000509.2427207</v>
      </c>
      <c r="O201" s="60">
        <v>362549128.9558874</v>
      </c>
      <c r="P201" s="61"/>
    </row>
    <row r="202" spans="2:16" ht="11.25" customHeight="1">
      <c r="B202" s="27">
        <v>44197</v>
      </c>
      <c r="C202" s="28">
        <v>50072</v>
      </c>
      <c r="D202" s="10">
        <v>193</v>
      </c>
      <c r="E202" s="29">
        <v>5875</v>
      </c>
      <c r="F202" s="170"/>
      <c r="G202" s="61"/>
      <c r="H202" s="61"/>
      <c r="I202" s="60">
        <v>1760286226.76102</v>
      </c>
      <c r="J202" s="61"/>
      <c r="K202" s="61"/>
      <c r="L202" s="61"/>
      <c r="M202" s="10">
        <v>1276050995.5169528</v>
      </c>
      <c r="N202" s="10">
        <v>787554821.1440321</v>
      </c>
      <c r="O202" s="60">
        <v>352314462.4758695</v>
      </c>
      <c r="P202" s="61"/>
    </row>
    <row r="203" spans="2:16" ht="11.25" customHeight="1">
      <c r="B203" s="27">
        <v>44197</v>
      </c>
      <c r="C203" s="28">
        <v>50100</v>
      </c>
      <c r="D203" s="10">
        <v>194</v>
      </c>
      <c r="E203" s="29">
        <v>5903</v>
      </c>
      <c r="F203" s="170"/>
      <c r="G203" s="61"/>
      <c r="H203" s="61"/>
      <c r="I203" s="60">
        <v>1724664858.588253</v>
      </c>
      <c r="J203" s="61"/>
      <c r="K203" s="61"/>
      <c r="L203" s="61"/>
      <c r="M203" s="10">
        <v>1248313241.0768692</v>
      </c>
      <c r="N203" s="10">
        <v>768665620.396365</v>
      </c>
      <c r="O203" s="60">
        <v>342548559.20302063</v>
      </c>
      <c r="P203" s="61"/>
    </row>
    <row r="204" spans="2:16" ht="11.25" customHeight="1">
      <c r="B204" s="27">
        <v>44197</v>
      </c>
      <c r="C204" s="28">
        <v>50131</v>
      </c>
      <c r="D204" s="10">
        <v>195</v>
      </c>
      <c r="E204" s="29">
        <v>5934</v>
      </c>
      <c r="F204" s="170"/>
      <c r="G204" s="61"/>
      <c r="H204" s="61"/>
      <c r="I204" s="60">
        <v>1689243351.702698</v>
      </c>
      <c r="J204" s="61"/>
      <c r="K204" s="61"/>
      <c r="L204" s="61"/>
      <c r="M204" s="10">
        <v>1220601390.1113734</v>
      </c>
      <c r="N204" s="10">
        <v>749690198.7504723</v>
      </c>
      <c r="O204" s="60">
        <v>332677278.9890005</v>
      </c>
      <c r="P204" s="61"/>
    </row>
    <row r="205" spans="2:16" ht="11.25" customHeight="1">
      <c r="B205" s="27">
        <v>44197</v>
      </c>
      <c r="C205" s="28">
        <v>50161</v>
      </c>
      <c r="D205" s="10">
        <v>196</v>
      </c>
      <c r="E205" s="29">
        <v>5964</v>
      </c>
      <c r="F205" s="170"/>
      <c r="G205" s="61"/>
      <c r="H205" s="61"/>
      <c r="I205" s="60">
        <v>1654332709.299754</v>
      </c>
      <c r="J205" s="61"/>
      <c r="K205" s="61"/>
      <c r="L205" s="61"/>
      <c r="M205" s="10">
        <v>1193413809.3670063</v>
      </c>
      <c r="N205" s="10">
        <v>731187568.5029659</v>
      </c>
      <c r="O205" s="60">
        <v>323136629.0363595</v>
      </c>
      <c r="P205" s="61"/>
    </row>
    <row r="206" spans="2:16" ht="11.25" customHeight="1">
      <c r="B206" s="27">
        <v>44197</v>
      </c>
      <c r="C206" s="28">
        <v>50192</v>
      </c>
      <c r="D206" s="10">
        <v>197</v>
      </c>
      <c r="E206" s="29">
        <v>5995</v>
      </c>
      <c r="F206" s="170"/>
      <c r="G206" s="61"/>
      <c r="H206" s="61"/>
      <c r="I206" s="60">
        <v>1619531667.054033</v>
      </c>
      <c r="J206" s="61"/>
      <c r="K206" s="61"/>
      <c r="L206" s="61"/>
      <c r="M206" s="10">
        <v>1166327258.0566404</v>
      </c>
      <c r="N206" s="10">
        <v>712774671.4159274</v>
      </c>
      <c r="O206" s="60">
        <v>313665150.338221</v>
      </c>
      <c r="P206" s="61"/>
    </row>
    <row r="207" spans="2:16" ht="11.25" customHeight="1">
      <c r="B207" s="27">
        <v>44197</v>
      </c>
      <c r="C207" s="28">
        <v>50222</v>
      </c>
      <c r="D207" s="10">
        <v>198</v>
      </c>
      <c r="E207" s="29">
        <v>6025</v>
      </c>
      <c r="F207" s="170"/>
      <c r="G207" s="61"/>
      <c r="H207" s="61"/>
      <c r="I207" s="60">
        <v>1585084824.015244</v>
      </c>
      <c r="J207" s="61"/>
      <c r="K207" s="61"/>
      <c r="L207" s="61"/>
      <c r="M207" s="10">
        <v>1139646207.5388606</v>
      </c>
      <c r="N207" s="10">
        <v>694754950.2943032</v>
      </c>
      <c r="O207" s="60">
        <v>304482084.417076</v>
      </c>
      <c r="P207" s="61"/>
    </row>
    <row r="208" spans="2:16" ht="11.25" customHeight="1">
      <c r="B208" s="27">
        <v>44197</v>
      </c>
      <c r="C208" s="28">
        <v>50253</v>
      </c>
      <c r="D208" s="10">
        <v>199</v>
      </c>
      <c r="E208" s="29">
        <v>6056</v>
      </c>
      <c r="F208" s="170"/>
      <c r="G208" s="61"/>
      <c r="H208" s="61"/>
      <c r="I208" s="60">
        <v>1550477755.526301</v>
      </c>
      <c r="J208" s="61"/>
      <c r="K208" s="61"/>
      <c r="L208" s="61"/>
      <c r="M208" s="10">
        <v>1112873652.6251013</v>
      </c>
      <c r="N208" s="10">
        <v>676708378.6953248</v>
      </c>
      <c r="O208" s="60">
        <v>295316877.2549532</v>
      </c>
      <c r="P208" s="61"/>
    </row>
    <row r="209" spans="2:16" ht="11.25" customHeight="1">
      <c r="B209" s="27">
        <v>44197</v>
      </c>
      <c r="C209" s="28">
        <v>50284</v>
      </c>
      <c r="D209" s="10">
        <v>200</v>
      </c>
      <c r="E209" s="29">
        <v>6087</v>
      </c>
      <c r="F209" s="170"/>
      <c r="G209" s="61"/>
      <c r="H209" s="61"/>
      <c r="I209" s="60">
        <v>1516692298.264313</v>
      </c>
      <c r="J209" s="61"/>
      <c r="K209" s="61"/>
      <c r="L209" s="61"/>
      <c r="M209" s="10">
        <v>1086777356.7123034</v>
      </c>
      <c r="N209" s="10">
        <v>659159274.7951748</v>
      </c>
      <c r="O209" s="60">
        <v>286440023.39673626</v>
      </c>
      <c r="P209" s="61"/>
    </row>
    <row r="210" spans="2:16" ht="11.25" customHeight="1">
      <c r="B210" s="27">
        <v>44197</v>
      </c>
      <c r="C210" s="28">
        <v>50314</v>
      </c>
      <c r="D210" s="10">
        <v>201</v>
      </c>
      <c r="E210" s="29">
        <v>6117</v>
      </c>
      <c r="F210" s="170"/>
      <c r="G210" s="61"/>
      <c r="H210" s="61"/>
      <c r="I210" s="60">
        <v>1483002412.120764</v>
      </c>
      <c r="J210" s="61"/>
      <c r="K210" s="61"/>
      <c r="L210" s="61"/>
      <c r="M210" s="10">
        <v>1060892838.0564402</v>
      </c>
      <c r="N210" s="10">
        <v>641875901.5308701</v>
      </c>
      <c r="O210" s="60">
        <v>277786085.38018185</v>
      </c>
      <c r="P210" s="61"/>
    </row>
    <row r="211" spans="2:16" ht="11.25" customHeight="1">
      <c r="B211" s="27">
        <v>44197</v>
      </c>
      <c r="C211" s="28">
        <v>50345</v>
      </c>
      <c r="D211" s="10">
        <v>202</v>
      </c>
      <c r="E211" s="29">
        <v>6148</v>
      </c>
      <c r="F211" s="170"/>
      <c r="G211" s="61"/>
      <c r="H211" s="61"/>
      <c r="I211" s="60">
        <v>1449841929.696639</v>
      </c>
      <c r="J211" s="61"/>
      <c r="K211" s="61"/>
      <c r="L211" s="61"/>
      <c r="M211" s="10">
        <v>1035411763.2575978</v>
      </c>
      <c r="N211" s="10">
        <v>624865778.8403395</v>
      </c>
      <c r="O211" s="60">
        <v>269279180.6663613</v>
      </c>
      <c r="P211" s="61"/>
    </row>
    <row r="212" spans="2:16" ht="11.25" customHeight="1">
      <c r="B212" s="27">
        <v>44197</v>
      </c>
      <c r="C212" s="28">
        <v>50375</v>
      </c>
      <c r="D212" s="10">
        <v>203</v>
      </c>
      <c r="E212" s="29">
        <v>6178</v>
      </c>
      <c r="F212" s="170"/>
      <c r="G212" s="61"/>
      <c r="H212" s="61"/>
      <c r="I212" s="60">
        <v>1416871258.258994</v>
      </c>
      <c r="J212" s="61"/>
      <c r="K212" s="61"/>
      <c r="L212" s="61"/>
      <c r="M212" s="10">
        <v>1010204712.5372485</v>
      </c>
      <c r="N212" s="10">
        <v>608152930.3179938</v>
      </c>
      <c r="O212" s="60">
        <v>261002653.976201</v>
      </c>
      <c r="P212" s="61"/>
    </row>
    <row r="213" spans="2:16" ht="11.25" customHeight="1">
      <c r="B213" s="27">
        <v>44197</v>
      </c>
      <c r="C213" s="28">
        <v>50406</v>
      </c>
      <c r="D213" s="10">
        <v>204</v>
      </c>
      <c r="E213" s="29">
        <v>6209</v>
      </c>
      <c r="F213" s="170"/>
      <c r="G213" s="61"/>
      <c r="H213" s="61"/>
      <c r="I213" s="60">
        <v>1383785157.487023</v>
      </c>
      <c r="J213" s="61"/>
      <c r="K213" s="61"/>
      <c r="L213" s="61"/>
      <c r="M213" s="10">
        <v>984941522.8003049</v>
      </c>
      <c r="N213" s="10">
        <v>591436268.4321276</v>
      </c>
      <c r="O213" s="60">
        <v>252753217.28447843</v>
      </c>
      <c r="P213" s="61"/>
    </row>
    <row r="214" spans="2:16" ht="11.25" customHeight="1">
      <c r="B214" s="27">
        <v>44197</v>
      </c>
      <c r="C214" s="28">
        <v>50437</v>
      </c>
      <c r="D214" s="10">
        <v>205</v>
      </c>
      <c r="E214" s="29">
        <v>6240</v>
      </c>
      <c r="F214" s="170"/>
      <c r="G214" s="61"/>
      <c r="H214" s="61"/>
      <c r="I214" s="60">
        <v>1351955539.488888</v>
      </c>
      <c r="J214" s="61"/>
      <c r="K214" s="61"/>
      <c r="L214" s="61"/>
      <c r="M214" s="10">
        <v>960653937.7349192</v>
      </c>
      <c r="N214" s="10">
        <v>575385040.7035482</v>
      </c>
      <c r="O214" s="60">
        <v>244852152.05832702</v>
      </c>
      <c r="P214" s="61"/>
    </row>
    <row r="215" spans="2:16" ht="11.25" customHeight="1">
      <c r="B215" s="27">
        <v>44197</v>
      </c>
      <c r="C215" s="28">
        <v>50465</v>
      </c>
      <c r="D215" s="10">
        <v>206</v>
      </c>
      <c r="E215" s="29">
        <v>6268</v>
      </c>
      <c r="F215" s="170"/>
      <c r="G215" s="61"/>
      <c r="H215" s="61"/>
      <c r="I215" s="60">
        <v>1320360142.114961</v>
      </c>
      <c r="J215" s="61"/>
      <c r="K215" s="61"/>
      <c r="L215" s="61"/>
      <c r="M215" s="10">
        <v>936765928.4852842</v>
      </c>
      <c r="N215" s="10">
        <v>559788280.3573956</v>
      </c>
      <c r="O215" s="60">
        <v>237303515.4793507</v>
      </c>
      <c r="P215" s="61"/>
    </row>
    <row r="216" spans="2:16" ht="11.25" customHeight="1">
      <c r="B216" s="27">
        <v>44197</v>
      </c>
      <c r="C216" s="28">
        <v>50496</v>
      </c>
      <c r="D216" s="10">
        <v>207</v>
      </c>
      <c r="E216" s="29">
        <v>6299</v>
      </c>
      <c r="F216" s="170"/>
      <c r="G216" s="61"/>
      <c r="H216" s="61"/>
      <c r="I216" s="60">
        <v>1289353983.09653</v>
      </c>
      <c r="J216" s="61"/>
      <c r="K216" s="61"/>
      <c r="L216" s="61"/>
      <c r="M216" s="10">
        <v>913216239.7772872</v>
      </c>
      <c r="N216" s="10">
        <v>544327698.5646188</v>
      </c>
      <c r="O216" s="60">
        <v>229772169.05040362</v>
      </c>
      <c r="P216" s="61"/>
    </row>
    <row r="217" spans="2:16" ht="11.25" customHeight="1">
      <c r="B217" s="27">
        <v>44197</v>
      </c>
      <c r="C217" s="28">
        <v>50526</v>
      </c>
      <c r="D217" s="10">
        <v>208</v>
      </c>
      <c r="E217" s="29">
        <v>6329</v>
      </c>
      <c r="F217" s="170"/>
      <c r="G217" s="61"/>
      <c r="H217" s="61"/>
      <c r="I217" s="60">
        <v>1257717484.140731</v>
      </c>
      <c r="J217" s="61"/>
      <c r="K217" s="61"/>
      <c r="L217" s="61"/>
      <c r="M217" s="10">
        <v>889346741.9735644</v>
      </c>
      <c r="N217" s="10">
        <v>528795431.0482793</v>
      </c>
      <c r="O217" s="60">
        <v>222300667.7325909</v>
      </c>
      <c r="P217" s="61"/>
    </row>
    <row r="218" spans="2:16" ht="11.25" customHeight="1">
      <c r="B218" s="27">
        <v>44197</v>
      </c>
      <c r="C218" s="28">
        <v>50557</v>
      </c>
      <c r="D218" s="10">
        <v>209</v>
      </c>
      <c r="E218" s="29">
        <v>6360</v>
      </c>
      <c r="F218" s="170"/>
      <c r="G218" s="61"/>
      <c r="H218" s="61"/>
      <c r="I218" s="60">
        <v>1227233995.232087</v>
      </c>
      <c r="J218" s="61"/>
      <c r="K218" s="61"/>
      <c r="L218" s="61"/>
      <c r="M218" s="10">
        <v>866319671.8435335</v>
      </c>
      <c r="N218" s="10">
        <v>513793782.771428</v>
      </c>
      <c r="O218" s="60">
        <v>215079261.9153184</v>
      </c>
      <c r="P218" s="61"/>
    </row>
    <row r="219" spans="2:16" ht="11.25" customHeight="1">
      <c r="B219" s="27">
        <v>44197</v>
      </c>
      <c r="C219" s="28">
        <v>50587</v>
      </c>
      <c r="D219" s="10">
        <v>210</v>
      </c>
      <c r="E219" s="29">
        <v>6390</v>
      </c>
      <c r="F219" s="170"/>
      <c r="G219" s="61"/>
      <c r="H219" s="61"/>
      <c r="I219" s="60">
        <v>1197512593.579119</v>
      </c>
      <c r="J219" s="61"/>
      <c r="K219" s="61"/>
      <c r="L219" s="61"/>
      <c r="M219" s="10">
        <v>843951421.2480667</v>
      </c>
      <c r="N219" s="10">
        <v>499295767.65718526</v>
      </c>
      <c r="O219" s="60">
        <v>208153472.75730008</v>
      </c>
      <c r="P219" s="61"/>
    </row>
    <row r="220" spans="2:16" ht="11.25" customHeight="1">
      <c r="B220" s="27">
        <v>44197</v>
      </c>
      <c r="C220" s="28">
        <v>50618</v>
      </c>
      <c r="D220" s="10">
        <v>211</v>
      </c>
      <c r="E220" s="29">
        <v>6421</v>
      </c>
      <c r="F220" s="170"/>
      <c r="G220" s="61"/>
      <c r="H220" s="61"/>
      <c r="I220" s="60">
        <v>1168257101.165327</v>
      </c>
      <c r="J220" s="61"/>
      <c r="K220" s="61"/>
      <c r="L220" s="61"/>
      <c r="M220" s="10">
        <v>821937070.4126555</v>
      </c>
      <c r="N220" s="10">
        <v>485035020.6931091</v>
      </c>
      <c r="O220" s="60">
        <v>201351788.9731312</v>
      </c>
      <c r="P220" s="61"/>
    </row>
    <row r="221" spans="2:16" ht="11.25" customHeight="1">
      <c r="B221" s="27">
        <v>44197</v>
      </c>
      <c r="C221" s="28">
        <v>50649</v>
      </c>
      <c r="D221" s="10">
        <v>212</v>
      </c>
      <c r="E221" s="29">
        <v>6452</v>
      </c>
      <c r="F221" s="170"/>
      <c r="G221" s="61"/>
      <c r="H221" s="61"/>
      <c r="I221" s="60">
        <v>1139157950.183425</v>
      </c>
      <c r="J221" s="61"/>
      <c r="K221" s="61"/>
      <c r="L221" s="61"/>
      <c r="M221" s="10">
        <v>800104776.5101882</v>
      </c>
      <c r="N221" s="10">
        <v>470950741.1394251</v>
      </c>
      <c r="O221" s="60">
        <v>194676934.9673371</v>
      </c>
      <c r="P221" s="61"/>
    </row>
    <row r="222" spans="2:16" ht="11.25" customHeight="1">
      <c r="B222" s="27">
        <v>44197</v>
      </c>
      <c r="C222" s="28">
        <v>50679</v>
      </c>
      <c r="D222" s="10">
        <v>213</v>
      </c>
      <c r="E222" s="29">
        <v>6482</v>
      </c>
      <c r="F222" s="170"/>
      <c r="G222" s="61"/>
      <c r="H222" s="61"/>
      <c r="I222" s="60">
        <v>1110770674.176852</v>
      </c>
      <c r="J222" s="61"/>
      <c r="K222" s="61"/>
      <c r="L222" s="61"/>
      <c r="M222" s="10">
        <v>778885974.1130519</v>
      </c>
      <c r="N222" s="10">
        <v>457332717.8742728</v>
      </c>
      <c r="O222" s="60">
        <v>188272708.7340001</v>
      </c>
      <c r="P222" s="61"/>
    </row>
    <row r="223" spans="2:16" ht="11.25" customHeight="1">
      <c r="B223" s="27">
        <v>44197</v>
      </c>
      <c r="C223" s="28">
        <v>50710</v>
      </c>
      <c r="D223" s="10">
        <v>214</v>
      </c>
      <c r="E223" s="29">
        <v>6513</v>
      </c>
      <c r="F223" s="170"/>
      <c r="G223" s="61"/>
      <c r="H223" s="61"/>
      <c r="I223" s="60">
        <v>1082509617.849213</v>
      </c>
      <c r="J223" s="61"/>
      <c r="K223" s="61"/>
      <c r="L223" s="61"/>
      <c r="M223" s="10">
        <v>757781538.8144668</v>
      </c>
      <c r="N223" s="10">
        <v>443809406.1689407</v>
      </c>
      <c r="O223" s="60">
        <v>181931634.3119834</v>
      </c>
      <c r="P223" s="61"/>
    </row>
    <row r="224" spans="2:16" ht="11.25" customHeight="1">
      <c r="B224" s="27">
        <v>44197</v>
      </c>
      <c r="C224" s="28">
        <v>50740</v>
      </c>
      <c r="D224" s="10">
        <v>215</v>
      </c>
      <c r="E224" s="29">
        <v>6543</v>
      </c>
      <c r="F224" s="170"/>
      <c r="G224" s="61"/>
      <c r="H224" s="61"/>
      <c r="I224" s="60">
        <v>1054370081.886045</v>
      </c>
      <c r="J224" s="61"/>
      <c r="K224" s="61"/>
      <c r="L224" s="61"/>
      <c r="M224" s="10">
        <v>736871723.9447893</v>
      </c>
      <c r="N224" s="10">
        <v>430500976.3057369</v>
      </c>
      <c r="O224" s="60">
        <v>175752674.4693385</v>
      </c>
      <c r="P224" s="61"/>
    </row>
    <row r="225" spans="2:16" ht="11.25" customHeight="1">
      <c r="B225" s="27">
        <v>44197</v>
      </c>
      <c r="C225" s="28">
        <v>50771</v>
      </c>
      <c r="D225" s="10">
        <v>216</v>
      </c>
      <c r="E225" s="29">
        <v>6574</v>
      </c>
      <c r="F225" s="170"/>
      <c r="G225" s="61"/>
      <c r="H225" s="61"/>
      <c r="I225" s="60">
        <v>1026616845.237341</v>
      </c>
      <c r="J225" s="61"/>
      <c r="K225" s="61"/>
      <c r="L225" s="61"/>
      <c r="M225" s="10">
        <v>716258819.4995824</v>
      </c>
      <c r="N225" s="10">
        <v>417394117.9583492</v>
      </c>
      <c r="O225" s="60">
        <v>169680035.33188415</v>
      </c>
      <c r="P225" s="61"/>
    </row>
    <row r="226" spans="2:16" ht="11.25" customHeight="1">
      <c r="B226" s="27">
        <v>44197</v>
      </c>
      <c r="C226" s="28">
        <v>50802</v>
      </c>
      <c r="D226" s="10">
        <v>217</v>
      </c>
      <c r="E226" s="29">
        <v>6605</v>
      </c>
      <c r="F226" s="170"/>
      <c r="G226" s="61"/>
      <c r="H226" s="61"/>
      <c r="I226" s="60">
        <v>999459092.277345</v>
      </c>
      <c r="J226" s="61"/>
      <c r="K226" s="61"/>
      <c r="L226" s="61"/>
      <c r="M226" s="10">
        <v>696128474.8400021</v>
      </c>
      <c r="N226" s="10">
        <v>404631634.7512148</v>
      </c>
      <c r="O226" s="60">
        <v>163795088.32080474</v>
      </c>
      <c r="P226" s="61"/>
    </row>
    <row r="227" spans="2:16" ht="11.25" customHeight="1">
      <c r="B227" s="27">
        <v>44197</v>
      </c>
      <c r="C227" s="28">
        <v>50830</v>
      </c>
      <c r="D227" s="10">
        <v>218</v>
      </c>
      <c r="E227" s="29">
        <v>6633</v>
      </c>
      <c r="F227" s="170"/>
      <c r="G227" s="61"/>
      <c r="H227" s="61"/>
      <c r="I227" s="60">
        <v>972545668.402192</v>
      </c>
      <c r="J227" s="61"/>
      <c r="K227" s="61"/>
      <c r="L227" s="61"/>
      <c r="M227" s="10">
        <v>676345340.5755817</v>
      </c>
      <c r="N227" s="10">
        <v>392229318.60459286</v>
      </c>
      <c r="O227" s="60">
        <v>158167083.154088</v>
      </c>
      <c r="P227" s="61"/>
    </row>
    <row r="228" spans="2:16" ht="11.25" customHeight="1">
      <c r="B228" s="27">
        <v>44197</v>
      </c>
      <c r="C228" s="28">
        <v>50861</v>
      </c>
      <c r="D228" s="10">
        <v>219</v>
      </c>
      <c r="E228" s="29">
        <v>6664</v>
      </c>
      <c r="F228" s="170"/>
      <c r="G228" s="61"/>
      <c r="H228" s="61"/>
      <c r="I228" s="60">
        <v>945896024.890847</v>
      </c>
      <c r="J228" s="61"/>
      <c r="K228" s="61"/>
      <c r="L228" s="61"/>
      <c r="M228" s="10">
        <v>656696464.2310952</v>
      </c>
      <c r="N228" s="10">
        <v>379865910.9541529</v>
      </c>
      <c r="O228" s="60">
        <v>152532712.562905</v>
      </c>
      <c r="P228" s="61"/>
    </row>
    <row r="229" spans="2:16" ht="11.25" customHeight="1">
      <c r="B229" s="27">
        <v>44197</v>
      </c>
      <c r="C229" s="28">
        <v>50891</v>
      </c>
      <c r="D229" s="10">
        <v>220</v>
      </c>
      <c r="E229" s="29">
        <v>6694</v>
      </c>
      <c r="F229" s="170"/>
      <c r="G229" s="61"/>
      <c r="H229" s="61"/>
      <c r="I229" s="60">
        <v>919202830.054016</v>
      </c>
      <c r="J229" s="61"/>
      <c r="K229" s="61"/>
      <c r="L229" s="61"/>
      <c r="M229" s="10">
        <v>637116996.1877122</v>
      </c>
      <c r="N229" s="10">
        <v>367633096.28322124</v>
      </c>
      <c r="O229" s="60">
        <v>147015578.49455264</v>
      </c>
      <c r="P229" s="61"/>
    </row>
    <row r="230" spans="2:16" ht="11.25" customHeight="1">
      <c r="B230" s="27">
        <v>44197</v>
      </c>
      <c r="C230" s="28">
        <v>50922</v>
      </c>
      <c r="D230" s="10">
        <v>221</v>
      </c>
      <c r="E230" s="29">
        <v>6725</v>
      </c>
      <c r="F230" s="170"/>
      <c r="G230" s="61"/>
      <c r="H230" s="61"/>
      <c r="I230" s="60">
        <v>893286135.040174</v>
      </c>
      <c r="J230" s="61"/>
      <c r="K230" s="61"/>
      <c r="L230" s="61"/>
      <c r="M230" s="10">
        <v>618103510.6578716</v>
      </c>
      <c r="N230" s="10">
        <v>355754755.6414543</v>
      </c>
      <c r="O230" s="60">
        <v>141662887.29598516</v>
      </c>
      <c r="P230" s="61"/>
    </row>
    <row r="231" spans="2:16" ht="11.25" customHeight="1">
      <c r="B231" s="27">
        <v>44197</v>
      </c>
      <c r="C231" s="28">
        <v>50952</v>
      </c>
      <c r="D231" s="10">
        <v>222</v>
      </c>
      <c r="E231" s="29">
        <v>6755</v>
      </c>
      <c r="F231" s="170"/>
      <c r="G231" s="61"/>
      <c r="H231" s="61"/>
      <c r="I231" s="60">
        <v>867053661.516279</v>
      </c>
      <c r="J231" s="61"/>
      <c r="K231" s="61"/>
      <c r="L231" s="61"/>
      <c r="M231" s="10">
        <v>598967356.2912409</v>
      </c>
      <c r="N231" s="10">
        <v>343892279.0973344</v>
      </c>
      <c r="O231" s="60">
        <v>136377863.84496984</v>
      </c>
      <c r="P231" s="61"/>
    </row>
    <row r="232" spans="2:16" ht="11.25" customHeight="1">
      <c r="B232" s="27">
        <v>44197</v>
      </c>
      <c r="C232" s="28">
        <v>50983</v>
      </c>
      <c r="D232" s="10">
        <v>223</v>
      </c>
      <c r="E232" s="29">
        <v>6786</v>
      </c>
      <c r="F232" s="170"/>
      <c r="G232" s="61"/>
      <c r="H232" s="61"/>
      <c r="I232" s="60">
        <v>841937576.700064</v>
      </c>
      <c r="J232" s="61"/>
      <c r="K232" s="61"/>
      <c r="L232" s="61"/>
      <c r="M232" s="10">
        <v>580630505.7752944</v>
      </c>
      <c r="N232" s="10">
        <v>332516510.1100133</v>
      </c>
      <c r="O232" s="60">
        <v>131308031.76979706</v>
      </c>
      <c r="P232" s="61"/>
    </row>
    <row r="233" spans="2:16" ht="11.25" customHeight="1">
      <c r="B233" s="27">
        <v>44197</v>
      </c>
      <c r="C233" s="28">
        <v>51014</v>
      </c>
      <c r="D233" s="10">
        <v>224</v>
      </c>
      <c r="E233" s="29">
        <v>6817</v>
      </c>
      <c r="F233" s="170"/>
      <c r="G233" s="61"/>
      <c r="H233" s="61"/>
      <c r="I233" s="60">
        <v>816535200.054257</v>
      </c>
      <c r="J233" s="61"/>
      <c r="K233" s="61"/>
      <c r="L233" s="61"/>
      <c r="M233" s="10">
        <v>562157031.2417696</v>
      </c>
      <c r="N233" s="10">
        <v>321118335.60720855</v>
      </c>
      <c r="O233" s="60">
        <v>126269889.82234669</v>
      </c>
      <c r="P233" s="61"/>
    </row>
    <row r="234" spans="2:16" ht="11.25" customHeight="1">
      <c r="B234" s="27">
        <v>44197</v>
      </c>
      <c r="C234" s="28">
        <v>51044</v>
      </c>
      <c r="D234" s="10">
        <v>225</v>
      </c>
      <c r="E234" s="29">
        <v>6847</v>
      </c>
      <c r="F234" s="170"/>
      <c r="G234" s="61"/>
      <c r="H234" s="61"/>
      <c r="I234" s="60">
        <v>792855053.365801</v>
      </c>
      <c r="J234" s="61"/>
      <c r="K234" s="61"/>
      <c r="L234" s="61"/>
      <c r="M234" s="10">
        <v>544958077.8547341</v>
      </c>
      <c r="N234" s="10">
        <v>310527680.18959093</v>
      </c>
      <c r="O234" s="60">
        <v>121604906.9413482</v>
      </c>
      <c r="P234" s="61"/>
    </row>
    <row r="235" spans="2:16" ht="11.25" customHeight="1">
      <c r="B235" s="27">
        <v>44197</v>
      </c>
      <c r="C235" s="28">
        <v>51075</v>
      </c>
      <c r="D235" s="10">
        <v>226</v>
      </c>
      <c r="E235" s="29">
        <v>6878</v>
      </c>
      <c r="F235" s="170"/>
      <c r="G235" s="61"/>
      <c r="H235" s="61"/>
      <c r="I235" s="60">
        <v>770224479.049972</v>
      </c>
      <c r="J235" s="61"/>
      <c r="K235" s="61"/>
      <c r="L235" s="61"/>
      <c r="M235" s="10">
        <v>528505354.9848452</v>
      </c>
      <c r="N235" s="10">
        <v>300386706.61965525</v>
      </c>
      <c r="O235" s="60">
        <v>117135385.1256515</v>
      </c>
      <c r="P235" s="61"/>
    </row>
    <row r="236" spans="2:16" ht="11.25" customHeight="1">
      <c r="B236" s="27">
        <v>44197</v>
      </c>
      <c r="C236" s="28">
        <v>51105</v>
      </c>
      <c r="D236" s="10">
        <v>227</v>
      </c>
      <c r="E236" s="29">
        <v>6908</v>
      </c>
      <c r="F236" s="170"/>
      <c r="G236" s="61"/>
      <c r="H236" s="61"/>
      <c r="I236" s="60">
        <v>748264596.660631</v>
      </c>
      <c r="J236" s="61"/>
      <c r="K236" s="61"/>
      <c r="L236" s="61"/>
      <c r="M236" s="10">
        <v>512594371.1610922</v>
      </c>
      <c r="N236" s="10">
        <v>290626303.0738177</v>
      </c>
      <c r="O236" s="60">
        <v>112864770.11227535</v>
      </c>
      <c r="P236" s="61"/>
    </row>
    <row r="237" spans="2:16" ht="11.25" customHeight="1">
      <c r="B237" s="27">
        <v>44197</v>
      </c>
      <c r="C237" s="28">
        <v>51136</v>
      </c>
      <c r="D237" s="10">
        <v>228</v>
      </c>
      <c r="E237" s="29">
        <v>6939</v>
      </c>
      <c r="F237" s="170"/>
      <c r="G237" s="61"/>
      <c r="H237" s="61"/>
      <c r="I237" s="60">
        <v>728205630.909141</v>
      </c>
      <c r="J237" s="61"/>
      <c r="K237" s="61"/>
      <c r="L237" s="61"/>
      <c r="M237" s="10">
        <v>498006999.93776095</v>
      </c>
      <c r="N237" s="10">
        <v>281637593.46499676</v>
      </c>
      <c r="O237" s="60">
        <v>108910744.82497652</v>
      </c>
      <c r="P237" s="61"/>
    </row>
    <row r="238" spans="2:16" ht="11.25" customHeight="1">
      <c r="B238" s="27">
        <v>44197</v>
      </c>
      <c r="C238" s="28">
        <v>51167</v>
      </c>
      <c r="D238" s="10">
        <v>229</v>
      </c>
      <c r="E238" s="29">
        <v>6970</v>
      </c>
      <c r="F238" s="170"/>
      <c r="G238" s="61"/>
      <c r="H238" s="61"/>
      <c r="I238" s="60">
        <v>708619768.200923</v>
      </c>
      <c r="J238" s="61"/>
      <c r="K238" s="61"/>
      <c r="L238" s="61"/>
      <c r="M238" s="10">
        <v>483790634.74908906</v>
      </c>
      <c r="N238" s="10">
        <v>272902005.60559565</v>
      </c>
      <c r="O238" s="60">
        <v>105085658.59272172</v>
      </c>
      <c r="P238" s="61"/>
    </row>
    <row r="239" spans="2:16" ht="11.25" customHeight="1">
      <c r="B239" s="27">
        <v>44197</v>
      </c>
      <c r="C239" s="28">
        <v>51196</v>
      </c>
      <c r="D239" s="10">
        <v>230</v>
      </c>
      <c r="E239" s="29">
        <v>6999</v>
      </c>
      <c r="F239" s="170"/>
      <c r="G239" s="61"/>
      <c r="H239" s="61"/>
      <c r="I239" s="60">
        <v>689203993.899357</v>
      </c>
      <c r="J239" s="61"/>
      <c r="K239" s="61"/>
      <c r="L239" s="61"/>
      <c r="M239" s="10">
        <v>469788434.21441853</v>
      </c>
      <c r="N239" s="10">
        <v>264372959.49745715</v>
      </c>
      <c r="O239" s="60">
        <v>101397979.94884473</v>
      </c>
      <c r="P239" s="61"/>
    </row>
    <row r="240" spans="2:16" ht="11.25" customHeight="1">
      <c r="B240" s="27">
        <v>44197</v>
      </c>
      <c r="C240" s="28">
        <v>51227</v>
      </c>
      <c r="D240" s="10">
        <v>231</v>
      </c>
      <c r="E240" s="29">
        <v>7030</v>
      </c>
      <c r="F240" s="170"/>
      <c r="G240" s="61"/>
      <c r="H240" s="61"/>
      <c r="I240" s="60">
        <v>670640743.134167</v>
      </c>
      <c r="J240" s="61"/>
      <c r="K240" s="61"/>
      <c r="L240" s="61"/>
      <c r="M240" s="10">
        <v>456359660.7008477</v>
      </c>
      <c r="N240" s="10">
        <v>256162795.2100673</v>
      </c>
      <c r="O240" s="60">
        <v>97832903.65560164</v>
      </c>
      <c r="P240" s="61"/>
    </row>
    <row r="241" spans="2:16" ht="11.25" customHeight="1">
      <c r="B241" s="27">
        <v>44197</v>
      </c>
      <c r="C241" s="28">
        <v>51257</v>
      </c>
      <c r="D241" s="10">
        <v>232</v>
      </c>
      <c r="E241" s="29">
        <v>7060</v>
      </c>
      <c r="F241" s="170"/>
      <c r="G241" s="61"/>
      <c r="H241" s="61"/>
      <c r="I241" s="60">
        <v>652499054.441988</v>
      </c>
      <c r="J241" s="61"/>
      <c r="K241" s="61"/>
      <c r="L241" s="61"/>
      <c r="M241" s="10">
        <v>443285740.45490336</v>
      </c>
      <c r="N241" s="10">
        <v>248211748.26078102</v>
      </c>
      <c r="O241" s="60">
        <v>94407675.99504559</v>
      </c>
      <c r="P241" s="61"/>
    </row>
    <row r="242" spans="2:16" ht="11.25" customHeight="1">
      <c r="B242" s="27">
        <v>44197</v>
      </c>
      <c r="C242" s="28">
        <v>51288</v>
      </c>
      <c r="D242" s="10">
        <v>233</v>
      </c>
      <c r="E242" s="29">
        <v>7091</v>
      </c>
      <c r="F242" s="170"/>
      <c r="G242" s="61"/>
      <c r="H242" s="61"/>
      <c r="I242" s="60">
        <v>634710659.821857</v>
      </c>
      <c r="J242" s="61"/>
      <c r="K242" s="61"/>
      <c r="L242" s="61"/>
      <c r="M242" s="10">
        <v>430469559.456251</v>
      </c>
      <c r="N242" s="10">
        <v>240422501.24015194</v>
      </c>
      <c r="O242" s="60">
        <v>91057705.78156698</v>
      </c>
      <c r="P242" s="61"/>
    </row>
    <row r="243" spans="2:16" ht="11.25" customHeight="1">
      <c r="B243" s="27">
        <v>44197</v>
      </c>
      <c r="C243" s="28">
        <v>51318</v>
      </c>
      <c r="D243" s="10">
        <v>234</v>
      </c>
      <c r="E243" s="29">
        <v>7121</v>
      </c>
      <c r="F243" s="170"/>
      <c r="G243" s="61"/>
      <c r="H243" s="61"/>
      <c r="I243" s="60">
        <v>617438585.371036</v>
      </c>
      <c r="J243" s="61"/>
      <c r="K243" s="61"/>
      <c r="L243" s="61"/>
      <c r="M243" s="10">
        <v>418068051.3794754</v>
      </c>
      <c r="N243" s="10">
        <v>232921411.17820582</v>
      </c>
      <c r="O243" s="60">
        <v>87855122.58406065</v>
      </c>
      <c r="P243" s="61"/>
    </row>
    <row r="244" spans="2:16" ht="11.25" customHeight="1">
      <c r="B244" s="27">
        <v>44197</v>
      </c>
      <c r="C244" s="28">
        <v>51349</v>
      </c>
      <c r="D244" s="10">
        <v>235</v>
      </c>
      <c r="E244" s="29">
        <v>7152</v>
      </c>
      <c r="F244" s="170"/>
      <c r="G244" s="61"/>
      <c r="H244" s="61"/>
      <c r="I244" s="60">
        <v>600617180.370901</v>
      </c>
      <c r="J244" s="61"/>
      <c r="K244" s="61"/>
      <c r="L244" s="61"/>
      <c r="M244" s="10">
        <v>405988511.1221269</v>
      </c>
      <c r="N244" s="10">
        <v>225616194.2789641</v>
      </c>
      <c r="O244" s="60">
        <v>84739240.10797681</v>
      </c>
      <c r="P244" s="61"/>
    </row>
    <row r="245" spans="2:16" ht="11.25" customHeight="1">
      <c r="B245" s="27">
        <v>44197</v>
      </c>
      <c r="C245" s="28">
        <v>51380</v>
      </c>
      <c r="D245" s="10">
        <v>236</v>
      </c>
      <c r="E245" s="29">
        <v>7183</v>
      </c>
      <c r="F245" s="170"/>
      <c r="G245" s="61"/>
      <c r="H245" s="61"/>
      <c r="I245" s="60">
        <v>584450285.01182</v>
      </c>
      <c r="J245" s="61"/>
      <c r="K245" s="61"/>
      <c r="L245" s="61"/>
      <c r="M245" s="10">
        <v>394390410.6772816</v>
      </c>
      <c r="N245" s="10">
        <v>218613493.82331046</v>
      </c>
      <c r="O245" s="60">
        <v>81761317.41663475</v>
      </c>
      <c r="P245" s="61"/>
    </row>
    <row r="246" spans="2:16" ht="11.25" customHeight="1">
      <c r="B246" s="27">
        <v>44197</v>
      </c>
      <c r="C246" s="28">
        <v>51410</v>
      </c>
      <c r="D246" s="10">
        <v>237</v>
      </c>
      <c r="E246" s="29">
        <v>7213</v>
      </c>
      <c r="F246" s="170"/>
      <c r="G246" s="61"/>
      <c r="H246" s="61"/>
      <c r="I246" s="60">
        <v>568375375.953135</v>
      </c>
      <c r="J246" s="61"/>
      <c r="K246" s="61"/>
      <c r="L246" s="61"/>
      <c r="M246" s="10">
        <v>382913419.61196536</v>
      </c>
      <c r="N246" s="10">
        <v>211729305.25843713</v>
      </c>
      <c r="O246" s="60">
        <v>78862033.51319796</v>
      </c>
      <c r="P246" s="61"/>
    </row>
    <row r="247" spans="2:16" ht="11.25" customHeight="1">
      <c r="B247" s="27">
        <v>44197</v>
      </c>
      <c r="C247" s="28">
        <v>51441</v>
      </c>
      <c r="D247" s="10">
        <v>238</v>
      </c>
      <c r="E247" s="29">
        <v>7244</v>
      </c>
      <c r="F247" s="170"/>
      <c r="G247" s="61"/>
      <c r="H247" s="61"/>
      <c r="I247" s="60">
        <v>552473793.994453</v>
      </c>
      <c r="J247" s="61"/>
      <c r="K247" s="61"/>
      <c r="L247" s="61"/>
      <c r="M247" s="10">
        <v>371569274.13190603</v>
      </c>
      <c r="N247" s="10">
        <v>204934120.60256344</v>
      </c>
      <c r="O247" s="60">
        <v>76007752.52315073</v>
      </c>
      <c r="P247" s="61"/>
    </row>
    <row r="248" spans="2:16" ht="11.25" customHeight="1">
      <c r="B248" s="27">
        <v>44197</v>
      </c>
      <c r="C248" s="28">
        <v>51471</v>
      </c>
      <c r="D248" s="10">
        <v>239</v>
      </c>
      <c r="E248" s="29">
        <v>7274</v>
      </c>
      <c r="F248" s="170"/>
      <c r="G248" s="61"/>
      <c r="H248" s="61"/>
      <c r="I248" s="60">
        <v>536743072.971694</v>
      </c>
      <c r="J248" s="61"/>
      <c r="K248" s="61"/>
      <c r="L248" s="61"/>
      <c r="M248" s="10">
        <v>360396960.9758914</v>
      </c>
      <c r="N248" s="10">
        <v>198282947.39747584</v>
      </c>
      <c r="O248" s="60">
        <v>73239448.93048568</v>
      </c>
      <c r="P248" s="61"/>
    </row>
    <row r="249" spans="2:16" ht="11.25" customHeight="1">
      <c r="B249" s="27">
        <v>44197</v>
      </c>
      <c r="C249" s="28">
        <v>51502</v>
      </c>
      <c r="D249" s="10">
        <v>240</v>
      </c>
      <c r="E249" s="29">
        <v>7305</v>
      </c>
      <c r="F249" s="170"/>
      <c r="G249" s="61"/>
      <c r="H249" s="61"/>
      <c r="I249" s="60">
        <v>521139632.504476</v>
      </c>
      <c r="J249" s="61"/>
      <c r="K249" s="61"/>
      <c r="L249" s="61"/>
      <c r="M249" s="10">
        <v>349326516.6752642</v>
      </c>
      <c r="N249" s="10">
        <v>191703433.74642763</v>
      </c>
      <c r="O249" s="60">
        <v>70509269.216927</v>
      </c>
      <c r="P249" s="61"/>
    </row>
    <row r="250" spans="2:16" ht="11.25" customHeight="1">
      <c r="B250" s="27">
        <v>44197</v>
      </c>
      <c r="C250" s="28">
        <v>51533</v>
      </c>
      <c r="D250" s="10">
        <v>241</v>
      </c>
      <c r="E250" s="29">
        <v>7336</v>
      </c>
      <c r="F250" s="170"/>
      <c r="G250" s="61"/>
      <c r="H250" s="61"/>
      <c r="I250" s="60">
        <v>505589439.807076</v>
      </c>
      <c r="J250" s="61"/>
      <c r="K250" s="61"/>
      <c r="L250" s="61"/>
      <c r="M250" s="10">
        <v>338328220.33734876</v>
      </c>
      <c r="N250" s="10">
        <v>185195596.40723068</v>
      </c>
      <c r="O250" s="60">
        <v>67827154.36276293</v>
      </c>
      <c r="P250" s="61"/>
    </row>
    <row r="251" spans="2:16" ht="11.25" customHeight="1">
      <c r="B251" s="27">
        <v>44197</v>
      </c>
      <c r="C251" s="28">
        <v>51561</v>
      </c>
      <c r="D251" s="10">
        <v>242</v>
      </c>
      <c r="E251" s="29">
        <v>7364</v>
      </c>
      <c r="F251" s="170"/>
      <c r="G251" s="61"/>
      <c r="H251" s="61"/>
      <c r="I251" s="60">
        <v>489932957.266677</v>
      </c>
      <c r="J251" s="61"/>
      <c r="K251" s="61"/>
      <c r="L251" s="61"/>
      <c r="M251" s="10">
        <v>327348992.0143307</v>
      </c>
      <c r="N251" s="10">
        <v>178774081.58124164</v>
      </c>
      <c r="O251" s="60">
        <v>65224762.740460366</v>
      </c>
      <c r="P251" s="61"/>
    </row>
    <row r="252" spans="2:16" ht="11.25" customHeight="1">
      <c r="B252" s="27">
        <v>44197</v>
      </c>
      <c r="C252" s="28">
        <v>51592</v>
      </c>
      <c r="D252" s="10">
        <v>243</v>
      </c>
      <c r="E252" s="29">
        <v>7395</v>
      </c>
      <c r="F252" s="170"/>
      <c r="G252" s="61"/>
      <c r="H252" s="61"/>
      <c r="I252" s="60">
        <v>474569250.780198</v>
      </c>
      <c r="J252" s="61"/>
      <c r="K252" s="61"/>
      <c r="L252" s="61"/>
      <c r="M252" s="10">
        <v>316545925.079212</v>
      </c>
      <c r="N252" s="10">
        <v>172434581.64929092</v>
      </c>
      <c r="O252" s="60">
        <v>62645364.37961221</v>
      </c>
      <c r="P252" s="61"/>
    </row>
    <row r="253" spans="2:16" ht="11.25" customHeight="1">
      <c r="B253" s="27">
        <v>44197</v>
      </c>
      <c r="C253" s="28">
        <v>51622</v>
      </c>
      <c r="D253" s="10">
        <v>244</v>
      </c>
      <c r="E253" s="29">
        <v>7425</v>
      </c>
      <c r="F253" s="170"/>
      <c r="G253" s="61"/>
      <c r="H253" s="61"/>
      <c r="I253" s="60">
        <v>459223507.935588</v>
      </c>
      <c r="J253" s="61"/>
      <c r="K253" s="61"/>
      <c r="L253" s="61"/>
      <c r="M253" s="10">
        <v>305807268.9037939</v>
      </c>
      <c r="N253" s="10">
        <v>166174818.08682278</v>
      </c>
      <c r="O253" s="60">
        <v>60123723.30033644</v>
      </c>
      <c r="P253" s="61"/>
    </row>
    <row r="254" spans="2:16" ht="11.25" customHeight="1">
      <c r="B254" s="27">
        <v>44197</v>
      </c>
      <c r="C254" s="28">
        <v>51653</v>
      </c>
      <c r="D254" s="10">
        <v>245</v>
      </c>
      <c r="E254" s="29">
        <v>7456</v>
      </c>
      <c r="F254" s="170"/>
      <c r="G254" s="61"/>
      <c r="H254" s="61"/>
      <c r="I254" s="60">
        <v>444189625.228245</v>
      </c>
      <c r="J254" s="61"/>
      <c r="K254" s="61"/>
      <c r="L254" s="61"/>
      <c r="M254" s="10">
        <v>295294176.3850127</v>
      </c>
      <c r="N254" s="10">
        <v>160053944.9231792</v>
      </c>
      <c r="O254" s="60">
        <v>57663853.00253624</v>
      </c>
      <c r="P254" s="61"/>
    </row>
    <row r="255" spans="2:16" ht="11.25" customHeight="1">
      <c r="B255" s="27">
        <v>44197</v>
      </c>
      <c r="C255" s="28">
        <v>51683</v>
      </c>
      <c r="D255" s="10">
        <v>246</v>
      </c>
      <c r="E255" s="29">
        <v>7486</v>
      </c>
      <c r="F255" s="170"/>
      <c r="G255" s="61"/>
      <c r="H255" s="61"/>
      <c r="I255" s="60">
        <v>429372046.946071</v>
      </c>
      <c r="J255" s="61"/>
      <c r="K255" s="61"/>
      <c r="L255" s="61"/>
      <c r="M255" s="10">
        <v>284975024.295589</v>
      </c>
      <c r="N255" s="10">
        <v>154080637.7559644</v>
      </c>
      <c r="O255" s="60">
        <v>55284250.45794281</v>
      </c>
      <c r="P255" s="61"/>
    </row>
    <row r="256" spans="2:16" ht="11.25" customHeight="1">
      <c r="B256" s="27">
        <v>44197</v>
      </c>
      <c r="C256" s="28">
        <v>51714</v>
      </c>
      <c r="D256" s="10">
        <v>247</v>
      </c>
      <c r="E256" s="29">
        <v>7517</v>
      </c>
      <c r="F256" s="170"/>
      <c r="G256" s="61"/>
      <c r="H256" s="61"/>
      <c r="I256" s="60">
        <v>414980579.734708</v>
      </c>
      <c r="J256" s="61"/>
      <c r="K256" s="61"/>
      <c r="L256" s="61"/>
      <c r="M256" s="10">
        <v>274956242.3670783</v>
      </c>
      <c r="N256" s="10">
        <v>148285588.42229253</v>
      </c>
      <c r="O256" s="60">
        <v>52979630.23777698</v>
      </c>
      <c r="P256" s="61"/>
    </row>
    <row r="257" spans="2:16" ht="11.25" customHeight="1">
      <c r="B257" s="27">
        <v>44197</v>
      </c>
      <c r="C257" s="28">
        <v>51745</v>
      </c>
      <c r="D257" s="10">
        <v>248</v>
      </c>
      <c r="E257" s="29">
        <v>7548</v>
      </c>
      <c r="F257" s="170"/>
      <c r="G257" s="61"/>
      <c r="H257" s="61"/>
      <c r="I257" s="60">
        <v>400736489.064636</v>
      </c>
      <c r="J257" s="61"/>
      <c r="K257" s="61"/>
      <c r="L257" s="61"/>
      <c r="M257" s="10">
        <v>265068108.41688734</v>
      </c>
      <c r="N257" s="10">
        <v>142589298.58119366</v>
      </c>
      <c r="O257" s="60">
        <v>50728676.31619934</v>
      </c>
      <c r="P257" s="61"/>
    </row>
    <row r="258" spans="2:16" ht="11.25" customHeight="1">
      <c r="B258" s="27">
        <v>44197</v>
      </c>
      <c r="C258" s="28">
        <v>51775</v>
      </c>
      <c r="D258" s="10">
        <v>249</v>
      </c>
      <c r="E258" s="29">
        <v>7578</v>
      </c>
      <c r="F258" s="170"/>
      <c r="G258" s="61"/>
      <c r="H258" s="61"/>
      <c r="I258" s="60">
        <v>386599982.247679</v>
      </c>
      <c r="J258" s="61"/>
      <c r="K258" s="61"/>
      <c r="L258" s="61"/>
      <c r="M258" s="10">
        <v>255297745.76709154</v>
      </c>
      <c r="N258" s="10">
        <v>136995468.26315385</v>
      </c>
      <c r="O258" s="60">
        <v>48538782.891019605</v>
      </c>
      <c r="P258" s="61"/>
    </row>
    <row r="259" spans="2:16" ht="11.25" customHeight="1">
      <c r="B259" s="27">
        <v>44197</v>
      </c>
      <c r="C259" s="28">
        <v>51806</v>
      </c>
      <c r="D259" s="10">
        <v>250</v>
      </c>
      <c r="E259" s="29">
        <v>7609</v>
      </c>
      <c r="F259" s="170"/>
      <c r="G259" s="61"/>
      <c r="H259" s="61"/>
      <c r="I259" s="60">
        <v>372903417.998635</v>
      </c>
      <c r="J259" s="61"/>
      <c r="K259" s="61"/>
      <c r="L259" s="61"/>
      <c r="M259" s="10">
        <v>245835327.8457262</v>
      </c>
      <c r="N259" s="10">
        <v>131582340.60827768</v>
      </c>
      <c r="O259" s="60">
        <v>46423396.09825039</v>
      </c>
      <c r="P259" s="61"/>
    </row>
    <row r="260" spans="2:16" ht="11.25" customHeight="1">
      <c r="B260" s="27">
        <v>44197</v>
      </c>
      <c r="C260" s="28">
        <v>51836</v>
      </c>
      <c r="D260" s="10">
        <v>251</v>
      </c>
      <c r="E260" s="29">
        <v>7639</v>
      </c>
      <c r="F260" s="170"/>
      <c r="G260" s="61"/>
      <c r="H260" s="61"/>
      <c r="I260" s="60">
        <v>359361625.631036</v>
      </c>
      <c r="J260" s="61"/>
      <c r="K260" s="61"/>
      <c r="L260" s="61"/>
      <c r="M260" s="10">
        <v>236519084.30762857</v>
      </c>
      <c r="N260" s="10">
        <v>126284273.5237601</v>
      </c>
      <c r="O260" s="60">
        <v>44371555.55805314</v>
      </c>
      <c r="P260" s="61"/>
    </row>
    <row r="261" spans="2:16" ht="11.25" customHeight="1">
      <c r="B261" s="27">
        <v>44197</v>
      </c>
      <c r="C261" s="28">
        <v>51867</v>
      </c>
      <c r="D261" s="10">
        <v>252</v>
      </c>
      <c r="E261" s="29">
        <v>7670</v>
      </c>
      <c r="F261" s="170"/>
      <c r="G261" s="61"/>
      <c r="H261" s="61"/>
      <c r="I261" s="60">
        <v>346088028.767182</v>
      </c>
      <c r="J261" s="61"/>
      <c r="K261" s="61"/>
      <c r="L261" s="61"/>
      <c r="M261" s="10">
        <v>227396536.7289885</v>
      </c>
      <c r="N261" s="10">
        <v>121104706.1436747</v>
      </c>
      <c r="O261" s="60">
        <v>42371420.49032533</v>
      </c>
      <c r="P261" s="61"/>
    </row>
    <row r="262" spans="2:16" ht="11.25" customHeight="1">
      <c r="B262" s="27">
        <v>44197</v>
      </c>
      <c r="C262" s="28">
        <v>51898</v>
      </c>
      <c r="D262" s="10">
        <v>253</v>
      </c>
      <c r="E262" s="29">
        <v>7701</v>
      </c>
      <c r="F262" s="170"/>
      <c r="G262" s="61"/>
      <c r="H262" s="61"/>
      <c r="I262" s="60">
        <v>333295101.481773</v>
      </c>
      <c r="J262" s="61"/>
      <c r="K262" s="61"/>
      <c r="L262" s="61"/>
      <c r="M262" s="10">
        <v>218619541.24551773</v>
      </c>
      <c r="N262" s="10">
        <v>116134230.2341097</v>
      </c>
      <c r="O262" s="60">
        <v>40460278.59893539</v>
      </c>
      <c r="P262" s="61"/>
    </row>
    <row r="263" spans="2:16" ht="11.25" customHeight="1">
      <c r="B263" s="27">
        <v>44197</v>
      </c>
      <c r="C263" s="28">
        <v>51926</v>
      </c>
      <c r="D263" s="10">
        <v>254</v>
      </c>
      <c r="E263" s="29">
        <v>7729</v>
      </c>
      <c r="F263" s="170"/>
      <c r="G263" s="61"/>
      <c r="H263" s="61"/>
      <c r="I263" s="60">
        <v>320788003.112358</v>
      </c>
      <c r="J263" s="61"/>
      <c r="K263" s="61"/>
      <c r="L263" s="61"/>
      <c r="M263" s="10">
        <v>210093341.72409147</v>
      </c>
      <c r="N263" s="10">
        <v>111348577.22925557</v>
      </c>
      <c r="O263" s="60">
        <v>38644554.63681147</v>
      </c>
      <c r="P263" s="61"/>
    </row>
    <row r="264" spans="2:16" ht="11.25" customHeight="1">
      <c r="B264" s="27">
        <v>44197</v>
      </c>
      <c r="C264" s="28">
        <v>51957</v>
      </c>
      <c r="D264" s="10">
        <v>255</v>
      </c>
      <c r="E264" s="29">
        <v>7760</v>
      </c>
      <c r="F264" s="170"/>
      <c r="G264" s="61"/>
      <c r="H264" s="61"/>
      <c r="I264" s="60">
        <v>308135505.331042</v>
      </c>
      <c r="J264" s="61"/>
      <c r="K264" s="61"/>
      <c r="L264" s="61"/>
      <c r="M264" s="10">
        <v>201464575.6056091</v>
      </c>
      <c r="N264" s="10">
        <v>106503816.16385804</v>
      </c>
      <c r="O264" s="60">
        <v>36806576.432044</v>
      </c>
      <c r="P264" s="61"/>
    </row>
    <row r="265" spans="2:16" ht="11.25" customHeight="1">
      <c r="B265" s="27">
        <v>44197</v>
      </c>
      <c r="C265" s="28">
        <v>51987</v>
      </c>
      <c r="D265" s="10">
        <v>256</v>
      </c>
      <c r="E265" s="29">
        <v>7790</v>
      </c>
      <c r="F265" s="170"/>
      <c r="G265" s="61"/>
      <c r="H265" s="61"/>
      <c r="I265" s="60">
        <v>295787763.150108</v>
      </c>
      <c r="J265" s="61"/>
      <c r="K265" s="61"/>
      <c r="L265" s="61"/>
      <c r="M265" s="10">
        <v>193073964.10614347</v>
      </c>
      <c r="N265" s="10">
        <v>101816920.33996505</v>
      </c>
      <c r="O265" s="60">
        <v>35042597.8131813</v>
      </c>
      <c r="P265" s="61"/>
    </row>
    <row r="266" spans="2:16" ht="11.25" customHeight="1">
      <c r="B266" s="27">
        <v>44197</v>
      </c>
      <c r="C266" s="28">
        <v>52018</v>
      </c>
      <c r="D266" s="10">
        <v>257</v>
      </c>
      <c r="E266" s="29">
        <v>7821</v>
      </c>
      <c r="F266" s="170"/>
      <c r="G266" s="61"/>
      <c r="H266" s="61"/>
      <c r="I266" s="60">
        <v>283762473.031691</v>
      </c>
      <c r="J266" s="61"/>
      <c r="K266" s="61"/>
      <c r="L266" s="61"/>
      <c r="M266" s="10">
        <v>184910362.40690345</v>
      </c>
      <c r="N266" s="10">
        <v>97263879.05909257</v>
      </c>
      <c r="O266" s="60">
        <v>33333778.332605604</v>
      </c>
      <c r="P266" s="61"/>
    </row>
    <row r="267" spans="2:16" ht="11.25" customHeight="1">
      <c r="B267" s="27">
        <v>44197</v>
      </c>
      <c r="C267" s="28">
        <v>52048</v>
      </c>
      <c r="D267" s="10">
        <v>258</v>
      </c>
      <c r="E267" s="29">
        <v>7851</v>
      </c>
      <c r="F267" s="170"/>
      <c r="G267" s="61"/>
      <c r="H267" s="61"/>
      <c r="I267" s="60">
        <v>272041070.876982</v>
      </c>
      <c r="J267" s="61"/>
      <c r="K267" s="61"/>
      <c r="L267" s="61"/>
      <c r="M267" s="10">
        <v>176981277.43858415</v>
      </c>
      <c r="N267" s="10">
        <v>92864009.11300485</v>
      </c>
      <c r="O267" s="60">
        <v>31695416.971078973</v>
      </c>
      <c r="P267" s="61"/>
    </row>
    <row r="268" spans="2:16" ht="11.25" customHeight="1">
      <c r="B268" s="27">
        <v>44197</v>
      </c>
      <c r="C268" s="28">
        <v>52079</v>
      </c>
      <c r="D268" s="10">
        <v>259</v>
      </c>
      <c r="E268" s="29">
        <v>7882</v>
      </c>
      <c r="F268" s="170"/>
      <c r="G268" s="61"/>
      <c r="H268" s="61"/>
      <c r="I268" s="60">
        <v>260270081.00441</v>
      </c>
      <c r="J268" s="61"/>
      <c r="K268" s="61"/>
      <c r="L268" s="61"/>
      <c r="M268" s="10">
        <v>169036260.32105032</v>
      </c>
      <c r="N268" s="10">
        <v>88469601.78670594</v>
      </c>
      <c r="O268" s="60">
        <v>30067667.051520787</v>
      </c>
      <c r="P268" s="61"/>
    </row>
    <row r="269" spans="2:16" ht="11.25" customHeight="1">
      <c r="B269" s="27">
        <v>44197</v>
      </c>
      <c r="C269" s="28">
        <v>52110</v>
      </c>
      <c r="D269" s="10">
        <v>260</v>
      </c>
      <c r="E269" s="29">
        <v>7913</v>
      </c>
      <c r="F269" s="170"/>
      <c r="G269" s="61"/>
      <c r="H269" s="61"/>
      <c r="I269" s="60">
        <v>248828439.353623</v>
      </c>
      <c r="J269" s="61"/>
      <c r="K269" s="61"/>
      <c r="L269" s="61"/>
      <c r="M269" s="10">
        <v>161331222.0532259</v>
      </c>
      <c r="N269" s="10">
        <v>84222225.4493151</v>
      </c>
      <c r="O269" s="60">
        <v>28502896.28149617</v>
      </c>
      <c r="P269" s="61"/>
    </row>
    <row r="270" spans="2:16" ht="11.25" customHeight="1">
      <c r="B270" s="27">
        <v>44197</v>
      </c>
      <c r="C270" s="28">
        <v>52140</v>
      </c>
      <c r="D270" s="10">
        <v>261</v>
      </c>
      <c r="E270" s="29">
        <v>7943</v>
      </c>
      <c r="F270" s="170"/>
      <c r="G270" s="61"/>
      <c r="H270" s="61"/>
      <c r="I270" s="60">
        <v>237379314.862696</v>
      </c>
      <c r="J270" s="61"/>
      <c r="K270" s="61"/>
      <c r="L270" s="61"/>
      <c r="M270" s="10">
        <v>153655404.4958738</v>
      </c>
      <c r="N270" s="10">
        <v>80017669.19974816</v>
      </c>
      <c r="O270" s="60">
        <v>26968963.77565446</v>
      </c>
      <c r="P270" s="61"/>
    </row>
    <row r="271" spans="2:16" ht="11.25" customHeight="1">
      <c r="B271" s="27">
        <v>44197</v>
      </c>
      <c r="C271" s="28">
        <v>52171</v>
      </c>
      <c r="D271" s="10">
        <v>262</v>
      </c>
      <c r="E271" s="29">
        <v>7974</v>
      </c>
      <c r="F271" s="170"/>
      <c r="G271" s="61"/>
      <c r="H271" s="61"/>
      <c r="I271" s="60">
        <v>226291049.064911</v>
      </c>
      <c r="J271" s="61"/>
      <c r="K271" s="61"/>
      <c r="L271" s="61"/>
      <c r="M271" s="10">
        <v>146229543.10762817</v>
      </c>
      <c r="N271" s="10">
        <v>75956907.13939284</v>
      </c>
      <c r="O271" s="60">
        <v>25491902.87982657</v>
      </c>
      <c r="P271" s="61"/>
    </row>
    <row r="272" spans="2:16" ht="11.25" customHeight="1">
      <c r="B272" s="27">
        <v>44197</v>
      </c>
      <c r="C272" s="28">
        <v>52201</v>
      </c>
      <c r="D272" s="10">
        <v>263</v>
      </c>
      <c r="E272" s="29">
        <v>8004</v>
      </c>
      <c r="F272" s="170"/>
      <c r="G272" s="61"/>
      <c r="H272" s="61"/>
      <c r="I272" s="60">
        <v>215375996.665977</v>
      </c>
      <c r="J272" s="61"/>
      <c r="K272" s="61"/>
      <c r="L272" s="61"/>
      <c r="M272" s="10">
        <v>138947778.55064115</v>
      </c>
      <c r="N272" s="10">
        <v>71996854.80646874</v>
      </c>
      <c r="O272" s="60">
        <v>24063821.12993543</v>
      </c>
      <c r="P272" s="61"/>
    </row>
    <row r="273" spans="2:16" ht="11.25" customHeight="1">
      <c r="B273" s="27">
        <v>44197</v>
      </c>
      <c r="C273" s="28">
        <v>52232</v>
      </c>
      <c r="D273" s="10">
        <v>264</v>
      </c>
      <c r="E273" s="29">
        <v>8035</v>
      </c>
      <c r="F273" s="170"/>
      <c r="G273" s="61"/>
      <c r="H273" s="61"/>
      <c r="I273" s="60">
        <v>204562082.637702</v>
      </c>
      <c r="J273" s="61"/>
      <c r="K273" s="61"/>
      <c r="L273" s="61"/>
      <c r="M273" s="10">
        <v>131747451.5638684</v>
      </c>
      <c r="N273" s="10">
        <v>68092335.9140504</v>
      </c>
      <c r="O273" s="60">
        <v>22662400.93393945</v>
      </c>
      <c r="P273" s="61"/>
    </row>
    <row r="274" spans="2:16" ht="11.25" customHeight="1">
      <c r="B274" s="27">
        <v>44197</v>
      </c>
      <c r="C274" s="28">
        <v>52263</v>
      </c>
      <c r="D274" s="10">
        <v>265</v>
      </c>
      <c r="E274" s="29">
        <v>8066</v>
      </c>
      <c r="F274" s="170"/>
      <c r="G274" s="61"/>
      <c r="H274" s="61"/>
      <c r="I274" s="60">
        <v>193828565.778563</v>
      </c>
      <c r="J274" s="61"/>
      <c r="K274" s="61"/>
      <c r="L274" s="61"/>
      <c r="M274" s="10">
        <v>124622841.1225237</v>
      </c>
      <c r="N274" s="10">
        <v>64246245.14918786</v>
      </c>
      <c r="O274" s="60">
        <v>21291784.2009637</v>
      </c>
      <c r="P274" s="61"/>
    </row>
    <row r="275" spans="2:16" ht="11.25" customHeight="1">
      <c r="B275" s="27">
        <v>44197</v>
      </c>
      <c r="C275" s="28">
        <v>52291</v>
      </c>
      <c r="D275" s="10">
        <v>266</v>
      </c>
      <c r="E275" s="29">
        <v>8094</v>
      </c>
      <c r="F275" s="170"/>
      <c r="G275" s="61"/>
      <c r="H275" s="61"/>
      <c r="I275" s="60">
        <v>183429525.756316</v>
      </c>
      <c r="J275" s="61"/>
      <c r="K275" s="61"/>
      <c r="L275" s="61"/>
      <c r="M275" s="10">
        <v>117756050.72711284</v>
      </c>
      <c r="N275" s="10">
        <v>60566775.18197126</v>
      </c>
      <c r="O275" s="60">
        <v>19995569.005847674</v>
      </c>
      <c r="P275" s="61"/>
    </row>
    <row r="276" spans="2:16" ht="11.25" customHeight="1">
      <c r="B276" s="27">
        <v>44197</v>
      </c>
      <c r="C276" s="28">
        <v>52322</v>
      </c>
      <c r="D276" s="10">
        <v>267</v>
      </c>
      <c r="E276" s="29">
        <v>8125</v>
      </c>
      <c r="F276" s="170"/>
      <c r="G276" s="61"/>
      <c r="H276" s="61"/>
      <c r="I276" s="60">
        <v>173228403.816616</v>
      </c>
      <c r="J276" s="61"/>
      <c r="K276" s="61"/>
      <c r="L276" s="61"/>
      <c r="M276" s="10">
        <v>111018631.98341304</v>
      </c>
      <c r="N276" s="10">
        <v>56956223.17531861</v>
      </c>
      <c r="O276" s="60">
        <v>18723934.755586453</v>
      </c>
      <c r="P276" s="61"/>
    </row>
    <row r="277" spans="2:16" ht="11.25" customHeight="1">
      <c r="B277" s="27">
        <v>44197</v>
      </c>
      <c r="C277" s="28">
        <v>52352</v>
      </c>
      <c r="D277" s="10">
        <v>268</v>
      </c>
      <c r="E277" s="29">
        <v>8155</v>
      </c>
      <c r="F277" s="170"/>
      <c r="G277" s="61"/>
      <c r="H277" s="61"/>
      <c r="I277" s="60">
        <v>163189133.1187</v>
      </c>
      <c r="J277" s="61"/>
      <c r="K277" s="61"/>
      <c r="L277" s="61"/>
      <c r="M277" s="10">
        <v>104412997.46694267</v>
      </c>
      <c r="N277" s="10">
        <v>53435471.087232634</v>
      </c>
      <c r="O277" s="60">
        <v>17494505.128786284</v>
      </c>
      <c r="P277" s="61"/>
    </row>
    <row r="278" spans="2:16" ht="11.25" customHeight="1">
      <c r="B278" s="27">
        <v>44197</v>
      </c>
      <c r="C278" s="28">
        <v>52383</v>
      </c>
      <c r="D278" s="10">
        <v>269</v>
      </c>
      <c r="E278" s="29">
        <v>8186</v>
      </c>
      <c r="F278" s="170"/>
      <c r="G278" s="61"/>
      <c r="H278" s="61"/>
      <c r="I278" s="60">
        <v>153343963.902988</v>
      </c>
      <c r="J278" s="61"/>
      <c r="K278" s="61"/>
      <c r="L278" s="61"/>
      <c r="M278" s="10">
        <v>97947373.04935525</v>
      </c>
      <c r="N278" s="10">
        <v>49999074.38673345</v>
      </c>
      <c r="O278" s="60">
        <v>16300112.565709848</v>
      </c>
      <c r="P278" s="61"/>
    </row>
    <row r="279" spans="2:16" ht="11.25" customHeight="1">
      <c r="B279" s="27">
        <v>44197</v>
      </c>
      <c r="C279" s="28">
        <v>52413</v>
      </c>
      <c r="D279" s="10">
        <v>270</v>
      </c>
      <c r="E279" s="29">
        <v>8216</v>
      </c>
      <c r="F279" s="170"/>
      <c r="G279" s="61"/>
      <c r="H279" s="61"/>
      <c r="I279" s="60">
        <v>143725896.573994</v>
      </c>
      <c r="J279" s="61"/>
      <c r="K279" s="61"/>
      <c r="L279" s="61"/>
      <c r="M279" s="10">
        <v>91653212.97459912</v>
      </c>
      <c r="N279" s="10">
        <v>46670949.143378556</v>
      </c>
      <c r="O279" s="60">
        <v>15152746.431262806</v>
      </c>
      <c r="P279" s="61"/>
    </row>
    <row r="280" spans="2:16" ht="11.25" customHeight="1">
      <c r="B280" s="27">
        <v>44197</v>
      </c>
      <c r="C280" s="28">
        <v>52444</v>
      </c>
      <c r="D280" s="10">
        <v>271</v>
      </c>
      <c r="E280" s="29">
        <v>8247</v>
      </c>
      <c r="F280" s="170"/>
      <c r="G280" s="61"/>
      <c r="H280" s="61"/>
      <c r="I280" s="60">
        <v>134343616.488082</v>
      </c>
      <c r="J280" s="61"/>
      <c r="K280" s="61"/>
      <c r="L280" s="61"/>
      <c r="M280" s="10">
        <v>85524881.64428537</v>
      </c>
      <c r="N280" s="10">
        <v>43439569.62163572</v>
      </c>
      <c r="O280" s="60">
        <v>14043871.787043218</v>
      </c>
      <c r="P280" s="61"/>
    </row>
    <row r="281" spans="2:16" ht="11.25" customHeight="1">
      <c r="B281" s="27">
        <v>44197</v>
      </c>
      <c r="C281" s="28">
        <v>52475</v>
      </c>
      <c r="D281" s="10">
        <v>272</v>
      </c>
      <c r="E281" s="29">
        <v>8278</v>
      </c>
      <c r="F281" s="170"/>
      <c r="G281" s="61"/>
      <c r="H281" s="61"/>
      <c r="I281" s="60">
        <v>125231089.37495</v>
      </c>
      <c r="J281" s="61"/>
      <c r="K281" s="61"/>
      <c r="L281" s="61"/>
      <c r="M281" s="10">
        <v>79588511.82831874</v>
      </c>
      <c r="N281" s="10">
        <v>40321576.979358725</v>
      </c>
      <c r="O281" s="60">
        <v>12980621.026741866</v>
      </c>
      <c r="P281" s="61"/>
    </row>
    <row r="282" spans="2:16" ht="11.25" customHeight="1">
      <c r="B282" s="27">
        <v>44197</v>
      </c>
      <c r="C282" s="28">
        <v>52505</v>
      </c>
      <c r="D282" s="10">
        <v>273</v>
      </c>
      <c r="E282" s="29">
        <v>8308</v>
      </c>
      <c r="F282" s="170"/>
      <c r="G282" s="61"/>
      <c r="H282" s="61"/>
      <c r="I282" s="60">
        <v>116080172.329706</v>
      </c>
      <c r="J282" s="61"/>
      <c r="K282" s="61"/>
      <c r="L282" s="61"/>
      <c r="M282" s="10">
        <v>73651709.2840733</v>
      </c>
      <c r="N282" s="10">
        <v>37222001.51077473</v>
      </c>
      <c r="O282" s="60">
        <v>11933662.94810207</v>
      </c>
      <c r="P282" s="61"/>
    </row>
    <row r="283" spans="2:16" ht="11.25" customHeight="1">
      <c r="B283" s="27">
        <v>44197</v>
      </c>
      <c r="C283" s="28">
        <v>52536</v>
      </c>
      <c r="D283" s="10">
        <v>274</v>
      </c>
      <c r="E283" s="29">
        <v>8339</v>
      </c>
      <c r="F283" s="170"/>
      <c r="G283" s="61"/>
      <c r="H283" s="61"/>
      <c r="I283" s="60">
        <v>107592741.79554</v>
      </c>
      <c r="J283" s="61"/>
      <c r="K283" s="61"/>
      <c r="L283" s="61"/>
      <c r="M283" s="10">
        <v>68150734.36134692</v>
      </c>
      <c r="N283" s="10">
        <v>34354333.31628909</v>
      </c>
      <c r="O283" s="60">
        <v>10967614.819485463</v>
      </c>
      <c r="P283" s="61"/>
    </row>
    <row r="284" spans="2:16" ht="11.25" customHeight="1">
      <c r="B284" s="27">
        <v>44197</v>
      </c>
      <c r="C284" s="28">
        <v>52566</v>
      </c>
      <c r="D284" s="10">
        <v>275</v>
      </c>
      <c r="E284" s="29">
        <v>8369</v>
      </c>
      <c r="F284" s="170"/>
      <c r="G284" s="61"/>
      <c r="H284" s="61"/>
      <c r="I284" s="60">
        <v>99322717.016744</v>
      </c>
      <c r="J284" s="61"/>
      <c r="K284" s="61"/>
      <c r="L284" s="61"/>
      <c r="M284" s="10">
        <v>62809121.18531568</v>
      </c>
      <c r="N284" s="10">
        <v>31583733.69913031</v>
      </c>
      <c r="O284" s="60">
        <v>10041768.78512213</v>
      </c>
      <c r="P284" s="61"/>
    </row>
    <row r="285" spans="2:16" ht="11.25" customHeight="1">
      <c r="B285" s="27">
        <v>44197</v>
      </c>
      <c r="C285" s="28">
        <v>52597</v>
      </c>
      <c r="D285" s="10">
        <v>276</v>
      </c>
      <c r="E285" s="29">
        <v>8400</v>
      </c>
      <c r="F285" s="170"/>
      <c r="G285" s="61"/>
      <c r="H285" s="61"/>
      <c r="I285" s="60">
        <v>91247767.691506</v>
      </c>
      <c r="J285" s="61"/>
      <c r="K285" s="61"/>
      <c r="L285" s="61"/>
      <c r="M285" s="10">
        <v>57604863.66821788</v>
      </c>
      <c r="N285" s="10">
        <v>28893090.530587696</v>
      </c>
      <c r="O285" s="60">
        <v>9147393.58958492</v>
      </c>
      <c r="P285" s="61"/>
    </row>
    <row r="286" spans="2:16" ht="11.25" customHeight="1">
      <c r="B286" s="27">
        <v>44197</v>
      </c>
      <c r="C286" s="28">
        <v>52628</v>
      </c>
      <c r="D286" s="10">
        <v>277</v>
      </c>
      <c r="E286" s="29">
        <v>8431</v>
      </c>
      <c r="F286" s="170"/>
      <c r="G286" s="61"/>
      <c r="H286" s="61"/>
      <c r="I286" s="60">
        <v>83322217.785626</v>
      </c>
      <c r="J286" s="61"/>
      <c r="K286" s="61"/>
      <c r="L286" s="61"/>
      <c r="M286" s="10">
        <v>52512235.21049961</v>
      </c>
      <c r="N286" s="10">
        <v>26271776.617582012</v>
      </c>
      <c r="O286" s="60">
        <v>8282270.873029708</v>
      </c>
      <c r="P286" s="61"/>
    </row>
    <row r="287" spans="2:16" ht="11.25" customHeight="1">
      <c r="B287" s="27">
        <v>44197</v>
      </c>
      <c r="C287" s="28">
        <v>52657</v>
      </c>
      <c r="D287" s="10">
        <v>278</v>
      </c>
      <c r="E287" s="29">
        <v>8460</v>
      </c>
      <c r="F287" s="170"/>
      <c r="G287" s="61"/>
      <c r="H287" s="61"/>
      <c r="I287" s="60">
        <v>75556075.208101</v>
      </c>
      <c r="J287" s="61"/>
      <c r="K287" s="61"/>
      <c r="L287" s="61"/>
      <c r="M287" s="10">
        <v>47542215.41787954</v>
      </c>
      <c r="N287" s="10">
        <v>23728691.79061764</v>
      </c>
      <c r="O287" s="60">
        <v>7450910.213864396</v>
      </c>
      <c r="P287" s="61"/>
    </row>
    <row r="288" spans="2:16" ht="11.25" customHeight="1">
      <c r="B288" s="27">
        <v>44197</v>
      </c>
      <c r="C288" s="28">
        <v>52688</v>
      </c>
      <c r="D288" s="10">
        <v>279</v>
      </c>
      <c r="E288" s="29">
        <v>8491</v>
      </c>
      <c r="F288" s="170"/>
      <c r="G288" s="61"/>
      <c r="H288" s="61"/>
      <c r="I288" s="60">
        <v>67966035.240156</v>
      </c>
      <c r="J288" s="61"/>
      <c r="K288" s="61"/>
      <c r="L288" s="61"/>
      <c r="M288" s="10">
        <v>42693793.06026765</v>
      </c>
      <c r="N288" s="10">
        <v>21254613.567405857</v>
      </c>
      <c r="O288" s="60">
        <v>6645770.929054619</v>
      </c>
      <c r="P288" s="61"/>
    </row>
    <row r="289" spans="2:16" ht="11.25" customHeight="1">
      <c r="B289" s="27">
        <v>44197</v>
      </c>
      <c r="C289" s="28">
        <v>52718</v>
      </c>
      <c r="D289" s="10">
        <v>280</v>
      </c>
      <c r="E289" s="29">
        <v>8521</v>
      </c>
      <c r="F289" s="170"/>
      <c r="G289" s="61"/>
      <c r="H289" s="61"/>
      <c r="I289" s="60">
        <v>60490960.519038</v>
      </c>
      <c r="J289" s="61"/>
      <c r="K289" s="61"/>
      <c r="L289" s="61"/>
      <c r="M289" s="10">
        <v>37935852.264012694</v>
      </c>
      <c r="N289" s="10">
        <v>18839444.16689347</v>
      </c>
      <c r="O289" s="60">
        <v>5866462.826213918</v>
      </c>
      <c r="P289" s="61"/>
    </row>
    <row r="290" spans="2:16" ht="11.25" customHeight="1">
      <c r="B290" s="27">
        <v>44197</v>
      </c>
      <c r="C290" s="28">
        <v>52749</v>
      </c>
      <c r="D290" s="10">
        <v>281</v>
      </c>
      <c r="E290" s="29">
        <v>8552</v>
      </c>
      <c r="F290" s="170"/>
      <c r="G290" s="61"/>
      <c r="H290" s="61"/>
      <c r="I290" s="60">
        <v>53294969.750475</v>
      </c>
      <c r="J290" s="61"/>
      <c r="K290" s="61"/>
      <c r="L290" s="61"/>
      <c r="M290" s="10">
        <v>33366324.090849753</v>
      </c>
      <c r="N290" s="10">
        <v>16528014.93960516</v>
      </c>
      <c r="O290" s="60">
        <v>5124901.868977264</v>
      </c>
      <c r="P290" s="61"/>
    </row>
    <row r="291" spans="2:16" ht="11.25" customHeight="1">
      <c r="B291" s="27">
        <v>44197</v>
      </c>
      <c r="C291" s="28">
        <v>52779</v>
      </c>
      <c r="D291" s="10">
        <v>282</v>
      </c>
      <c r="E291" s="29">
        <v>8582</v>
      </c>
      <c r="F291" s="170"/>
      <c r="G291" s="61"/>
      <c r="H291" s="61"/>
      <c r="I291" s="60">
        <v>46419546.928671</v>
      </c>
      <c r="J291" s="61"/>
      <c r="K291" s="61"/>
      <c r="L291" s="61"/>
      <c r="M291" s="10">
        <v>29014133.26190528</v>
      </c>
      <c r="N291" s="10">
        <v>14336782.66265701</v>
      </c>
      <c r="O291" s="60">
        <v>4427235.684776029</v>
      </c>
      <c r="P291" s="61"/>
    </row>
    <row r="292" spans="2:16" ht="11.25" customHeight="1">
      <c r="B292" s="27">
        <v>44197</v>
      </c>
      <c r="C292" s="28">
        <v>52810</v>
      </c>
      <c r="D292" s="10">
        <v>283</v>
      </c>
      <c r="E292" s="29">
        <v>8613</v>
      </c>
      <c r="F292" s="170"/>
      <c r="G292" s="61"/>
      <c r="H292" s="61"/>
      <c r="I292" s="60">
        <v>39911618.422425</v>
      </c>
      <c r="J292" s="61"/>
      <c r="K292" s="61"/>
      <c r="L292" s="61"/>
      <c r="M292" s="10">
        <v>24904098.309407737</v>
      </c>
      <c r="N292" s="10">
        <v>12274590.581193961</v>
      </c>
      <c r="O292" s="60">
        <v>3774370.902105262</v>
      </c>
      <c r="P292" s="61"/>
    </row>
    <row r="293" spans="2:16" ht="11.25" customHeight="1">
      <c r="B293" s="27">
        <v>44197</v>
      </c>
      <c r="C293" s="28">
        <v>52841</v>
      </c>
      <c r="D293" s="10">
        <v>284</v>
      </c>
      <c r="E293" s="29">
        <v>8644</v>
      </c>
      <c r="F293" s="170"/>
      <c r="G293" s="61"/>
      <c r="H293" s="61"/>
      <c r="I293" s="60">
        <v>33784101.727999</v>
      </c>
      <c r="J293" s="61"/>
      <c r="K293" s="61"/>
      <c r="L293" s="61"/>
      <c r="M293" s="10">
        <v>21044888.949952126</v>
      </c>
      <c r="N293" s="10">
        <v>10346106.0178149</v>
      </c>
      <c r="O293" s="60">
        <v>3167897.3762761108</v>
      </c>
      <c r="P293" s="61"/>
    </row>
    <row r="294" spans="2:16" ht="11.25" customHeight="1">
      <c r="B294" s="27">
        <v>44197</v>
      </c>
      <c r="C294" s="28">
        <v>52871</v>
      </c>
      <c r="D294" s="10">
        <v>285</v>
      </c>
      <c r="E294" s="29">
        <v>8674</v>
      </c>
      <c r="F294" s="170"/>
      <c r="G294" s="61"/>
      <c r="H294" s="61"/>
      <c r="I294" s="60">
        <v>28085134.818589</v>
      </c>
      <c r="J294" s="61"/>
      <c r="K294" s="61"/>
      <c r="L294" s="61"/>
      <c r="M294" s="10">
        <v>17466156.034454644</v>
      </c>
      <c r="N294" s="10">
        <v>8565592.095563095</v>
      </c>
      <c r="O294" s="60">
        <v>2611966.7985922988</v>
      </c>
      <c r="P294" s="61"/>
    </row>
    <row r="295" spans="2:16" ht="11.25" customHeight="1">
      <c r="B295" s="27">
        <v>44197</v>
      </c>
      <c r="C295" s="28">
        <v>52902</v>
      </c>
      <c r="D295" s="10">
        <v>286</v>
      </c>
      <c r="E295" s="29">
        <v>8705</v>
      </c>
      <c r="F295" s="170"/>
      <c r="G295" s="61"/>
      <c r="H295" s="61"/>
      <c r="I295" s="60">
        <v>22963155.51592</v>
      </c>
      <c r="J295" s="61"/>
      <c r="K295" s="61"/>
      <c r="L295" s="61"/>
      <c r="M295" s="10">
        <v>14256573.871021312</v>
      </c>
      <c r="N295" s="10">
        <v>6973797.2172081405</v>
      </c>
      <c r="O295" s="60">
        <v>2117562.306657685</v>
      </c>
      <c r="P295" s="61"/>
    </row>
    <row r="296" spans="2:16" ht="11.25" customHeight="1">
      <c r="B296" s="27">
        <v>44197</v>
      </c>
      <c r="C296" s="28">
        <v>52932</v>
      </c>
      <c r="D296" s="10">
        <v>287</v>
      </c>
      <c r="E296" s="29">
        <v>8735</v>
      </c>
      <c r="F296" s="170"/>
      <c r="G296" s="61"/>
      <c r="H296" s="61"/>
      <c r="I296" s="60">
        <v>18595384.575965</v>
      </c>
      <c r="J296" s="61"/>
      <c r="K296" s="61"/>
      <c r="L296" s="61"/>
      <c r="M296" s="10">
        <v>11525912.721259773</v>
      </c>
      <c r="N296" s="10">
        <v>5624180.367561953</v>
      </c>
      <c r="O296" s="60">
        <v>1700756.762261299</v>
      </c>
      <c r="P296" s="61"/>
    </row>
    <row r="297" spans="2:16" ht="11.25" customHeight="1">
      <c r="B297" s="27">
        <v>44197</v>
      </c>
      <c r="C297" s="28">
        <v>52963</v>
      </c>
      <c r="D297" s="10">
        <v>288</v>
      </c>
      <c r="E297" s="29">
        <v>8766</v>
      </c>
      <c r="F297" s="170"/>
      <c r="G297" s="61"/>
      <c r="H297" s="61"/>
      <c r="I297" s="60">
        <v>15886442.015669</v>
      </c>
      <c r="J297" s="61"/>
      <c r="K297" s="61"/>
      <c r="L297" s="61"/>
      <c r="M297" s="10">
        <v>9830137.28406629</v>
      </c>
      <c r="N297" s="10">
        <v>4784511.352645385</v>
      </c>
      <c r="O297" s="60">
        <v>1440712.0059677928</v>
      </c>
      <c r="P297" s="61"/>
    </row>
    <row r="298" spans="2:16" ht="11.25" customHeight="1">
      <c r="B298" s="27">
        <v>44197</v>
      </c>
      <c r="C298" s="28">
        <v>52994</v>
      </c>
      <c r="D298" s="10">
        <v>289</v>
      </c>
      <c r="E298" s="29">
        <v>8797</v>
      </c>
      <c r="F298" s="170"/>
      <c r="G298" s="61"/>
      <c r="H298" s="61"/>
      <c r="I298" s="60">
        <v>13396607.911363</v>
      </c>
      <c r="J298" s="61"/>
      <c r="K298" s="61"/>
      <c r="L298" s="61"/>
      <c r="M298" s="10">
        <v>8275429.951849728</v>
      </c>
      <c r="N298" s="10">
        <v>4017562.7261552187</v>
      </c>
      <c r="O298" s="60">
        <v>1204644.415338472</v>
      </c>
      <c r="P298" s="61"/>
    </row>
    <row r="299" spans="2:16" ht="11.25" customHeight="1">
      <c r="B299" s="27">
        <v>44197</v>
      </c>
      <c r="C299" s="28">
        <v>53022</v>
      </c>
      <c r="D299" s="10">
        <v>290</v>
      </c>
      <c r="E299" s="29">
        <v>8825</v>
      </c>
      <c r="F299" s="170"/>
      <c r="G299" s="61"/>
      <c r="H299" s="61"/>
      <c r="I299" s="60">
        <v>11163859.664542</v>
      </c>
      <c r="J299" s="61"/>
      <c r="K299" s="61"/>
      <c r="L299" s="61"/>
      <c r="M299" s="10">
        <v>6885638.396548594</v>
      </c>
      <c r="N299" s="10">
        <v>3335165.7875096346</v>
      </c>
      <c r="O299" s="60">
        <v>996204.8317724187</v>
      </c>
      <c r="P299" s="61"/>
    </row>
    <row r="300" spans="2:16" ht="11.25" customHeight="1">
      <c r="B300" s="27">
        <v>44197</v>
      </c>
      <c r="C300" s="28">
        <v>53053</v>
      </c>
      <c r="D300" s="10">
        <v>291</v>
      </c>
      <c r="E300" s="29">
        <v>8856</v>
      </c>
      <c r="F300" s="170"/>
      <c r="G300" s="61"/>
      <c r="H300" s="61"/>
      <c r="I300" s="60">
        <v>9193335.931575</v>
      </c>
      <c r="J300" s="61"/>
      <c r="K300" s="61"/>
      <c r="L300" s="61"/>
      <c r="M300" s="10">
        <v>5660642.817762755</v>
      </c>
      <c r="N300" s="10">
        <v>2734847.1602344415</v>
      </c>
      <c r="O300" s="60">
        <v>813431.3319033121</v>
      </c>
      <c r="P300" s="61"/>
    </row>
    <row r="301" spans="2:16" ht="11.25" customHeight="1">
      <c r="B301" s="27">
        <v>44197</v>
      </c>
      <c r="C301" s="28">
        <v>53083</v>
      </c>
      <c r="D301" s="10">
        <v>292</v>
      </c>
      <c r="E301" s="29">
        <v>8886</v>
      </c>
      <c r="F301" s="170"/>
      <c r="G301" s="61"/>
      <c r="H301" s="61"/>
      <c r="I301" s="60">
        <v>7390629.675329</v>
      </c>
      <c r="J301" s="61"/>
      <c r="K301" s="61"/>
      <c r="L301" s="61"/>
      <c r="M301" s="10">
        <v>4543187.11638688</v>
      </c>
      <c r="N301" s="10">
        <v>2189564.2808454097</v>
      </c>
      <c r="O301" s="60">
        <v>648577.1132603192</v>
      </c>
      <c r="P301" s="61"/>
    </row>
    <row r="302" spans="2:16" ht="11.25" customHeight="1">
      <c r="B302" s="27">
        <v>44197</v>
      </c>
      <c r="C302" s="28">
        <v>53114</v>
      </c>
      <c r="D302" s="10">
        <v>293</v>
      </c>
      <c r="E302" s="29">
        <v>8917</v>
      </c>
      <c r="F302" s="170"/>
      <c r="G302" s="61"/>
      <c r="H302" s="61"/>
      <c r="I302" s="60">
        <v>5857829.421244</v>
      </c>
      <c r="J302" s="61"/>
      <c r="K302" s="61"/>
      <c r="L302" s="61"/>
      <c r="M302" s="10">
        <v>3594832.692394446</v>
      </c>
      <c r="N302" s="10">
        <v>1728103.9029765266</v>
      </c>
      <c r="O302" s="60">
        <v>509718.492931933</v>
      </c>
      <c r="P302" s="61"/>
    </row>
    <row r="303" spans="2:16" ht="11.25" customHeight="1">
      <c r="B303" s="27">
        <v>44197</v>
      </c>
      <c r="C303" s="28">
        <v>53144</v>
      </c>
      <c r="D303" s="10">
        <v>294</v>
      </c>
      <c r="E303" s="29">
        <v>8947</v>
      </c>
      <c r="F303" s="170"/>
      <c r="G303" s="61"/>
      <c r="H303" s="61"/>
      <c r="I303" s="60">
        <v>4978958.772073</v>
      </c>
      <c r="J303" s="61"/>
      <c r="K303" s="61"/>
      <c r="L303" s="61"/>
      <c r="M303" s="10">
        <v>3050472.064506851</v>
      </c>
      <c r="N303" s="10">
        <v>1462810.226822752</v>
      </c>
      <c r="O303" s="60">
        <v>429699.26486194634</v>
      </c>
      <c r="P303" s="61"/>
    </row>
    <row r="304" spans="2:16" ht="11.25" customHeight="1">
      <c r="B304" s="27">
        <v>44197</v>
      </c>
      <c r="C304" s="28">
        <v>53175</v>
      </c>
      <c r="D304" s="10">
        <v>295</v>
      </c>
      <c r="E304" s="29">
        <v>8978</v>
      </c>
      <c r="F304" s="170"/>
      <c r="G304" s="61"/>
      <c r="H304" s="61"/>
      <c r="I304" s="60">
        <v>4448474.769006</v>
      </c>
      <c r="J304" s="61"/>
      <c r="K304" s="61"/>
      <c r="L304" s="61"/>
      <c r="M304" s="10">
        <v>2720836.423163368</v>
      </c>
      <c r="N304" s="10">
        <v>1301419.9543511479</v>
      </c>
      <c r="O304" s="60">
        <v>380671.79829154036</v>
      </c>
      <c r="P304" s="61"/>
    </row>
    <row r="305" spans="2:16" ht="11.25" customHeight="1">
      <c r="B305" s="27">
        <v>44197</v>
      </c>
      <c r="C305" s="28">
        <v>53206</v>
      </c>
      <c r="D305" s="10">
        <v>296</v>
      </c>
      <c r="E305" s="29">
        <v>9009</v>
      </c>
      <c r="F305" s="170"/>
      <c r="G305" s="61"/>
      <c r="H305" s="61"/>
      <c r="I305" s="60">
        <v>4202095.507244</v>
      </c>
      <c r="J305" s="61"/>
      <c r="K305" s="61"/>
      <c r="L305" s="61"/>
      <c r="M305" s="10">
        <v>2565783.4481508657</v>
      </c>
      <c r="N305" s="10">
        <v>1224134.4514488901</v>
      </c>
      <c r="O305" s="60">
        <v>356548.8028410837</v>
      </c>
      <c r="P305" s="61"/>
    </row>
    <row r="306" spans="2:16" ht="11.25" customHeight="1">
      <c r="B306" s="27">
        <v>44197</v>
      </c>
      <c r="C306" s="28">
        <v>53236</v>
      </c>
      <c r="D306" s="10">
        <v>297</v>
      </c>
      <c r="E306" s="29">
        <v>9039</v>
      </c>
      <c r="F306" s="170"/>
      <c r="G306" s="61"/>
      <c r="H306" s="61"/>
      <c r="I306" s="60">
        <v>4012011.384832</v>
      </c>
      <c r="J306" s="61"/>
      <c r="K306" s="61"/>
      <c r="L306" s="61"/>
      <c r="M306" s="10">
        <v>2445697.824605729</v>
      </c>
      <c r="N306" s="10">
        <v>1163969.729447762</v>
      </c>
      <c r="O306" s="60">
        <v>337635.1330973805</v>
      </c>
      <c r="P306" s="61"/>
    </row>
    <row r="307" spans="2:16" ht="11.25" customHeight="1">
      <c r="B307" s="27">
        <v>44197</v>
      </c>
      <c r="C307" s="28">
        <v>53267</v>
      </c>
      <c r="D307" s="10">
        <v>298</v>
      </c>
      <c r="E307" s="29">
        <v>9070</v>
      </c>
      <c r="F307" s="170"/>
      <c r="G307" s="61"/>
      <c r="H307" s="61"/>
      <c r="I307" s="60">
        <v>3847788.438856</v>
      </c>
      <c r="J307" s="61"/>
      <c r="K307" s="61"/>
      <c r="L307" s="61"/>
      <c r="M307" s="10">
        <v>2341610.2203499037</v>
      </c>
      <c r="N307" s="10">
        <v>1111597.564753997</v>
      </c>
      <c r="O307" s="60">
        <v>321077.706136953</v>
      </c>
      <c r="P307" s="61"/>
    </row>
    <row r="308" spans="2:16" ht="11.25" customHeight="1">
      <c r="B308" s="27">
        <v>44197</v>
      </c>
      <c r="C308" s="28">
        <v>53297</v>
      </c>
      <c r="D308" s="10">
        <v>299</v>
      </c>
      <c r="E308" s="29">
        <v>9100</v>
      </c>
      <c r="F308" s="170"/>
      <c r="G308" s="61"/>
      <c r="H308" s="61"/>
      <c r="I308" s="60">
        <v>3687365.733352</v>
      </c>
      <c r="J308" s="61"/>
      <c r="K308" s="61"/>
      <c r="L308" s="61"/>
      <c r="M308" s="10">
        <v>2240300.085303424</v>
      </c>
      <c r="N308" s="10">
        <v>1060886.5524004016</v>
      </c>
      <c r="O308" s="60">
        <v>305174.04402704036</v>
      </c>
      <c r="P308" s="61"/>
    </row>
    <row r="309" spans="2:16" ht="11.25" customHeight="1">
      <c r="B309" s="27">
        <v>44197</v>
      </c>
      <c r="C309" s="28">
        <v>53328</v>
      </c>
      <c r="D309" s="10">
        <v>300</v>
      </c>
      <c r="E309" s="29">
        <v>9131</v>
      </c>
      <c r="F309" s="170"/>
      <c r="G309" s="61"/>
      <c r="H309" s="61"/>
      <c r="I309" s="60">
        <v>3474874.529053</v>
      </c>
      <c r="J309" s="61"/>
      <c r="K309" s="61"/>
      <c r="L309" s="61"/>
      <c r="M309" s="10">
        <v>2107617.94026175</v>
      </c>
      <c r="N309" s="10">
        <v>995517.1097331645</v>
      </c>
      <c r="O309" s="60">
        <v>285156.97337482136</v>
      </c>
      <c r="P309" s="61"/>
    </row>
    <row r="310" spans="2:16" ht="11.25" customHeight="1">
      <c r="B310" s="27">
        <v>44197</v>
      </c>
      <c r="C310" s="28">
        <v>53359</v>
      </c>
      <c r="D310" s="10">
        <v>301</v>
      </c>
      <c r="E310" s="29">
        <v>9162</v>
      </c>
      <c r="F310" s="170"/>
      <c r="G310" s="61"/>
      <c r="H310" s="61"/>
      <c r="I310" s="60">
        <v>3325176.866198</v>
      </c>
      <c r="J310" s="61"/>
      <c r="K310" s="61"/>
      <c r="L310" s="61"/>
      <c r="M310" s="10">
        <v>2013401.0391817032</v>
      </c>
      <c r="N310" s="10">
        <v>948595.8562352094</v>
      </c>
      <c r="O310" s="60">
        <v>270565.9311935773</v>
      </c>
      <c r="P310" s="61"/>
    </row>
    <row r="311" spans="2:16" ht="11.25" customHeight="1">
      <c r="B311" s="27">
        <v>44197</v>
      </c>
      <c r="C311" s="28">
        <v>53387</v>
      </c>
      <c r="D311" s="10">
        <v>302</v>
      </c>
      <c r="E311" s="29">
        <v>9190</v>
      </c>
      <c r="F311" s="170"/>
      <c r="G311" s="61"/>
      <c r="H311" s="61"/>
      <c r="I311" s="60">
        <v>3177346.854165</v>
      </c>
      <c r="J311" s="61"/>
      <c r="K311" s="61"/>
      <c r="L311" s="61"/>
      <c r="M311" s="10">
        <v>1920942.1589220148</v>
      </c>
      <c r="N311" s="10">
        <v>902955.4819954693</v>
      </c>
      <c r="O311" s="60">
        <v>256562.53483987847</v>
      </c>
      <c r="P311" s="61"/>
    </row>
    <row r="312" spans="2:16" ht="11.25" customHeight="1">
      <c r="B312" s="27">
        <v>44197</v>
      </c>
      <c r="C312" s="28">
        <v>53418</v>
      </c>
      <c r="D312" s="10">
        <v>303</v>
      </c>
      <c r="E312" s="29">
        <v>9221</v>
      </c>
      <c r="F312" s="170"/>
      <c r="G312" s="61"/>
      <c r="H312" s="61"/>
      <c r="I312" s="60">
        <v>3030032.34384</v>
      </c>
      <c r="J312" s="61"/>
      <c r="K312" s="61"/>
      <c r="L312" s="61"/>
      <c r="M312" s="10">
        <v>1828772.5928373479</v>
      </c>
      <c r="N312" s="10">
        <v>857444.1630243574</v>
      </c>
      <c r="O312" s="60">
        <v>242599.2012319821</v>
      </c>
      <c r="P312" s="61"/>
    </row>
    <row r="313" spans="2:16" ht="11.25" customHeight="1">
      <c r="B313" s="27">
        <v>44197</v>
      </c>
      <c r="C313" s="28">
        <v>53448</v>
      </c>
      <c r="D313" s="10">
        <v>304</v>
      </c>
      <c r="E313" s="29">
        <v>9251</v>
      </c>
      <c r="F313" s="170"/>
      <c r="G313" s="61"/>
      <c r="H313" s="61"/>
      <c r="I313" s="60">
        <v>2886059.174972</v>
      </c>
      <c r="J313" s="61"/>
      <c r="K313" s="61"/>
      <c r="L313" s="61"/>
      <c r="M313" s="10">
        <v>1739018.61956768</v>
      </c>
      <c r="N313" s="10">
        <v>813355.0043073242</v>
      </c>
      <c r="O313" s="60">
        <v>229181.59883982074</v>
      </c>
      <c r="P313" s="61"/>
    </row>
    <row r="314" spans="2:16" ht="11.25" customHeight="1">
      <c r="B314" s="27">
        <v>44197</v>
      </c>
      <c r="C314" s="28">
        <v>53479</v>
      </c>
      <c r="D314" s="10">
        <v>305</v>
      </c>
      <c r="E314" s="29">
        <v>9282</v>
      </c>
      <c r="F314" s="170"/>
      <c r="G314" s="61"/>
      <c r="H314" s="61"/>
      <c r="I314" s="60">
        <v>2745483.067158</v>
      </c>
      <c r="J314" s="61"/>
      <c r="K314" s="61"/>
      <c r="L314" s="61"/>
      <c r="M314" s="10">
        <v>1651507.4953421107</v>
      </c>
      <c r="N314" s="10">
        <v>770460.810186795</v>
      </c>
      <c r="O314" s="60">
        <v>216175.6504521877</v>
      </c>
      <c r="P314" s="61"/>
    </row>
    <row r="315" spans="2:16" ht="11.25" customHeight="1">
      <c r="B315" s="27">
        <v>44197</v>
      </c>
      <c r="C315" s="28">
        <v>53509</v>
      </c>
      <c r="D315" s="10">
        <v>306</v>
      </c>
      <c r="E315" s="29">
        <v>9312</v>
      </c>
      <c r="F315" s="170"/>
      <c r="G315" s="61"/>
      <c r="H315" s="61"/>
      <c r="I315" s="60">
        <v>2611556.130815</v>
      </c>
      <c r="J315" s="61"/>
      <c r="K315" s="61"/>
      <c r="L315" s="61"/>
      <c r="M315" s="10">
        <v>1568367.0319521471</v>
      </c>
      <c r="N315" s="10">
        <v>729873.2985692364</v>
      </c>
      <c r="O315" s="60">
        <v>203948.154912288</v>
      </c>
      <c r="P315" s="61"/>
    </row>
    <row r="316" spans="2:16" ht="11.25" customHeight="1">
      <c r="B316" s="27">
        <v>44197</v>
      </c>
      <c r="C316" s="28">
        <v>53540</v>
      </c>
      <c r="D316" s="10">
        <v>307</v>
      </c>
      <c r="E316" s="29">
        <v>9343</v>
      </c>
      <c r="F316" s="170"/>
      <c r="G316" s="61"/>
      <c r="H316" s="61"/>
      <c r="I316" s="60">
        <v>2416839.376165</v>
      </c>
      <c r="J316" s="61"/>
      <c r="K316" s="61"/>
      <c r="L316" s="61"/>
      <c r="M316" s="10">
        <v>1448968.3759325438</v>
      </c>
      <c r="N316" s="10">
        <v>672593.662949381</v>
      </c>
      <c r="O316" s="60">
        <v>187146.49403513828</v>
      </c>
      <c r="P316" s="61"/>
    </row>
    <row r="317" spans="2:16" ht="11.25" customHeight="1">
      <c r="B317" s="27">
        <v>44197</v>
      </c>
      <c r="C317" s="28">
        <v>53571</v>
      </c>
      <c r="D317" s="10">
        <v>308</v>
      </c>
      <c r="E317" s="29">
        <v>9374</v>
      </c>
      <c r="F317" s="170"/>
      <c r="G317" s="61"/>
      <c r="H317" s="61"/>
      <c r="I317" s="60">
        <v>2291798.133296</v>
      </c>
      <c r="J317" s="61"/>
      <c r="K317" s="61"/>
      <c r="L317" s="61"/>
      <c r="M317" s="10">
        <v>1371671.9555130904</v>
      </c>
      <c r="N317" s="10">
        <v>635094.3021444342</v>
      </c>
      <c r="O317" s="60">
        <v>175963.97350179186</v>
      </c>
      <c r="P317" s="61"/>
    </row>
    <row r="318" spans="2:16" ht="11.25" customHeight="1">
      <c r="B318" s="27">
        <v>44197</v>
      </c>
      <c r="C318" s="28">
        <v>53601</v>
      </c>
      <c r="D318" s="10">
        <v>309</v>
      </c>
      <c r="E318" s="29">
        <v>9404</v>
      </c>
      <c r="F318" s="170"/>
      <c r="G318" s="61"/>
      <c r="H318" s="61"/>
      <c r="I318" s="60">
        <v>2169140.111989</v>
      </c>
      <c r="J318" s="61"/>
      <c r="K318" s="61"/>
      <c r="L318" s="61"/>
      <c r="M318" s="10">
        <v>1296128.5107635858</v>
      </c>
      <c r="N318" s="10">
        <v>598640.0771508503</v>
      </c>
      <c r="O318" s="60">
        <v>165183.78588927427</v>
      </c>
      <c r="P318" s="61"/>
    </row>
    <row r="319" spans="2:16" ht="11.25" customHeight="1">
      <c r="B319" s="27">
        <v>44197</v>
      </c>
      <c r="C319" s="28">
        <v>53632</v>
      </c>
      <c r="D319" s="10">
        <v>310</v>
      </c>
      <c r="E319" s="29">
        <v>9435</v>
      </c>
      <c r="F319" s="170"/>
      <c r="G319" s="61"/>
      <c r="H319" s="61"/>
      <c r="I319" s="60">
        <v>2049902.413918</v>
      </c>
      <c r="J319" s="61"/>
      <c r="K319" s="61"/>
      <c r="L319" s="61"/>
      <c r="M319" s="10">
        <v>1222802.7994108917</v>
      </c>
      <c r="N319" s="10">
        <v>563336.9544385794</v>
      </c>
      <c r="O319" s="60">
        <v>154784.1506886055</v>
      </c>
      <c r="P319" s="61"/>
    </row>
    <row r="320" spans="2:16" ht="11.25" customHeight="1">
      <c r="B320" s="27">
        <v>44197</v>
      </c>
      <c r="C320" s="28">
        <v>53662</v>
      </c>
      <c r="D320" s="10">
        <v>311</v>
      </c>
      <c r="E320" s="29">
        <v>9465</v>
      </c>
      <c r="F320" s="170"/>
      <c r="G320" s="61"/>
      <c r="H320" s="61"/>
      <c r="I320" s="60">
        <v>1934775.394795</v>
      </c>
      <c r="J320" s="61"/>
      <c r="K320" s="61"/>
      <c r="L320" s="61"/>
      <c r="M320" s="10">
        <v>1152233.1173130795</v>
      </c>
      <c r="N320" s="10">
        <v>529519.4756526324</v>
      </c>
      <c r="O320" s="60">
        <v>144895.9572836161</v>
      </c>
      <c r="P320" s="61"/>
    </row>
    <row r="321" spans="2:16" ht="11.25" customHeight="1">
      <c r="B321" s="27">
        <v>44197</v>
      </c>
      <c r="C321" s="28">
        <v>53693</v>
      </c>
      <c r="D321" s="10">
        <v>312</v>
      </c>
      <c r="E321" s="29">
        <v>9496</v>
      </c>
      <c r="F321" s="170"/>
      <c r="G321" s="61"/>
      <c r="H321" s="61"/>
      <c r="I321" s="60">
        <v>1825319.684142</v>
      </c>
      <c r="J321" s="61"/>
      <c r="K321" s="61"/>
      <c r="L321" s="61"/>
      <c r="M321" s="10">
        <v>1085204.3204046108</v>
      </c>
      <c r="N321" s="10">
        <v>497447.4300392964</v>
      </c>
      <c r="O321" s="60">
        <v>135543.32701431954</v>
      </c>
      <c r="P321" s="61"/>
    </row>
    <row r="322" spans="2:16" ht="11.25" customHeight="1">
      <c r="B322" s="27">
        <v>44197</v>
      </c>
      <c r="C322" s="28">
        <v>53724</v>
      </c>
      <c r="D322" s="10">
        <v>313</v>
      </c>
      <c r="E322" s="29">
        <v>9527</v>
      </c>
      <c r="F322" s="170"/>
      <c r="G322" s="61"/>
      <c r="H322" s="61"/>
      <c r="I322" s="60">
        <v>1720838.432303</v>
      </c>
      <c r="J322" s="61"/>
      <c r="K322" s="61"/>
      <c r="L322" s="61"/>
      <c r="M322" s="10">
        <v>1021352.0212854393</v>
      </c>
      <c r="N322" s="10">
        <v>466987.46471290407</v>
      </c>
      <c r="O322" s="60">
        <v>126704.71973241477</v>
      </c>
      <c r="P322" s="61"/>
    </row>
    <row r="323" spans="2:16" ht="11.25" customHeight="1">
      <c r="B323" s="27">
        <v>44197</v>
      </c>
      <c r="C323" s="28">
        <v>53752</v>
      </c>
      <c r="D323" s="10">
        <v>314</v>
      </c>
      <c r="E323" s="29">
        <v>9555</v>
      </c>
      <c r="F323" s="170"/>
      <c r="G323" s="61"/>
      <c r="H323" s="61"/>
      <c r="I323" s="60">
        <v>1617827.019248</v>
      </c>
      <c r="J323" s="61"/>
      <c r="K323" s="61"/>
      <c r="L323" s="61"/>
      <c r="M323" s="10">
        <v>958741.5807954799</v>
      </c>
      <c r="N323" s="10">
        <v>437353.34215450945</v>
      </c>
      <c r="O323" s="60">
        <v>118210.22132442115</v>
      </c>
      <c r="P323" s="61"/>
    </row>
    <row r="324" spans="2:16" ht="11.25" customHeight="1">
      <c r="B324" s="27">
        <v>44197</v>
      </c>
      <c r="C324" s="28">
        <v>53783</v>
      </c>
      <c r="D324" s="10">
        <v>315</v>
      </c>
      <c r="E324" s="29">
        <v>9586</v>
      </c>
      <c r="F324" s="170"/>
      <c r="G324" s="61"/>
      <c r="H324" s="61"/>
      <c r="I324" s="60">
        <v>1521862.515009</v>
      </c>
      <c r="J324" s="61"/>
      <c r="K324" s="61"/>
      <c r="L324" s="61"/>
      <c r="M324" s="10">
        <v>900342.3484067573</v>
      </c>
      <c r="N324" s="10">
        <v>409668.58081125125</v>
      </c>
      <c r="O324" s="60">
        <v>110258.44361016879</v>
      </c>
      <c r="P324" s="61"/>
    </row>
    <row r="325" spans="2:16" ht="11.25" customHeight="1">
      <c r="B325" s="27">
        <v>44197</v>
      </c>
      <c r="C325" s="28">
        <v>53813</v>
      </c>
      <c r="D325" s="10">
        <v>316</v>
      </c>
      <c r="E325" s="29">
        <v>9616</v>
      </c>
      <c r="F325" s="170"/>
      <c r="G325" s="61"/>
      <c r="H325" s="61"/>
      <c r="I325" s="60">
        <v>1427443.219549</v>
      </c>
      <c r="J325" s="61"/>
      <c r="K325" s="61"/>
      <c r="L325" s="61"/>
      <c r="M325" s="10">
        <v>843097.2260206899</v>
      </c>
      <c r="N325" s="10">
        <v>382677.04084855935</v>
      </c>
      <c r="O325" s="60">
        <v>102571.73244365411</v>
      </c>
      <c r="P325" s="61"/>
    </row>
    <row r="326" spans="2:16" ht="11.25" customHeight="1">
      <c r="B326" s="27">
        <v>44197</v>
      </c>
      <c r="C326" s="28">
        <v>53844</v>
      </c>
      <c r="D326" s="10">
        <v>317</v>
      </c>
      <c r="E326" s="29">
        <v>9647</v>
      </c>
      <c r="F326" s="170"/>
      <c r="G326" s="61"/>
      <c r="H326" s="61"/>
      <c r="I326" s="60">
        <v>1336041.053059</v>
      </c>
      <c r="J326" s="61"/>
      <c r="K326" s="61"/>
      <c r="L326" s="61"/>
      <c r="M326" s="10">
        <v>787773.559968827</v>
      </c>
      <c r="N326" s="10">
        <v>356656.5793659289</v>
      </c>
      <c r="O326" s="60">
        <v>95192.37084435315</v>
      </c>
      <c r="P326" s="61"/>
    </row>
    <row r="327" spans="2:16" ht="11.25" customHeight="1">
      <c r="B327" s="27">
        <v>44197</v>
      </c>
      <c r="C327" s="28">
        <v>53874</v>
      </c>
      <c r="D327" s="10">
        <v>318</v>
      </c>
      <c r="E327" s="29">
        <v>9677</v>
      </c>
      <c r="F327" s="170"/>
      <c r="G327" s="61"/>
      <c r="H327" s="61"/>
      <c r="I327" s="60">
        <v>1254365.865198</v>
      </c>
      <c r="J327" s="61"/>
      <c r="K327" s="61"/>
      <c r="L327" s="61"/>
      <c r="M327" s="10">
        <v>738401.1849021573</v>
      </c>
      <c r="N327" s="10">
        <v>333480.9206070527</v>
      </c>
      <c r="O327" s="60">
        <v>88641.88412221409</v>
      </c>
      <c r="P327" s="61"/>
    </row>
    <row r="328" spans="2:16" ht="11.25" customHeight="1">
      <c r="B328" s="27">
        <v>44197</v>
      </c>
      <c r="C328" s="28">
        <v>53905</v>
      </c>
      <c r="D328" s="10">
        <v>319</v>
      </c>
      <c r="E328" s="29">
        <v>9708</v>
      </c>
      <c r="F328" s="170"/>
      <c r="G328" s="61"/>
      <c r="H328" s="61"/>
      <c r="I328" s="60">
        <v>1173617.086971</v>
      </c>
      <c r="J328" s="61"/>
      <c r="K328" s="61"/>
      <c r="L328" s="61"/>
      <c r="M328" s="10">
        <v>689695.4497037166</v>
      </c>
      <c r="N328" s="10">
        <v>310691.992599461</v>
      </c>
      <c r="O328" s="60">
        <v>82234.61563190301</v>
      </c>
      <c r="P328" s="61"/>
    </row>
    <row r="329" spans="2:16" ht="11.25" customHeight="1">
      <c r="B329" s="27">
        <v>44197</v>
      </c>
      <c r="C329" s="28">
        <v>53936</v>
      </c>
      <c r="D329" s="10">
        <v>320</v>
      </c>
      <c r="E329" s="29">
        <v>9739</v>
      </c>
      <c r="F329" s="170"/>
      <c r="G329" s="61"/>
      <c r="H329" s="61"/>
      <c r="I329" s="60">
        <v>1095915.777602</v>
      </c>
      <c r="J329" s="61"/>
      <c r="K329" s="61"/>
      <c r="L329" s="61"/>
      <c r="M329" s="10">
        <v>642940.6653099663</v>
      </c>
      <c r="N329" s="10">
        <v>288893.4450443109</v>
      </c>
      <c r="O329" s="60">
        <v>76141.05917797667</v>
      </c>
      <c r="P329" s="61"/>
    </row>
    <row r="330" spans="2:16" ht="11.25" customHeight="1">
      <c r="B330" s="27">
        <v>44197</v>
      </c>
      <c r="C330" s="28">
        <v>53966</v>
      </c>
      <c r="D330" s="10">
        <v>321</v>
      </c>
      <c r="E330" s="29">
        <v>9769</v>
      </c>
      <c r="F330" s="170"/>
      <c r="G330" s="61"/>
      <c r="H330" s="61"/>
      <c r="I330" s="60">
        <v>1022415.877622</v>
      </c>
      <c r="J330" s="61"/>
      <c r="K330" s="61"/>
      <c r="L330" s="61"/>
      <c r="M330" s="10">
        <v>598835.945870105</v>
      </c>
      <c r="N330" s="10">
        <v>268413.54096466483</v>
      </c>
      <c r="O330" s="60">
        <v>70453.36339539086</v>
      </c>
      <c r="P330" s="61"/>
    </row>
    <row r="331" spans="2:16" ht="11.25" customHeight="1">
      <c r="B331" s="27">
        <v>44197</v>
      </c>
      <c r="C331" s="28">
        <v>53997</v>
      </c>
      <c r="D331" s="10">
        <v>322</v>
      </c>
      <c r="E331" s="29">
        <v>9800</v>
      </c>
      <c r="F331" s="170"/>
      <c r="G331" s="61"/>
      <c r="H331" s="61"/>
      <c r="I331" s="60">
        <v>950960.976856</v>
      </c>
      <c r="J331" s="61"/>
      <c r="K331" s="61"/>
      <c r="L331" s="61"/>
      <c r="M331" s="10">
        <v>556039.6369945867</v>
      </c>
      <c r="N331" s="10">
        <v>248597.29794936287</v>
      </c>
      <c r="O331" s="60">
        <v>64975.60514180063</v>
      </c>
      <c r="P331" s="61"/>
    </row>
    <row r="332" spans="2:16" ht="11.25" customHeight="1">
      <c r="B332" s="27">
        <v>44197</v>
      </c>
      <c r="C332" s="28">
        <v>54027</v>
      </c>
      <c r="D332" s="10">
        <v>323</v>
      </c>
      <c r="E332" s="29">
        <v>9830</v>
      </c>
      <c r="F332" s="170"/>
      <c r="G332" s="61"/>
      <c r="H332" s="61"/>
      <c r="I332" s="60">
        <v>882769.345213</v>
      </c>
      <c r="J332" s="61"/>
      <c r="K332" s="61"/>
      <c r="L332" s="61"/>
      <c r="M332" s="10">
        <v>515319.83523893665</v>
      </c>
      <c r="N332" s="10">
        <v>229825.00557940136</v>
      </c>
      <c r="O332" s="60">
        <v>59822.87652437768</v>
      </c>
      <c r="P332" s="61"/>
    </row>
    <row r="333" spans="2:16" ht="11.25" customHeight="1">
      <c r="B333" s="27">
        <v>44197</v>
      </c>
      <c r="C333" s="28">
        <v>54058</v>
      </c>
      <c r="D333" s="10">
        <v>324</v>
      </c>
      <c r="E333" s="29">
        <v>9861</v>
      </c>
      <c r="F333" s="170"/>
      <c r="G333" s="61"/>
      <c r="H333" s="61"/>
      <c r="I333" s="60">
        <v>817891.572713</v>
      </c>
      <c r="J333" s="61"/>
      <c r="K333" s="61"/>
      <c r="L333" s="61"/>
      <c r="M333" s="10">
        <v>476637.4123802443</v>
      </c>
      <c r="N333" s="10">
        <v>212032.60110715736</v>
      </c>
      <c r="O333" s="60">
        <v>54957.79163055093</v>
      </c>
      <c r="P333" s="61"/>
    </row>
    <row r="334" spans="2:16" ht="11.25" customHeight="1">
      <c r="B334" s="27">
        <v>44197</v>
      </c>
      <c r="C334" s="28">
        <v>54089</v>
      </c>
      <c r="D334" s="10">
        <v>325</v>
      </c>
      <c r="E334" s="29">
        <v>9892</v>
      </c>
      <c r="F334" s="170"/>
      <c r="G334" s="61"/>
      <c r="H334" s="61"/>
      <c r="I334" s="60">
        <v>754909.849742</v>
      </c>
      <c r="J334" s="61"/>
      <c r="K334" s="61"/>
      <c r="L334" s="61"/>
      <c r="M334" s="10">
        <v>439187.79813835485</v>
      </c>
      <c r="N334" s="10">
        <v>194876.23098092334</v>
      </c>
      <c r="O334" s="60">
        <v>50297.004763628815</v>
      </c>
      <c r="P334" s="61"/>
    </row>
    <row r="335" spans="2:16" ht="11.25" customHeight="1">
      <c r="B335" s="27">
        <v>44197</v>
      </c>
      <c r="C335" s="28">
        <v>54118</v>
      </c>
      <c r="D335" s="10">
        <v>326</v>
      </c>
      <c r="E335" s="29">
        <v>9921</v>
      </c>
      <c r="F335" s="170"/>
      <c r="G335" s="61"/>
      <c r="H335" s="61"/>
      <c r="I335" s="60">
        <v>693770.725973</v>
      </c>
      <c r="J335" s="61"/>
      <c r="K335" s="61"/>
      <c r="L335" s="61"/>
      <c r="M335" s="10">
        <v>402978.1382454092</v>
      </c>
      <c r="N335" s="10">
        <v>178383.85030039857</v>
      </c>
      <c r="O335" s="60">
        <v>45857.91791935953</v>
      </c>
      <c r="P335" s="61"/>
    </row>
    <row r="336" spans="2:16" ht="11.25" customHeight="1">
      <c r="B336" s="27">
        <v>44197</v>
      </c>
      <c r="C336" s="28">
        <v>54149</v>
      </c>
      <c r="D336" s="10">
        <v>327</v>
      </c>
      <c r="E336" s="29">
        <v>9952</v>
      </c>
      <c r="F336" s="170"/>
      <c r="G336" s="61"/>
      <c r="H336" s="61"/>
      <c r="I336" s="60">
        <v>635003.471607</v>
      </c>
      <c r="J336" s="61"/>
      <c r="K336" s="61"/>
      <c r="L336" s="61"/>
      <c r="M336" s="10">
        <v>368217.4738121303</v>
      </c>
      <c r="N336" s="10">
        <v>162582.02728486096</v>
      </c>
      <c r="O336" s="60">
        <v>41618.64659012687</v>
      </c>
      <c r="P336" s="61"/>
    </row>
    <row r="337" spans="2:16" ht="11.25" customHeight="1">
      <c r="B337" s="27">
        <v>44197</v>
      </c>
      <c r="C337" s="28">
        <v>54179</v>
      </c>
      <c r="D337" s="10">
        <v>328</v>
      </c>
      <c r="E337" s="29">
        <v>9982</v>
      </c>
      <c r="F337" s="170"/>
      <c r="G337" s="61"/>
      <c r="H337" s="61"/>
      <c r="I337" s="60">
        <v>577380.007077</v>
      </c>
      <c r="J337" s="61"/>
      <c r="K337" s="61"/>
      <c r="L337" s="61"/>
      <c r="M337" s="10">
        <v>334253.9871292915</v>
      </c>
      <c r="N337" s="10">
        <v>147222.60709034055</v>
      </c>
      <c r="O337" s="60">
        <v>37532.371481898954</v>
      </c>
      <c r="P337" s="61"/>
    </row>
    <row r="338" spans="2:16" ht="11.25" customHeight="1">
      <c r="B338" s="27">
        <v>44197</v>
      </c>
      <c r="C338" s="28">
        <v>54210</v>
      </c>
      <c r="D338" s="10">
        <v>329</v>
      </c>
      <c r="E338" s="29">
        <v>10013</v>
      </c>
      <c r="F338" s="170"/>
      <c r="G338" s="61"/>
      <c r="H338" s="61"/>
      <c r="I338" s="60">
        <v>525942.919228</v>
      </c>
      <c r="J338" s="61"/>
      <c r="K338" s="61"/>
      <c r="L338" s="61"/>
      <c r="M338" s="10">
        <v>303959.8675182984</v>
      </c>
      <c r="N338" s="10">
        <v>133539.03919081963</v>
      </c>
      <c r="O338" s="60">
        <v>33899.74011148253</v>
      </c>
      <c r="P338" s="61"/>
    </row>
    <row r="339" spans="2:16" ht="11.25" customHeight="1">
      <c r="B339" s="27">
        <v>44197</v>
      </c>
      <c r="C339" s="28">
        <v>54240</v>
      </c>
      <c r="D339" s="10">
        <v>330</v>
      </c>
      <c r="E339" s="29">
        <v>10043</v>
      </c>
      <c r="F339" s="170"/>
      <c r="G339" s="61"/>
      <c r="H339" s="61"/>
      <c r="I339" s="60">
        <v>481553.42733</v>
      </c>
      <c r="J339" s="61"/>
      <c r="K339" s="61"/>
      <c r="L339" s="61"/>
      <c r="M339" s="10">
        <v>277848.89409599826</v>
      </c>
      <c r="N339" s="10">
        <v>121767.23386350054</v>
      </c>
      <c r="O339" s="60">
        <v>30784.68013699864</v>
      </c>
      <c r="P339" s="61"/>
    </row>
    <row r="340" spans="2:16" ht="11.25" customHeight="1">
      <c r="B340" s="27">
        <v>44197</v>
      </c>
      <c r="C340" s="28">
        <v>54271</v>
      </c>
      <c r="D340" s="10">
        <v>331</v>
      </c>
      <c r="E340" s="29">
        <v>10074</v>
      </c>
      <c r="F340" s="170"/>
      <c r="G340" s="61"/>
      <c r="H340" s="61"/>
      <c r="I340" s="60">
        <v>441201.051415</v>
      </c>
      <c r="J340" s="61"/>
      <c r="K340" s="61"/>
      <c r="L340" s="61"/>
      <c r="M340" s="10">
        <v>254134.43298335382</v>
      </c>
      <c r="N340" s="10">
        <v>111091.12707701132</v>
      </c>
      <c r="O340" s="60">
        <v>27966.633916697523</v>
      </c>
      <c r="P340" s="61"/>
    </row>
    <row r="341" spans="2:16" ht="11.25" customHeight="1">
      <c r="B341" s="27">
        <v>44197</v>
      </c>
      <c r="C341" s="28">
        <v>54302</v>
      </c>
      <c r="D341" s="10">
        <v>332</v>
      </c>
      <c r="E341" s="29">
        <v>10105</v>
      </c>
      <c r="F341" s="170"/>
      <c r="G341" s="61"/>
      <c r="H341" s="61"/>
      <c r="I341" s="60">
        <v>401819.599273</v>
      </c>
      <c r="J341" s="61"/>
      <c r="K341" s="61"/>
      <c r="L341" s="61"/>
      <c r="M341" s="10">
        <v>231057.92488627654</v>
      </c>
      <c r="N341" s="10">
        <v>100746.69832942304</v>
      </c>
      <c r="O341" s="60">
        <v>25255.051968681415</v>
      </c>
      <c r="P341" s="61"/>
    </row>
    <row r="342" spans="2:16" ht="11.25" customHeight="1">
      <c r="B342" s="27">
        <v>44197</v>
      </c>
      <c r="C342" s="28">
        <v>54332</v>
      </c>
      <c r="D342" s="10">
        <v>333</v>
      </c>
      <c r="E342" s="29">
        <v>10135</v>
      </c>
      <c r="F342" s="170"/>
      <c r="G342" s="61"/>
      <c r="H342" s="61"/>
      <c r="I342" s="60">
        <v>366616.271483</v>
      </c>
      <c r="J342" s="61"/>
      <c r="K342" s="61"/>
      <c r="L342" s="61"/>
      <c r="M342" s="10">
        <v>210468.95711610458</v>
      </c>
      <c r="N342" s="10">
        <v>91543.55422240267</v>
      </c>
      <c r="O342" s="60">
        <v>22853.95130740113</v>
      </c>
      <c r="P342" s="61"/>
    </row>
    <row r="343" spans="2:16" ht="11.25" customHeight="1">
      <c r="B343" s="27">
        <v>44197</v>
      </c>
      <c r="C343" s="28">
        <v>54363</v>
      </c>
      <c r="D343" s="10">
        <v>334</v>
      </c>
      <c r="E343" s="29">
        <v>10166</v>
      </c>
      <c r="F343" s="170"/>
      <c r="G343" s="61"/>
      <c r="H343" s="61"/>
      <c r="I343" s="60">
        <v>331866.250278</v>
      </c>
      <c r="J343" s="61"/>
      <c r="K343" s="61"/>
      <c r="L343" s="61"/>
      <c r="M343" s="10">
        <v>190196.35084167763</v>
      </c>
      <c r="N343" s="10">
        <v>82515.58710695815</v>
      </c>
      <c r="O343" s="60">
        <v>20512.856471004307</v>
      </c>
      <c r="P343" s="61"/>
    </row>
    <row r="344" spans="2:16" ht="11.25" customHeight="1">
      <c r="B344" s="27">
        <v>44197</v>
      </c>
      <c r="C344" s="28">
        <v>54393</v>
      </c>
      <c r="D344" s="10">
        <v>335</v>
      </c>
      <c r="E344" s="29">
        <v>10196</v>
      </c>
      <c r="F344" s="170"/>
      <c r="G344" s="61"/>
      <c r="H344" s="61"/>
      <c r="I344" s="60">
        <v>301414.810764</v>
      </c>
      <c r="J344" s="61"/>
      <c r="K344" s="61"/>
      <c r="L344" s="61"/>
      <c r="M344" s="10">
        <v>172460.7382673838</v>
      </c>
      <c r="N344" s="10">
        <v>74636.93937689484</v>
      </c>
      <c r="O344" s="60">
        <v>18478.216564351627</v>
      </c>
      <c r="P344" s="61"/>
    </row>
    <row r="345" spans="2:16" ht="11.25" customHeight="1">
      <c r="B345" s="27">
        <v>44197</v>
      </c>
      <c r="C345" s="28">
        <v>54424</v>
      </c>
      <c r="D345" s="10">
        <v>336</v>
      </c>
      <c r="E345" s="29">
        <v>10227</v>
      </c>
      <c r="F345" s="170"/>
      <c r="G345" s="61"/>
      <c r="H345" s="61"/>
      <c r="I345" s="60">
        <v>272609.124082</v>
      </c>
      <c r="J345" s="61"/>
      <c r="K345" s="61"/>
      <c r="L345" s="61"/>
      <c r="M345" s="10">
        <v>155714.41505019087</v>
      </c>
      <c r="N345" s="10">
        <v>67218.14028152423</v>
      </c>
      <c r="O345" s="60">
        <v>16571.023871466972</v>
      </c>
      <c r="P345" s="61"/>
    </row>
    <row r="346" spans="2:16" ht="11.25" customHeight="1">
      <c r="B346" s="27">
        <v>44197</v>
      </c>
      <c r="C346" s="28">
        <v>54455</v>
      </c>
      <c r="D346" s="10">
        <v>337</v>
      </c>
      <c r="E346" s="29">
        <v>10258</v>
      </c>
      <c r="F346" s="170"/>
      <c r="G346" s="61"/>
      <c r="H346" s="61"/>
      <c r="I346" s="60">
        <v>244731.120485</v>
      </c>
      <c r="J346" s="61"/>
      <c r="K346" s="61"/>
      <c r="L346" s="61"/>
      <c r="M346" s="10">
        <v>139553.39585211972</v>
      </c>
      <c r="N346" s="10">
        <v>60088.61250183109</v>
      </c>
      <c r="O346" s="60">
        <v>14750.666554303101</v>
      </c>
      <c r="P346" s="61"/>
    </row>
    <row r="347" spans="2:16" ht="11.25" customHeight="1">
      <c r="B347" s="27">
        <v>44197</v>
      </c>
      <c r="C347" s="28">
        <v>54483</v>
      </c>
      <c r="D347" s="10">
        <v>338</v>
      </c>
      <c r="E347" s="29">
        <v>10286</v>
      </c>
      <c r="F347" s="170"/>
      <c r="G347" s="61"/>
      <c r="H347" s="61"/>
      <c r="I347" s="60">
        <v>217290.607401</v>
      </c>
      <c r="J347" s="61"/>
      <c r="K347" s="61"/>
      <c r="L347" s="61"/>
      <c r="M347" s="10">
        <v>123716.11890197787</v>
      </c>
      <c r="N347" s="10">
        <v>53147.0508530531</v>
      </c>
      <c r="O347" s="60">
        <v>12996.716671304574</v>
      </c>
      <c r="P347" s="61"/>
    </row>
    <row r="348" spans="2:16" ht="11.25" customHeight="1">
      <c r="B348" s="27">
        <v>44197</v>
      </c>
      <c r="C348" s="28">
        <v>54514</v>
      </c>
      <c r="D348" s="10">
        <v>339</v>
      </c>
      <c r="E348" s="29">
        <v>10317</v>
      </c>
      <c r="F348" s="170"/>
      <c r="G348" s="61"/>
      <c r="H348" s="61"/>
      <c r="I348" s="60">
        <v>191433.245687</v>
      </c>
      <c r="J348" s="61"/>
      <c r="K348" s="61"/>
      <c r="L348" s="61"/>
      <c r="M348" s="10">
        <v>108809.16439961188</v>
      </c>
      <c r="N348" s="10">
        <v>46624.313590533115</v>
      </c>
      <c r="O348" s="60">
        <v>11353.337589529527</v>
      </c>
      <c r="P348" s="61"/>
    </row>
    <row r="349" spans="2:16" ht="11.25" customHeight="1">
      <c r="B349" s="27">
        <v>44197</v>
      </c>
      <c r="C349" s="28">
        <v>54544</v>
      </c>
      <c r="D349" s="10">
        <v>340</v>
      </c>
      <c r="E349" s="29">
        <v>10347</v>
      </c>
      <c r="F349" s="170"/>
      <c r="G349" s="61"/>
      <c r="H349" s="61"/>
      <c r="I349" s="60">
        <v>165718.905936</v>
      </c>
      <c r="J349" s="61"/>
      <c r="K349" s="61"/>
      <c r="L349" s="61"/>
      <c r="M349" s="10">
        <v>94038.7245735784</v>
      </c>
      <c r="N349" s="10">
        <v>40196.05886288241</v>
      </c>
      <c r="O349" s="60">
        <v>9747.890849263724</v>
      </c>
      <c r="P349" s="61"/>
    </row>
    <row r="350" spans="2:16" ht="11.25" customHeight="1">
      <c r="B350" s="27">
        <v>44197</v>
      </c>
      <c r="C350" s="28">
        <v>54575</v>
      </c>
      <c r="D350" s="10">
        <v>341</v>
      </c>
      <c r="E350" s="29">
        <v>10378</v>
      </c>
      <c r="F350" s="170"/>
      <c r="G350" s="61"/>
      <c r="H350" s="61"/>
      <c r="I350" s="60">
        <v>141769.338289</v>
      </c>
      <c r="J350" s="61"/>
      <c r="K350" s="61"/>
      <c r="L350" s="61"/>
      <c r="M350" s="10">
        <v>80311.87478961278</v>
      </c>
      <c r="N350" s="10">
        <v>34241.32803839935</v>
      </c>
      <c r="O350" s="60">
        <v>8268.646090470413</v>
      </c>
      <c r="P350" s="61"/>
    </row>
    <row r="351" spans="2:16" ht="11.25" customHeight="1">
      <c r="B351" s="27">
        <v>44197</v>
      </c>
      <c r="C351" s="28">
        <v>54605</v>
      </c>
      <c r="D351" s="10">
        <v>342</v>
      </c>
      <c r="E351" s="29">
        <v>10408</v>
      </c>
      <c r="F351" s="170"/>
      <c r="G351" s="61"/>
      <c r="H351" s="61"/>
      <c r="I351" s="60">
        <v>118569.682606</v>
      </c>
      <c r="J351" s="61"/>
      <c r="K351" s="61"/>
      <c r="L351" s="61"/>
      <c r="M351" s="10">
        <v>67059.09213759031</v>
      </c>
      <c r="N351" s="10">
        <v>28520.57473623654</v>
      </c>
      <c r="O351" s="60">
        <v>6858.958261777031</v>
      </c>
      <c r="P351" s="61"/>
    </row>
    <row r="352" spans="2:16" ht="11.25" customHeight="1">
      <c r="B352" s="27">
        <v>44197</v>
      </c>
      <c r="C352" s="28">
        <v>54636</v>
      </c>
      <c r="D352" s="10">
        <v>343</v>
      </c>
      <c r="E352" s="29">
        <v>10439</v>
      </c>
      <c r="F352" s="170"/>
      <c r="G352" s="61"/>
      <c r="H352" s="61"/>
      <c r="I352" s="60">
        <v>97101.288886</v>
      </c>
      <c r="J352" s="61"/>
      <c r="K352" s="61"/>
      <c r="L352" s="61"/>
      <c r="M352" s="10">
        <v>54824.13470435645</v>
      </c>
      <c r="N352" s="10">
        <v>23257.684895689486</v>
      </c>
      <c r="O352" s="60">
        <v>5569.58695675971</v>
      </c>
      <c r="P352" s="61"/>
    </row>
    <row r="353" spans="2:16" ht="11.25" customHeight="1">
      <c r="B353" s="27">
        <v>44197</v>
      </c>
      <c r="C353" s="28">
        <v>54667</v>
      </c>
      <c r="D353" s="10">
        <v>344</v>
      </c>
      <c r="E353" s="29">
        <v>10470</v>
      </c>
      <c r="F353" s="170"/>
      <c r="G353" s="61"/>
      <c r="H353" s="61"/>
      <c r="I353" s="60">
        <v>78299.127271</v>
      </c>
      <c r="J353" s="61"/>
      <c r="K353" s="61"/>
      <c r="L353" s="61"/>
      <c r="M353" s="10">
        <v>44133.30908099178</v>
      </c>
      <c r="N353" s="10">
        <v>18674.77082739982</v>
      </c>
      <c r="O353" s="60">
        <v>4453.161104996912</v>
      </c>
      <c r="P353" s="61"/>
    </row>
    <row r="354" spans="2:16" ht="11.25" customHeight="1">
      <c r="B354" s="27">
        <v>44197</v>
      </c>
      <c r="C354" s="28">
        <v>54697</v>
      </c>
      <c r="D354" s="10">
        <v>345</v>
      </c>
      <c r="E354" s="29">
        <v>10500</v>
      </c>
      <c r="F354" s="170"/>
      <c r="G354" s="61"/>
      <c r="H354" s="61"/>
      <c r="I354" s="60">
        <v>60862.927618</v>
      </c>
      <c r="J354" s="61"/>
      <c r="K354" s="61"/>
      <c r="L354" s="61"/>
      <c r="M354" s="10">
        <v>34249.08470273885</v>
      </c>
      <c r="N354" s="10">
        <v>14456.6453188334</v>
      </c>
      <c r="O354" s="60">
        <v>3433.1812799937197</v>
      </c>
      <c r="P354" s="61"/>
    </row>
    <row r="355" spans="2:16" ht="11.25" customHeight="1">
      <c r="B355" s="27">
        <v>44197</v>
      </c>
      <c r="C355" s="28">
        <v>54728</v>
      </c>
      <c r="D355" s="10">
        <v>346</v>
      </c>
      <c r="E355" s="29">
        <v>10531</v>
      </c>
      <c r="F355" s="170"/>
      <c r="G355" s="61"/>
      <c r="H355" s="61"/>
      <c r="I355" s="60">
        <v>44015.78</v>
      </c>
      <c r="J355" s="61"/>
      <c r="K355" s="61"/>
      <c r="L355" s="61"/>
      <c r="M355" s="10">
        <v>24726.765611142444</v>
      </c>
      <c r="N355" s="10">
        <v>10410.700712339953</v>
      </c>
      <c r="O355" s="60">
        <v>2461.8738244367714</v>
      </c>
      <c r="P355" s="61"/>
    </row>
    <row r="356" spans="2:16" ht="11.25" customHeight="1">
      <c r="B356" s="27">
        <v>44197</v>
      </c>
      <c r="C356" s="28">
        <v>54758</v>
      </c>
      <c r="D356" s="10">
        <v>347</v>
      </c>
      <c r="E356" s="29">
        <v>10561</v>
      </c>
      <c r="F356" s="170"/>
      <c r="G356" s="61"/>
      <c r="H356" s="61"/>
      <c r="I356" s="60">
        <v>33283.92</v>
      </c>
      <c r="J356" s="61"/>
      <c r="K356" s="61"/>
      <c r="L356" s="61"/>
      <c r="M356" s="10">
        <v>18667.232627845995</v>
      </c>
      <c r="N356" s="10">
        <v>7840.113615391672</v>
      </c>
      <c r="O356" s="60">
        <v>1846.3935273713519</v>
      </c>
      <c r="P356" s="61"/>
    </row>
    <row r="357" spans="2:16" ht="11.25" customHeight="1">
      <c r="B357" s="27">
        <v>44197</v>
      </c>
      <c r="C357" s="28">
        <v>54789</v>
      </c>
      <c r="D357" s="10">
        <v>348</v>
      </c>
      <c r="E357" s="29">
        <v>10592</v>
      </c>
      <c r="F357" s="170"/>
      <c r="G357" s="61"/>
      <c r="H357" s="61"/>
      <c r="I357" s="60">
        <v>27631.1</v>
      </c>
      <c r="J357" s="61"/>
      <c r="K357" s="61"/>
      <c r="L357" s="61"/>
      <c r="M357" s="10">
        <v>15470.573868299412</v>
      </c>
      <c r="N357" s="10">
        <v>6481.013608977604</v>
      </c>
      <c r="O357" s="60">
        <v>1519.8525821754718</v>
      </c>
      <c r="P357" s="61"/>
    </row>
    <row r="358" spans="2:16" ht="11.25" customHeight="1">
      <c r="B358" s="27">
        <v>44197</v>
      </c>
      <c r="C358" s="28">
        <v>54820</v>
      </c>
      <c r="D358" s="10">
        <v>349</v>
      </c>
      <c r="E358" s="29">
        <v>10623</v>
      </c>
      <c r="F358" s="170"/>
      <c r="G358" s="61"/>
      <c r="H358" s="61"/>
      <c r="I358" s="60">
        <v>22476.62</v>
      </c>
      <c r="J358" s="61"/>
      <c r="K358" s="61"/>
      <c r="L358" s="61"/>
      <c r="M358" s="10">
        <v>12563.250852665882</v>
      </c>
      <c r="N358" s="10">
        <v>5249.67761456079</v>
      </c>
      <c r="O358" s="60">
        <v>1225.8795092859953</v>
      </c>
      <c r="P358" s="61"/>
    </row>
    <row r="359" spans="2:16" ht="11.25" customHeight="1">
      <c r="B359" s="27">
        <v>44197</v>
      </c>
      <c r="C359" s="28">
        <v>54848</v>
      </c>
      <c r="D359" s="10">
        <v>350</v>
      </c>
      <c r="E359" s="29">
        <v>10651</v>
      </c>
      <c r="F359" s="170"/>
      <c r="G359" s="61"/>
      <c r="H359" s="61"/>
      <c r="I359" s="60">
        <v>18217.27</v>
      </c>
      <c r="J359" s="61"/>
      <c r="K359" s="61"/>
      <c r="L359" s="61"/>
      <c r="M359" s="10">
        <v>10166.897528321893</v>
      </c>
      <c r="N359" s="10">
        <v>4238.577857009987</v>
      </c>
      <c r="O359" s="60">
        <v>985.9850455743432</v>
      </c>
      <c r="P359" s="61"/>
    </row>
    <row r="360" spans="2:16" ht="11.25" customHeight="1">
      <c r="B360" s="27">
        <v>44197</v>
      </c>
      <c r="C360" s="28">
        <v>54879</v>
      </c>
      <c r="D360" s="10">
        <v>351</v>
      </c>
      <c r="E360" s="29">
        <v>10682</v>
      </c>
      <c r="F360" s="170"/>
      <c r="G360" s="61"/>
      <c r="H360" s="61"/>
      <c r="I360" s="60">
        <v>13950.6</v>
      </c>
      <c r="J360" s="61"/>
      <c r="K360" s="61"/>
      <c r="L360" s="61"/>
      <c r="M360" s="10">
        <v>7772.501541381267</v>
      </c>
      <c r="N360" s="10">
        <v>3232.113687163963</v>
      </c>
      <c r="O360" s="60">
        <v>748.675137449063</v>
      </c>
      <c r="P360" s="61"/>
    </row>
    <row r="361" spans="2:16" ht="11.25" customHeight="1">
      <c r="B361" s="27">
        <v>44197</v>
      </c>
      <c r="C361" s="28">
        <v>54909</v>
      </c>
      <c r="D361" s="10">
        <v>352</v>
      </c>
      <c r="E361" s="29">
        <v>10712</v>
      </c>
      <c r="F361" s="170"/>
      <c r="G361" s="61"/>
      <c r="H361" s="61"/>
      <c r="I361" s="60">
        <v>9671.55</v>
      </c>
      <c r="J361" s="61"/>
      <c r="K361" s="61"/>
      <c r="L361" s="61"/>
      <c r="M361" s="10">
        <v>5379.607272832353</v>
      </c>
      <c r="N361" s="10">
        <v>2231.547578803977</v>
      </c>
      <c r="O361" s="60">
        <v>514.7887138931378</v>
      </c>
      <c r="P361" s="61"/>
    </row>
    <row r="362" spans="2:16" ht="11.25" customHeight="1">
      <c r="B362" s="27">
        <v>44197</v>
      </c>
      <c r="C362" s="28">
        <v>54940</v>
      </c>
      <c r="D362" s="10">
        <v>353</v>
      </c>
      <c r="E362" s="29">
        <v>10743</v>
      </c>
      <c r="F362" s="170"/>
      <c r="G362" s="61"/>
      <c r="H362" s="61"/>
      <c r="I362" s="60">
        <v>7416.93</v>
      </c>
      <c r="J362" s="61"/>
      <c r="K362" s="61"/>
      <c r="L362" s="61"/>
      <c r="M362" s="10">
        <v>4118.52256650821</v>
      </c>
      <c r="N362" s="10">
        <v>1704.084482058662</v>
      </c>
      <c r="O362" s="60">
        <v>391.4448712925374</v>
      </c>
      <c r="P362" s="61"/>
    </row>
    <row r="363" spans="2:16" ht="11.25" customHeight="1">
      <c r="B363" s="27">
        <v>44197</v>
      </c>
      <c r="C363" s="28">
        <v>54970</v>
      </c>
      <c r="D363" s="10">
        <v>354</v>
      </c>
      <c r="E363" s="29">
        <v>10773</v>
      </c>
      <c r="F363" s="170"/>
      <c r="G363" s="61"/>
      <c r="H363" s="61"/>
      <c r="I363" s="60">
        <v>5158.11</v>
      </c>
      <c r="J363" s="61"/>
      <c r="K363" s="61"/>
      <c r="L363" s="61"/>
      <c r="M363" s="10">
        <v>2859.528501522244</v>
      </c>
      <c r="N363" s="10">
        <v>1180.249618191875</v>
      </c>
      <c r="O363" s="60">
        <v>270.0035272771978</v>
      </c>
      <c r="P363" s="61"/>
    </row>
    <row r="364" spans="2:16" ht="11.25" customHeight="1">
      <c r="B364" s="27">
        <v>44197</v>
      </c>
      <c r="C364" s="28">
        <v>55001</v>
      </c>
      <c r="D364" s="10">
        <v>355</v>
      </c>
      <c r="E364" s="29">
        <v>10804</v>
      </c>
      <c r="F364" s="170"/>
      <c r="G364" s="61"/>
      <c r="H364" s="61"/>
      <c r="I364" s="60">
        <v>2894.54</v>
      </c>
      <c r="J364" s="61"/>
      <c r="K364" s="61"/>
      <c r="L364" s="61"/>
      <c r="M364" s="10">
        <v>1601.939700973891</v>
      </c>
      <c r="N364" s="10">
        <v>659.5074358966583</v>
      </c>
      <c r="O364" s="60">
        <v>150.2352642640621</v>
      </c>
      <c r="P364" s="61"/>
    </row>
    <row r="365" spans="2:16" ht="11.25" customHeight="1">
      <c r="B365" s="27">
        <v>44197</v>
      </c>
      <c r="C365" s="28">
        <v>55032</v>
      </c>
      <c r="D365" s="10">
        <v>356</v>
      </c>
      <c r="E365" s="29">
        <v>10835</v>
      </c>
      <c r="F365" s="170"/>
      <c r="G365" s="61"/>
      <c r="H365" s="61"/>
      <c r="I365" s="60">
        <v>2174.5</v>
      </c>
      <c r="J365" s="61"/>
      <c r="K365" s="61"/>
      <c r="L365" s="61"/>
      <c r="M365" s="10">
        <v>1201.4032437845176</v>
      </c>
      <c r="N365" s="10">
        <v>493.351468179321</v>
      </c>
      <c r="O365" s="60">
        <v>111.90905624348812</v>
      </c>
      <c r="P365" s="61"/>
    </row>
    <row r="366" spans="2:16" ht="11.25" customHeight="1">
      <c r="B366" s="27">
        <v>44197</v>
      </c>
      <c r="C366" s="28">
        <v>55062</v>
      </c>
      <c r="D366" s="10">
        <v>357</v>
      </c>
      <c r="E366" s="29">
        <v>10865</v>
      </c>
      <c r="F366" s="170"/>
      <c r="G366" s="61"/>
      <c r="H366" s="61"/>
      <c r="I366" s="60">
        <v>1452.07</v>
      </c>
      <c r="J366" s="61"/>
      <c r="K366" s="61"/>
      <c r="L366" s="61"/>
      <c r="M366" s="10">
        <v>800.9464881392669</v>
      </c>
      <c r="N366" s="10">
        <v>328.0959681750948</v>
      </c>
      <c r="O366" s="60">
        <v>74.11835728284537</v>
      </c>
      <c r="P366" s="61"/>
    </row>
    <row r="367" spans="2:16" ht="11.25" customHeight="1">
      <c r="B367" s="27">
        <v>44197</v>
      </c>
      <c r="C367" s="28">
        <v>55093</v>
      </c>
      <c r="D367" s="10">
        <v>358</v>
      </c>
      <c r="E367" s="29">
        <v>10896</v>
      </c>
      <c r="F367" s="170"/>
      <c r="G367" s="61"/>
      <c r="H367" s="61"/>
      <c r="I367" s="60">
        <v>727.24</v>
      </c>
      <c r="J367" s="61"/>
      <c r="K367" s="61"/>
      <c r="L367" s="61"/>
      <c r="M367" s="10">
        <v>400.4575497738934</v>
      </c>
      <c r="N367" s="10">
        <v>163.62436371449428</v>
      </c>
      <c r="O367" s="60">
        <v>36.806920405332</v>
      </c>
      <c r="P367" s="61"/>
    </row>
    <row r="368" spans="2:16" ht="11.25" customHeight="1">
      <c r="B368" s="27">
        <v>44197</v>
      </c>
      <c r="C368" s="28">
        <v>55123</v>
      </c>
      <c r="D368" s="10">
        <v>359</v>
      </c>
      <c r="E368" s="29">
        <v>10926</v>
      </c>
      <c r="F368" s="170"/>
      <c r="G368" s="61"/>
      <c r="H368" s="61"/>
      <c r="I368" s="60">
        <v>0</v>
      </c>
      <c r="J368" s="61"/>
      <c r="K368" s="61"/>
      <c r="L368" s="61"/>
      <c r="M368" s="10">
        <v>0</v>
      </c>
      <c r="N368" s="10">
        <v>0</v>
      </c>
      <c r="O368" s="60">
        <v>0</v>
      </c>
      <c r="P368" s="61"/>
    </row>
    <row r="369" spans="2:16" ht="15" customHeight="1">
      <c r="B369" s="30"/>
      <c r="C369" s="31"/>
      <c r="D369" s="31"/>
      <c r="E369" s="30"/>
      <c r="F369" s="171"/>
      <c r="G369" s="172"/>
      <c r="H369" s="172"/>
      <c r="I369" s="173">
        <v>1535152355287.3267</v>
      </c>
      <c r="J369" s="172"/>
      <c r="K369" s="172"/>
      <c r="L369" s="172"/>
      <c r="M369" s="32">
        <v>1365612408231.0818</v>
      </c>
      <c r="N369" s="32">
        <v>1163096988210.166</v>
      </c>
      <c r="O369" s="173">
        <v>921201129858.4503</v>
      </c>
      <c r="P369" s="172"/>
    </row>
  </sheetData>
  <sheetProtection/>
  <mergeCells count="1090">
    <mergeCell ref="F369:H369"/>
    <mergeCell ref="I369:L369"/>
    <mergeCell ref="O369:P369"/>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B16" sqref="B16"/>
    </sheetView>
  </sheetViews>
  <sheetFormatPr defaultColWidth="8.8515625" defaultRowHeight="12.75" outlineLevelRow="1"/>
  <cols>
    <col min="1" max="1" width="13.28125" style="220" customWidth="1"/>
    <col min="2" max="2" width="60.57421875" style="220" bestFit="1" customWidth="1"/>
    <col min="3" max="7" width="41.00390625" style="220" customWidth="1"/>
    <col min="8" max="8" width="7.28125" style="220" customWidth="1"/>
    <col min="9" max="9" width="92.00390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2" ht="45" customHeight="1">
      <c r="A1" s="337" t="s">
        <v>2053</v>
      </c>
      <c r="B1" s="337"/>
    </row>
    <row r="2" spans="1:13" ht="31.5">
      <c r="A2" s="216" t="s">
        <v>2054</v>
      </c>
      <c r="B2" s="216"/>
      <c r="C2" s="217"/>
      <c r="D2" s="217"/>
      <c r="E2" s="217"/>
      <c r="F2" s="218" t="s">
        <v>1871</v>
      </c>
      <c r="G2" s="262"/>
      <c r="H2" s="217"/>
      <c r="I2" s="174"/>
      <c r="J2" s="217"/>
      <c r="K2" s="217"/>
      <c r="L2" s="217"/>
      <c r="M2" s="217"/>
    </row>
    <row r="3" spans="1:13" ht="15.75" thickBot="1">
      <c r="A3" s="217"/>
      <c r="B3" s="219"/>
      <c r="C3" s="219"/>
      <c r="D3" s="217"/>
      <c r="E3" s="217"/>
      <c r="F3" s="217"/>
      <c r="G3" s="217"/>
      <c r="H3" s="217"/>
      <c r="L3" s="217"/>
      <c r="M3" s="217"/>
    </row>
    <row r="4" spans="1:13" ht="19.5" thickBot="1">
      <c r="A4" s="221"/>
      <c r="B4" s="222" t="s">
        <v>0</v>
      </c>
      <c r="C4" s="223" t="s">
        <v>2055</v>
      </c>
      <c r="D4" s="221"/>
      <c r="E4" s="221"/>
      <c r="F4" s="217"/>
      <c r="G4" s="217"/>
      <c r="H4" s="217"/>
      <c r="I4" s="231" t="s">
        <v>2056</v>
      </c>
      <c r="J4" s="332" t="s">
        <v>2033</v>
      </c>
      <c r="L4" s="217"/>
      <c r="M4" s="217"/>
    </row>
    <row r="5" spans="8:13" ht="15.75" thickBot="1">
      <c r="H5" s="217"/>
      <c r="I5" s="338" t="s">
        <v>2035</v>
      </c>
      <c r="J5" s="220" t="s">
        <v>45</v>
      </c>
      <c r="L5" s="217"/>
      <c r="M5" s="217"/>
    </row>
    <row r="6" spans="1:13" ht="18.75">
      <c r="A6" s="224"/>
      <c r="B6" s="225" t="s">
        <v>2057</v>
      </c>
      <c r="C6" s="224"/>
      <c r="E6" s="226"/>
      <c r="F6" s="226"/>
      <c r="G6" s="226"/>
      <c r="H6" s="217"/>
      <c r="I6" s="338" t="s">
        <v>2037</v>
      </c>
      <c r="J6" s="220" t="s">
        <v>2038</v>
      </c>
      <c r="L6" s="217"/>
      <c r="M6" s="217"/>
    </row>
    <row r="7" spans="2:13" ht="15">
      <c r="B7" s="227" t="s">
        <v>2058</v>
      </c>
      <c r="H7" s="217"/>
      <c r="I7" s="338" t="s">
        <v>2040</v>
      </c>
      <c r="J7" s="220" t="s">
        <v>2041</v>
      </c>
      <c r="L7" s="217"/>
      <c r="M7" s="217"/>
    </row>
    <row r="8" spans="2:13" ht="15">
      <c r="B8" s="227" t="s">
        <v>880</v>
      </c>
      <c r="H8" s="217"/>
      <c r="I8" s="338" t="s">
        <v>2059</v>
      </c>
      <c r="J8" s="220" t="s">
        <v>2060</v>
      </c>
      <c r="L8" s="217"/>
      <c r="M8" s="217"/>
    </row>
    <row r="9" spans="2:13" ht="15.75" thickBot="1">
      <c r="B9" s="229" t="s">
        <v>881</v>
      </c>
      <c r="H9" s="217"/>
      <c r="L9" s="217"/>
      <c r="M9" s="217"/>
    </row>
    <row r="10" spans="2:13" ht="15">
      <c r="B10" s="230"/>
      <c r="H10" s="217"/>
      <c r="I10" s="339" t="s">
        <v>2061</v>
      </c>
      <c r="L10" s="217"/>
      <c r="M10" s="217"/>
    </row>
    <row r="11" spans="2:13" ht="15">
      <c r="B11" s="230"/>
      <c r="H11" s="217"/>
      <c r="I11" s="339" t="s">
        <v>2062</v>
      </c>
      <c r="L11" s="217"/>
      <c r="M11" s="217"/>
    </row>
    <row r="12" spans="1:13" ht="37.5">
      <c r="A12" s="231" t="s">
        <v>5</v>
      </c>
      <c r="B12" s="231" t="s">
        <v>879</v>
      </c>
      <c r="C12" s="232"/>
      <c r="D12" s="232"/>
      <c r="E12" s="232"/>
      <c r="F12" s="232"/>
      <c r="G12" s="232"/>
      <c r="H12" s="217"/>
      <c r="L12" s="217"/>
      <c r="M12" s="217"/>
    </row>
    <row r="13" spans="1:13" ht="15" customHeight="1">
      <c r="A13" s="241"/>
      <c r="B13" s="242" t="s">
        <v>882</v>
      </c>
      <c r="C13" s="241" t="s">
        <v>883</v>
      </c>
      <c r="D13" s="241" t="s">
        <v>884</v>
      </c>
      <c r="E13" s="243"/>
      <c r="F13" s="244"/>
      <c r="G13" s="244"/>
      <c r="H13" s="217"/>
      <c r="L13" s="217"/>
      <c r="M13" s="217"/>
    </row>
    <row r="14" spans="1:13" ht="15">
      <c r="A14" s="220" t="s">
        <v>885</v>
      </c>
      <c r="B14" s="239" t="s">
        <v>886</v>
      </c>
      <c r="C14" s="340"/>
      <c r="D14" s="340"/>
      <c r="E14" s="226"/>
      <c r="F14" s="226"/>
      <c r="G14" s="226"/>
      <c r="H14" s="217"/>
      <c r="L14" s="217"/>
      <c r="M14" s="217"/>
    </row>
    <row r="15" spans="1:13" ht="15">
      <c r="A15" s="220" t="s">
        <v>887</v>
      </c>
      <c r="B15" s="239" t="s">
        <v>888</v>
      </c>
      <c r="C15" s="272" t="s">
        <v>889</v>
      </c>
      <c r="D15" s="272" t="s">
        <v>890</v>
      </c>
      <c r="E15" s="226"/>
      <c r="F15" s="226"/>
      <c r="G15" s="226"/>
      <c r="H15" s="217"/>
      <c r="L15" s="217"/>
      <c r="M15" s="217"/>
    </row>
    <row r="16" spans="1:13" ht="15">
      <c r="A16" s="220" t="s">
        <v>891</v>
      </c>
      <c r="B16" s="239" t="s">
        <v>892</v>
      </c>
      <c r="C16" s="272"/>
      <c r="D16" s="272"/>
      <c r="E16" s="226"/>
      <c r="F16" s="226"/>
      <c r="G16" s="226"/>
      <c r="H16" s="217"/>
      <c r="L16" s="217"/>
      <c r="M16" s="217"/>
    </row>
    <row r="17" spans="1:13" ht="15">
      <c r="A17" s="220" t="s">
        <v>893</v>
      </c>
      <c r="B17" s="239" t="s">
        <v>894</v>
      </c>
      <c r="C17" s="272"/>
      <c r="D17" s="272"/>
      <c r="E17" s="226"/>
      <c r="F17" s="226"/>
      <c r="G17" s="226"/>
      <c r="H17" s="217"/>
      <c r="L17" s="217"/>
      <c r="M17" s="217"/>
    </row>
    <row r="18" spans="1:13" ht="15">
      <c r="A18" s="220" t="s">
        <v>895</v>
      </c>
      <c r="B18" s="239" t="s">
        <v>896</v>
      </c>
      <c r="C18" s="272"/>
      <c r="D18" s="272"/>
      <c r="E18" s="226"/>
      <c r="F18" s="226"/>
      <c r="G18" s="226"/>
      <c r="H18" s="217"/>
      <c r="L18" s="217"/>
      <c r="M18" s="217"/>
    </row>
    <row r="19" spans="1:13" ht="15">
      <c r="A19" s="220" t="s">
        <v>897</v>
      </c>
      <c r="B19" s="239" t="s">
        <v>898</v>
      </c>
      <c r="C19" s="272"/>
      <c r="D19" s="272"/>
      <c r="E19" s="226"/>
      <c r="F19" s="226"/>
      <c r="G19" s="226"/>
      <c r="H19" s="217"/>
      <c r="L19" s="217"/>
      <c r="M19" s="217"/>
    </row>
    <row r="20" spans="1:13" ht="15">
      <c r="A20" s="220" t="s">
        <v>899</v>
      </c>
      <c r="B20" s="239" t="s">
        <v>900</v>
      </c>
      <c r="C20" s="272"/>
      <c r="D20" s="272"/>
      <c r="E20" s="226"/>
      <c r="F20" s="226"/>
      <c r="G20" s="226"/>
      <c r="H20" s="217"/>
      <c r="L20" s="217"/>
      <c r="M20" s="217"/>
    </row>
    <row r="21" spans="1:13" ht="15">
      <c r="A21" s="220" t="s">
        <v>901</v>
      </c>
      <c r="B21" s="239" t="s">
        <v>902</v>
      </c>
      <c r="C21" s="272"/>
      <c r="D21" s="272"/>
      <c r="E21" s="226"/>
      <c r="F21" s="226"/>
      <c r="G21" s="226"/>
      <c r="H21" s="217"/>
      <c r="L21" s="217"/>
      <c r="M21" s="217"/>
    </row>
    <row r="22" spans="1:13" ht="15">
      <c r="A22" s="220" t="s">
        <v>903</v>
      </c>
      <c r="B22" s="239" t="s">
        <v>904</v>
      </c>
      <c r="C22" s="272"/>
      <c r="D22" s="272"/>
      <c r="E22" s="226"/>
      <c r="F22" s="226"/>
      <c r="G22" s="226"/>
      <c r="H22" s="217"/>
      <c r="L22" s="217"/>
      <c r="M22" s="217"/>
    </row>
    <row r="23" spans="1:13" ht="30">
      <c r="A23" s="220" t="s">
        <v>905</v>
      </c>
      <c r="B23" s="239" t="s">
        <v>906</v>
      </c>
      <c r="C23" s="272" t="s">
        <v>907</v>
      </c>
      <c r="D23" s="272"/>
      <c r="E23" s="226"/>
      <c r="F23" s="226"/>
      <c r="G23" s="226"/>
      <c r="H23" s="217"/>
      <c r="L23" s="217"/>
      <c r="M23" s="217"/>
    </row>
    <row r="24" spans="1:13" ht="30">
      <c r="A24" s="220" t="s">
        <v>908</v>
      </c>
      <c r="B24" s="239" t="s">
        <v>909</v>
      </c>
      <c r="C24" s="272" t="s">
        <v>910</v>
      </c>
      <c r="D24" s="272"/>
      <c r="E24" s="226"/>
      <c r="F24" s="226"/>
      <c r="G24" s="226"/>
      <c r="H24" s="217"/>
      <c r="L24" s="217"/>
      <c r="M24" s="217"/>
    </row>
    <row r="25" spans="1:13" ht="15" hidden="1" outlineLevel="1">
      <c r="A25" s="220" t="s">
        <v>911</v>
      </c>
      <c r="B25" s="236"/>
      <c r="E25" s="226"/>
      <c r="F25" s="226"/>
      <c r="G25" s="226"/>
      <c r="H25" s="217"/>
      <c r="L25" s="217"/>
      <c r="M25" s="217"/>
    </row>
    <row r="26" spans="1:13" ht="15" hidden="1" outlineLevel="1">
      <c r="A26" s="220" t="s">
        <v>912</v>
      </c>
      <c r="B26" s="236"/>
      <c r="E26" s="226"/>
      <c r="F26" s="226"/>
      <c r="G26" s="226"/>
      <c r="H26" s="217"/>
      <c r="L26" s="217"/>
      <c r="M26" s="217"/>
    </row>
    <row r="27" spans="1:13" ht="15" hidden="1" outlineLevel="1">
      <c r="A27" s="220" t="s">
        <v>913</v>
      </c>
      <c r="B27" s="236"/>
      <c r="E27" s="226"/>
      <c r="F27" s="226"/>
      <c r="G27" s="226"/>
      <c r="H27" s="217"/>
      <c r="L27" s="217"/>
      <c r="M27" s="217"/>
    </row>
    <row r="28" spans="1:13" ht="15" hidden="1" outlineLevel="1">
      <c r="A28" s="220" t="s">
        <v>914</v>
      </c>
      <c r="B28" s="236"/>
      <c r="E28" s="226"/>
      <c r="F28" s="226"/>
      <c r="G28" s="226"/>
      <c r="H28" s="217"/>
      <c r="L28" s="217"/>
      <c r="M28" s="217"/>
    </row>
    <row r="29" spans="1:13" ht="15" hidden="1" outlineLevel="1">
      <c r="A29" s="220" t="s">
        <v>915</v>
      </c>
      <c r="B29" s="236"/>
      <c r="E29" s="226"/>
      <c r="F29" s="226"/>
      <c r="G29" s="226"/>
      <c r="H29" s="217"/>
      <c r="L29" s="217"/>
      <c r="M29" s="217"/>
    </row>
    <row r="30" spans="1:13" ht="15" hidden="1" outlineLevel="1">
      <c r="A30" s="220" t="s">
        <v>916</v>
      </c>
      <c r="B30" s="236"/>
      <c r="E30" s="226"/>
      <c r="F30" s="226"/>
      <c r="G30" s="226"/>
      <c r="H30" s="217"/>
      <c r="L30" s="217"/>
      <c r="M30" s="217"/>
    </row>
    <row r="31" spans="1:13" ht="15" hidden="1" outlineLevel="1">
      <c r="A31" s="220" t="s">
        <v>917</v>
      </c>
      <c r="B31" s="236"/>
      <c r="E31" s="226"/>
      <c r="F31" s="226"/>
      <c r="G31" s="226"/>
      <c r="H31" s="217"/>
      <c r="L31" s="217"/>
      <c r="M31" s="217"/>
    </row>
    <row r="32" spans="1:13" ht="15" hidden="1" outlineLevel="1">
      <c r="A32" s="220" t="s">
        <v>918</v>
      </c>
      <c r="B32" s="236"/>
      <c r="E32" s="226"/>
      <c r="F32" s="226"/>
      <c r="G32" s="226"/>
      <c r="H32" s="217"/>
      <c r="L32" s="217"/>
      <c r="M32" s="217"/>
    </row>
    <row r="33" spans="1:13" ht="18.75" collapsed="1">
      <c r="A33" s="232"/>
      <c r="B33" s="231" t="s">
        <v>880</v>
      </c>
      <c r="C33" s="232"/>
      <c r="D33" s="232"/>
      <c r="E33" s="232"/>
      <c r="F33" s="232"/>
      <c r="G33" s="232"/>
      <c r="H33" s="217"/>
      <c r="L33" s="217"/>
      <c r="M33" s="217"/>
    </row>
    <row r="34" spans="1:13" ht="15" customHeight="1">
      <c r="A34" s="241"/>
      <c r="B34" s="242" t="s">
        <v>919</v>
      </c>
      <c r="C34" s="241" t="s">
        <v>920</v>
      </c>
      <c r="D34" s="241" t="s">
        <v>884</v>
      </c>
      <c r="E34" s="241" t="s">
        <v>921</v>
      </c>
      <c r="F34" s="244"/>
      <c r="G34" s="244"/>
      <c r="H34" s="217"/>
      <c r="L34" s="217"/>
      <c r="M34" s="217"/>
    </row>
    <row r="35" spans="1:13" ht="15">
      <c r="A35" s="220" t="s">
        <v>922</v>
      </c>
      <c r="B35" s="340" t="s">
        <v>2063</v>
      </c>
      <c r="C35" s="340" t="s">
        <v>2064</v>
      </c>
      <c r="D35" s="340" t="s">
        <v>2065</v>
      </c>
      <c r="E35" s="340" t="s">
        <v>2066</v>
      </c>
      <c r="F35" s="341"/>
      <c r="G35" s="341"/>
      <c r="H35" s="217"/>
      <c r="L35" s="217"/>
      <c r="M35" s="217"/>
    </row>
    <row r="36" spans="1:13" ht="15">
      <c r="A36" s="220" t="s">
        <v>923</v>
      </c>
      <c r="B36" s="239"/>
      <c r="H36" s="217"/>
      <c r="L36" s="217"/>
      <c r="M36" s="217"/>
    </row>
    <row r="37" spans="1:13" ht="15">
      <c r="A37" s="220" t="s">
        <v>924</v>
      </c>
      <c r="B37" s="239"/>
      <c r="H37" s="217"/>
      <c r="L37" s="217"/>
      <c r="M37" s="217"/>
    </row>
    <row r="38" spans="1:13" ht="15">
      <c r="A38" s="220" t="s">
        <v>925</v>
      </c>
      <c r="B38" s="239"/>
      <c r="H38" s="217"/>
      <c r="L38" s="217"/>
      <c r="M38" s="217"/>
    </row>
    <row r="39" spans="1:13" ht="15">
      <c r="A39" s="220" t="s">
        <v>926</v>
      </c>
      <c r="B39" s="239"/>
      <c r="H39" s="217"/>
      <c r="L39" s="217"/>
      <c r="M39" s="217"/>
    </row>
    <row r="40" spans="1:13" ht="15">
      <c r="A40" s="220" t="s">
        <v>927</v>
      </c>
      <c r="B40" s="239"/>
      <c r="H40" s="217"/>
      <c r="L40" s="217"/>
      <c r="M40" s="217"/>
    </row>
    <row r="41" spans="1:13" ht="15">
      <c r="A41" s="220" t="s">
        <v>928</v>
      </c>
      <c r="B41" s="239"/>
      <c r="H41" s="217"/>
      <c r="L41" s="217"/>
      <c r="M41" s="217"/>
    </row>
    <row r="42" spans="1:13" ht="15">
      <c r="A42" s="220" t="s">
        <v>929</v>
      </c>
      <c r="B42" s="239"/>
      <c r="H42" s="217"/>
      <c r="L42" s="217"/>
      <c r="M42" s="217"/>
    </row>
    <row r="43" spans="1:13" ht="15">
      <c r="A43" s="220" t="s">
        <v>930</v>
      </c>
      <c r="B43" s="239"/>
      <c r="H43" s="217"/>
      <c r="L43" s="217"/>
      <c r="M43" s="217"/>
    </row>
    <row r="44" spans="1:13" ht="15">
      <c r="A44" s="220" t="s">
        <v>931</v>
      </c>
      <c r="B44" s="239"/>
      <c r="H44" s="217"/>
      <c r="L44" s="217"/>
      <c r="M44" s="217"/>
    </row>
    <row r="45" spans="1:13" ht="15">
      <c r="A45" s="220" t="s">
        <v>932</v>
      </c>
      <c r="B45" s="239"/>
      <c r="H45" s="217"/>
      <c r="L45" s="217"/>
      <c r="M45" s="217"/>
    </row>
    <row r="46" spans="1:13" ht="15">
      <c r="A46" s="220" t="s">
        <v>933</v>
      </c>
      <c r="B46" s="239"/>
      <c r="H46" s="217"/>
      <c r="L46" s="217"/>
      <c r="M46" s="217"/>
    </row>
    <row r="47" spans="1:13" ht="15">
      <c r="A47" s="220" t="s">
        <v>934</v>
      </c>
      <c r="B47" s="239"/>
      <c r="H47" s="217"/>
      <c r="L47" s="217"/>
      <c r="M47" s="217"/>
    </row>
    <row r="48" spans="1:13" ht="15">
      <c r="A48" s="220" t="s">
        <v>935</v>
      </c>
      <c r="B48" s="239"/>
      <c r="H48" s="217"/>
      <c r="L48" s="217"/>
      <c r="M48" s="217"/>
    </row>
    <row r="49" spans="1:13" ht="15">
      <c r="A49" s="220" t="s">
        <v>936</v>
      </c>
      <c r="B49" s="239"/>
      <c r="H49" s="217"/>
      <c r="L49" s="217"/>
      <c r="M49" s="217"/>
    </row>
    <row r="50" spans="1:13" ht="15">
      <c r="A50" s="220" t="s">
        <v>937</v>
      </c>
      <c r="B50" s="239"/>
      <c r="H50" s="217"/>
      <c r="L50" s="217"/>
      <c r="M50" s="217"/>
    </row>
    <row r="51" spans="1:13" ht="15">
      <c r="A51" s="220" t="s">
        <v>938</v>
      </c>
      <c r="B51" s="239"/>
      <c r="H51" s="217"/>
      <c r="L51" s="217"/>
      <c r="M51" s="217"/>
    </row>
    <row r="52" spans="1:13" ht="15">
      <c r="A52" s="220" t="s">
        <v>939</v>
      </c>
      <c r="B52" s="239"/>
      <c r="H52" s="217"/>
      <c r="L52" s="217"/>
      <c r="M52" s="217"/>
    </row>
    <row r="53" spans="1:13" ht="15">
      <c r="A53" s="220" t="s">
        <v>940</v>
      </c>
      <c r="B53" s="239"/>
      <c r="H53" s="217"/>
      <c r="L53" s="217"/>
      <c r="M53" s="217"/>
    </row>
    <row r="54" spans="1:13" ht="15">
      <c r="A54" s="220" t="s">
        <v>941</v>
      </c>
      <c r="B54" s="239"/>
      <c r="H54" s="217"/>
      <c r="L54" s="217"/>
      <c r="M54" s="217"/>
    </row>
    <row r="55" spans="1:13" ht="15">
      <c r="A55" s="220" t="s">
        <v>942</v>
      </c>
      <c r="B55" s="239"/>
      <c r="H55" s="217"/>
      <c r="L55" s="217"/>
      <c r="M55" s="217"/>
    </row>
    <row r="56" spans="1:13" ht="15">
      <c r="A56" s="220" t="s">
        <v>943</v>
      </c>
      <c r="B56" s="239"/>
      <c r="H56" s="217"/>
      <c r="L56" s="217"/>
      <c r="M56" s="217"/>
    </row>
    <row r="57" spans="1:13" ht="15">
      <c r="A57" s="220" t="s">
        <v>944</v>
      </c>
      <c r="B57" s="239"/>
      <c r="H57" s="217"/>
      <c r="L57" s="217"/>
      <c r="M57" s="217"/>
    </row>
    <row r="58" spans="1:13" ht="15">
      <c r="A58" s="220" t="s">
        <v>945</v>
      </c>
      <c r="B58" s="239"/>
      <c r="H58" s="217"/>
      <c r="L58" s="217"/>
      <c r="M58" s="217"/>
    </row>
    <row r="59" spans="1:13" ht="15">
      <c r="A59" s="220" t="s">
        <v>946</v>
      </c>
      <c r="B59" s="239"/>
      <c r="H59" s="217"/>
      <c r="L59" s="217"/>
      <c r="M59" s="217"/>
    </row>
    <row r="60" spans="1:13" ht="15" hidden="1" outlineLevel="1">
      <c r="A60" s="220" t="s">
        <v>947</v>
      </c>
      <c r="B60" s="239"/>
      <c r="E60" s="239"/>
      <c r="F60" s="239"/>
      <c r="G60" s="239"/>
      <c r="H60" s="217"/>
      <c r="L60" s="217"/>
      <c r="M60" s="217"/>
    </row>
    <row r="61" spans="1:13" ht="15" hidden="1" outlineLevel="1">
      <c r="A61" s="220" t="s">
        <v>948</v>
      </c>
      <c r="B61" s="239"/>
      <c r="E61" s="239"/>
      <c r="F61" s="239"/>
      <c r="G61" s="239"/>
      <c r="H61" s="217"/>
      <c r="L61" s="217"/>
      <c r="M61" s="217"/>
    </row>
    <row r="62" spans="1:13" ht="15" hidden="1" outlineLevel="1">
      <c r="A62" s="220" t="s">
        <v>949</v>
      </c>
      <c r="B62" s="239"/>
      <c r="E62" s="239"/>
      <c r="F62" s="239"/>
      <c r="G62" s="239"/>
      <c r="H62" s="217"/>
      <c r="L62" s="217"/>
      <c r="M62" s="217"/>
    </row>
    <row r="63" spans="1:13" ht="15" hidden="1" outlineLevel="1">
      <c r="A63" s="220" t="s">
        <v>950</v>
      </c>
      <c r="B63" s="239"/>
      <c r="E63" s="239"/>
      <c r="F63" s="239"/>
      <c r="G63" s="239"/>
      <c r="H63" s="217"/>
      <c r="L63" s="217"/>
      <c r="M63" s="217"/>
    </row>
    <row r="64" spans="1:13" ht="15" hidden="1" outlineLevel="1">
      <c r="A64" s="220" t="s">
        <v>951</v>
      </c>
      <c r="B64" s="239"/>
      <c r="E64" s="239"/>
      <c r="F64" s="239"/>
      <c r="G64" s="239"/>
      <c r="H64" s="217"/>
      <c r="L64" s="217"/>
      <c r="M64" s="217"/>
    </row>
    <row r="65" spans="1:13" ht="15" hidden="1" outlineLevel="1">
      <c r="A65" s="220" t="s">
        <v>952</v>
      </c>
      <c r="B65" s="239"/>
      <c r="E65" s="239"/>
      <c r="F65" s="239"/>
      <c r="G65" s="239"/>
      <c r="H65" s="217"/>
      <c r="L65" s="217"/>
      <c r="M65" s="217"/>
    </row>
    <row r="66" spans="1:13" ht="15" hidden="1" outlineLevel="1">
      <c r="A66" s="220" t="s">
        <v>953</v>
      </c>
      <c r="B66" s="239"/>
      <c r="E66" s="239"/>
      <c r="F66" s="239"/>
      <c r="G66" s="239"/>
      <c r="H66" s="217"/>
      <c r="L66" s="217"/>
      <c r="M66" s="217"/>
    </row>
    <row r="67" spans="1:13" ht="15" hidden="1" outlineLevel="1">
      <c r="A67" s="220" t="s">
        <v>954</v>
      </c>
      <c r="B67" s="239"/>
      <c r="E67" s="239"/>
      <c r="F67" s="239"/>
      <c r="G67" s="239"/>
      <c r="H67" s="217"/>
      <c r="L67" s="217"/>
      <c r="M67" s="217"/>
    </row>
    <row r="68" spans="1:13" ht="15" hidden="1" outlineLevel="1">
      <c r="A68" s="220" t="s">
        <v>955</v>
      </c>
      <c r="B68" s="239"/>
      <c r="E68" s="239"/>
      <c r="F68" s="239"/>
      <c r="G68" s="239"/>
      <c r="H68" s="217"/>
      <c r="L68" s="217"/>
      <c r="M68" s="217"/>
    </row>
    <row r="69" spans="1:13" ht="15" hidden="1" outlineLevel="1">
      <c r="A69" s="220" t="s">
        <v>956</v>
      </c>
      <c r="B69" s="239"/>
      <c r="E69" s="239"/>
      <c r="F69" s="239"/>
      <c r="G69" s="239"/>
      <c r="H69" s="217"/>
      <c r="L69" s="217"/>
      <c r="M69" s="217"/>
    </row>
    <row r="70" spans="1:13" ht="15" hidden="1" outlineLevel="1">
      <c r="A70" s="220" t="s">
        <v>957</v>
      </c>
      <c r="B70" s="239"/>
      <c r="E70" s="239"/>
      <c r="F70" s="239"/>
      <c r="G70" s="239"/>
      <c r="H70" s="217"/>
      <c r="L70" s="217"/>
      <c r="M70" s="217"/>
    </row>
    <row r="71" spans="1:13" ht="15" hidden="1" outlineLevel="1">
      <c r="A71" s="220" t="s">
        <v>958</v>
      </c>
      <c r="B71" s="239"/>
      <c r="E71" s="239"/>
      <c r="F71" s="239"/>
      <c r="G71" s="239"/>
      <c r="H71" s="217"/>
      <c r="L71" s="217"/>
      <c r="M71" s="217"/>
    </row>
    <row r="72" spans="1:13" ht="15" hidden="1" outlineLevel="1">
      <c r="A72" s="220" t="s">
        <v>959</v>
      </c>
      <c r="B72" s="239"/>
      <c r="E72" s="239"/>
      <c r="F72" s="239"/>
      <c r="G72" s="239"/>
      <c r="H72" s="217"/>
      <c r="L72" s="217"/>
      <c r="M72" s="217"/>
    </row>
    <row r="73" spans="1:8" ht="37.5" collapsed="1">
      <c r="A73" s="232"/>
      <c r="B73" s="231" t="s">
        <v>881</v>
      </c>
      <c r="C73" s="232"/>
      <c r="D73" s="232"/>
      <c r="E73" s="232"/>
      <c r="F73" s="232"/>
      <c r="G73" s="232"/>
      <c r="H73" s="217"/>
    </row>
    <row r="74" spans="1:14" ht="15" customHeight="1">
      <c r="A74" s="241"/>
      <c r="B74" s="242" t="s">
        <v>960</v>
      </c>
      <c r="C74" s="241" t="s">
        <v>961</v>
      </c>
      <c r="D74" s="241"/>
      <c r="E74" s="244"/>
      <c r="F74" s="244"/>
      <c r="G74" s="244"/>
      <c r="H74" s="258"/>
      <c r="I74" s="258"/>
      <c r="J74" s="258"/>
      <c r="K74" s="258"/>
      <c r="L74" s="258"/>
      <c r="M74" s="258"/>
      <c r="N74" s="258"/>
    </row>
    <row r="75" spans="1:8" ht="15">
      <c r="A75" s="220" t="s">
        <v>962</v>
      </c>
      <c r="B75" s="220" t="s">
        <v>963</v>
      </c>
      <c r="C75" s="270">
        <v>38.0780851018536</v>
      </c>
      <c r="H75" s="217"/>
    </row>
    <row r="76" spans="1:8" ht="15">
      <c r="A76" s="220" t="s">
        <v>964</v>
      </c>
      <c r="B76" s="220" t="s">
        <v>2067</v>
      </c>
      <c r="C76" s="270">
        <v>181.32183419724694</v>
      </c>
      <c r="H76" s="217"/>
    </row>
    <row r="77" spans="1:8" ht="15" hidden="1" outlineLevel="1">
      <c r="A77" s="220" t="s">
        <v>965</v>
      </c>
      <c r="H77" s="217"/>
    </row>
    <row r="78" spans="1:8" ht="15" hidden="1" outlineLevel="1">
      <c r="A78" s="220" t="s">
        <v>966</v>
      </c>
      <c r="H78" s="217"/>
    </row>
    <row r="79" spans="1:8" ht="15" hidden="1" outlineLevel="1">
      <c r="A79" s="220" t="s">
        <v>967</v>
      </c>
      <c r="H79" s="217"/>
    </row>
    <row r="80" spans="1:8" ht="15" hidden="1" outlineLevel="1">
      <c r="A80" s="220" t="s">
        <v>968</v>
      </c>
      <c r="H80" s="217"/>
    </row>
    <row r="81" spans="1:8" ht="15" collapsed="1">
      <c r="A81" s="241"/>
      <c r="B81" s="242" t="s">
        <v>969</v>
      </c>
      <c r="C81" s="241" t="s">
        <v>485</v>
      </c>
      <c r="D81" s="241" t="s">
        <v>486</v>
      </c>
      <c r="E81" s="244" t="s">
        <v>970</v>
      </c>
      <c r="F81" s="244" t="s">
        <v>971</v>
      </c>
      <c r="G81" s="244" t="s">
        <v>972</v>
      </c>
      <c r="H81" s="217"/>
    </row>
    <row r="82" spans="1:8" ht="15">
      <c r="A82" s="220" t="s">
        <v>973</v>
      </c>
      <c r="B82" s="220" t="s">
        <v>974</v>
      </c>
      <c r="C82" s="309">
        <v>0.0010134935875846607</v>
      </c>
      <c r="D82" s="342"/>
      <c r="E82" s="342"/>
      <c r="F82" s="342"/>
      <c r="G82" s="342">
        <f>C82</f>
        <v>0.0010134935875846607</v>
      </c>
      <c r="H82" s="217"/>
    </row>
    <row r="83" spans="1:8" ht="15">
      <c r="A83" s="220" t="s">
        <v>975</v>
      </c>
      <c r="B83" s="220" t="s">
        <v>976</v>
      </c>
      <c r="C83" s="309">
        <v>6.550081292222727E-05</v>
      </c>
      <c r="G83" s="343">
        <f>C83</f>
        <v>6.550081292222727E-05</v>
      </c>
      <c r="H83" s="217"/>
    </row>
    <row r="84" spans="1:8" ht="15">
      <c r="A84" s="220" t="s">
        <v>977</v>
      </c>
      <c r="B84" s="220" t="s">
        <v>978</v>
      </c>
      <c r="C84" s="309">
        <v>0.00032629204697943087</v>
      </c>
      <c r="G84" s="343">
        <f>C84</f>
        <v>0.00032629204697943087</v>
      </c>
      <c r="H84" s="217"/>
    </row>
    <row r="85" spans="1:8" ht="15">
      <c r="A85" s="220" t="s">
        <v>979</v>
      </c>
      <c r="B85" s="220" t="s">
        <v>980</v>
      </c>
      <c r="C85" s="309">
        <v>0.0001559779800865996</v>
      </c>
      <c r="G85" s="343">
        <f>C85</f>
        <v>0.0001559779800865996</v>
      </c>
      <c r="H85" s="217"/>
    </row>
    <row r="86" spans="1:8" ht="15">
      <c r="A86" s="220" t="s">
        <v>981</v>
      </c>
      <c r="B86" s="220" t="s">
        <v>982</v>
      </c>
      <c r="C86" s="309">
        <v>0</v>
      </c>
      <c r="G86" s="343">
        <f>C86</f>
        <v>0</v>
      </c>
      <c r="H86" s="217"/>
    </row>
    <row r="87" spans="1:8" ht="15" hidden="1" outlineLevel="1">
      <c r="A87" s="220" t="s">
        <v>983</v>
      </c>
      <c r="H87" s="217"/>
    </row>
    <row r="88" spans="1:8" ht="15" hidden="1" outlineLevel="1">
      <c r="A88" s="220" t="s">
        <v>984</v>
      </c>
      <c r="H88" s="217"/>
    </row>
    <row r="89" spans="1:8" ht="15" hidden="1" outlineLevel="1">
      <c r="A89" s="220" t="s">
        <v>985</v>
      </c>
      <c r="H89" s="217"/>
    </row>
    <row r="90" spans="1:8" ht="15" hidden="1" outlineLevel="1">
      <c r="A90" s="220" t="s">
        <v>986</v>
      </c>
      <c r="H90" s="217"/>
    </row>
    <row r="91" ht="15" collapsed="1">
      <c r="H91" s="217"/>
    </row>
    <row r="92" ht="15">
      <c r="H92" s="217"/>
    </row>
    <row r="93" ht="15">
      <c r="H93" s="217"/>
    </row>
    <row r="94" ht="15">
      <c r="H94" s="217"/>
    </row>
    <row r="95" ht="15">
      <c r="H95" s="217"/>
    </row>
    <row r="96" ht="15">
      <c r="H96" s="217"/>
    </row>
    <row r="97" ht="15">
      <c r="H97" s="217"/>
    </row>
    <row r="98" ht="15">
      <c r="H98" s="217"/>
    </row>
    <row r="99" ht="15">
      <c r="H99" s="217"/>
    </row>
    <row r="100" ht="15">
      <c r="H100" s="217"/>
    </row>
    <row r="101" ht="15">
      <c r="H101" s="217"/>
    </row>
    <row r="102" ht="15">
      <c r="H102" s="217"/>
    </row>
    <row r="103" ht="15">
      <c r="H103" s="217"/>
    </row>
    <row r="104" ht="15">
      <c r="H104" s="217"/>
    </row>
    <row r="105" ht="15">
      <c r="H105" s="217"/>
    </row>
    <row r="106" ht="15">
      <c r="H106" s="217"/>
    </row>
    <row r="107" ht="15">
      <c r="H107" s="217"/>
    </row>
    <row r="108" ht="15">
      <c r="H108" s="217"/>
    </row>
    <row r="109" ht="15">
      <c r="H109" s="217"/>
    </row>
    <row r="110" ht="15">
      <c r="H110" s="217"/>
    </row>
    <row r="111" ht="15">
      <c r="H111" s="217"/>
    </row>
    <row r="112" ht="15">
      <c r="H112" s="21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0"/>
  <sheetViews>
    <sheetView showGridLines="0" zoomScalePageLayoutView="0" workbookViewId="0" topLeftCell="A1">
      <selection activeCell="A1" sqref="A1"/>
    </sheetView>
  </sheetViews>
  <sheetFormatPr defaultColWidth="9.140625" defaultRowHeight="12.75"/>
  <sheetData>
    <row r="1" spans="2:6" ht="12.75">
      <c r="B1" t="s">
        <v>1683</v>
      </c>
      <c r="C1" t="s">
        <v>1684</v>
      </c>
      <c r="D1" t="s">
        <v>1685</v>
      </c>
      <c r="E1" t="s">
        <v>1686</v>
      </c>
      <c r="F1" t="s">
        <v>1687</v>
      </c>
    </row>
    <row r="2" spans="1:6" ht="12.75">
      <c r="A2" t="s">
        <v>1324</v>
      </c>
      <c r="B2">
        <v>15810067460.158934</v>
      </c>
      <c r="C2">
        <v>15783252415.7712</v>
      </c>
      <c r="D2">
        <v>15743112356.61215</v>
      </c>
      <c r="E2">
        <v>15676431696.322676</v>
      </c>
      <c r="F2">
        <v>11500000000</v>
      </c>
    </row>
    <row r="3" spans="1:6" ht="12.75">
      <c r="A3" t="s">
        <v>1325</v>
      </c>
      <c r="B3">
        <v>15708005652.360449</v>
      </c>
      <c r="C3">
        <v>15657338865.661575</v>
      </c>
      <c r="D3">
        <v>15581639778.816288</v>
      </c>
      <c r="E3">
        <v>15456273384.566477</v>
      </c>
      <c r="F3">
        <v>11500000000</v>
      </c>
    </row>
    <row r="4" spans="1:6" ht="12.75">
      <c r="A4" t="s">
        <v>1326</v>
      </c>
      <c r="B4">
        <v>15611110269.764519</v>
      </c>
      <c r="C4">
        <v>15534363829.17193</v>
      </c>
      <c r="D4">
        <v>15419943216.089033</v>
      </c>
      <c r="E4">
        <v>15231091418.076899</v>
      </c>
      <c r="F4">
        <v>11500000000</v>
      </c>
    </row>
    <row r="5" spans="1:6" ht="12.75">
      <c r="A5" t="s">
        <v>1327</v>
      </c>
      <c r="B5">
        <v>15513541862.307758</v>
      </c>
      <c r="C5">
        <v>15411936232.604809</v>
      </c>
      <c r="D5">
        <v>15260763873.360847</v>
      </c>
      <c r="E5">
        <v>15012070886.82214</v>
      </c>
      <c r="F5">
        <v>11500000000</v>
      </c>
    </row>
    <row r="6" spans="1:6" ht="12.75">
      <c r="A6" t="s">
        <v>1328</v>
      </c>
      <c r="B6">
        <v>15413318905.742615</v>
      </c>
      <c r="C6">
        <v>15286398772.144138</v>
      </c>
      <c r="D6">
        <v>15097962655.486254</v>
      </c>
      <c r="E6">
        <v>14789016729.276337</v>
      </c>
      <c r="F6">
        <v>11500000000</v>
      </c>
    </row>
    <row r="7" spans="1:6" ht="12.75">
      <c r="A7" t="s">
        <v>1329</v>
      </c>
      <c r="B7">
        <v>15313194824.679813</v>
      </c>
      <c r="C7">
        <v>15162170948.552185</v>
      </c>
      <c r="D7">
        <v>14938408051.040743</v>
      </c>
      <c r="E7">
        <v>14572744651.517065</v>
      </c>
      <c r="F7">
        <v>11500000000</v>
      </c>
    </row>
    <row r="8" spans="1:6" ht="12.75">
      <c r="A8" t="s">
        <v>1330</v>
      </c>
      <c r="B8">
        <v>15214384585.36971</v>
      </c>
      <c r="C8">
        <v>15038784981.740969</v>
      </c>
      <c r="D8">
        <v>14779160729.747934</v>
      </c>
      <c r="E8">
        <v>14356329870.822481</v>
      </c>
      <c r="F8">
        <v>11500000000</v>
      </c>
    </row>
    <row r="9" spans="1:6" ht="12.75">
      <c r="A9" t="s">
        <v>1331</v>
      </c>
      <c r="B9">
        <v>15116532186.808645</v>
      </c>
      <c r="C9">
        <v>14916719121.709883</v>
      </c>
      <c r="D9">
        <v>14621920803.393505</v>
      </c>
      <c r="E9">
        <v>14143428630.81082</v>
      </c>
      <c r="F9">
        <v>11500000000</v>
      </c>
    </row>
    <row r="10" spans="1:6" ht="12.75">
      <c r="A10" t="s">
        <v>1332</v>
      </c>
      <c r="B10">
        <v>15017558733.13919</v>
      </c>
      <c r="C10">
        <v>14794729820.280046</v>
      </c>
      <c r="D10">
        <v>14466648219.4699</v>
      </c>
      <c r="E10">
        <v>13935876227.18225</v>
      </c>
      <c r="F10">
        <v>11500000000</v>
      </c>
    </row>
    <row r="11" spans="1:6" ht="12.75">
      <c r="A11" t="s">
        <v>1333</v>
      </c>
      <c r="B11">
        <v>14917109456.292591</v>
      </c>
      <c r="C11">
        <v>14670845883.813786</v>
      </c>
      <c r="D11">
        <v>14309027892.12754</v>
      </c>
      <c r="E11">
        <v>13725655971.46447</v>
      </c>
      <c r="F11">
        <v>11500000000</v>
      </c>
    </row>
    <row r="12" spans="1:6" ht="12.75">
      <c r="A12" t="s">
        <v>1334</v>
      </c>
      <c r="B12">
        <v>14818392218.627943</v>
      </c>
      <c r="C12">
        <v>14549836882.255894</v>
      </c>
      <c r="D12">
        <v>14156075399.148123</v>
      </c>
      <c r="E12">
        <v>13523276556.467209</v>
      </c>
      <c r="F12">
        <v>11500000000</v>
      </c>
    </row>
    <row r="13" spans="1:6" ht="12.75">
      <c r="A13" t="s">
        <v>1335</v>
      </c>
      <c r="B13">
        <v>14721642928.250214</v>
      </c>
      <c r="C13">
        <v>14430324509.802094</v>
      </c>
      <c r="D13">
        <v>14004091289.647694</v>
      </c>
      <c r="E13">
        <v>13321422889.382153</v>
      </c>
      <c r="F13">
        <v>11500000000</v>
      </c>
    </row>
    <row r="14" spans="1:6" ht="12.75">
      <c r="A14" t="s">
        <v>1336</v>
      </c>
      <c r="B14">
        <v>14623203405.700539</v>
      </c>
      <c r="C14">
        <v>14309521710.892273</v>
      </c>
      <c r="D14">
        <v>13851539548.042732</v>
      </c>
      <c r="E14">
        <v>13120498863.163034</v>
      </c>
      <c r="F14">
        <v>11500000000</v>
      </c>
    </row>
    <row r="15" spans="1:6" ht="12.75">
      <c r="A15" t="s">
        <v>1337</v>
      </c>
      <c r="B15">
        <v>14524147923.420206</v>
      </c>
      <c r="C15">
        <v>14190816469.853285</v>
      </c>
      <c r="D15">
        <v>13705075359.412066</v>
      </c>
      <c r="E15">
        <v>12932090666.131254</v>
      </c>
      <c r="F15">
        <v>11500000000</v>
      </c>
    </row>
    <row r="16" spans="1:6" ht="12.75">
      <c r="A16" t="s">
        <v>1338</v>
      </c>
      <c r="B16">
        <v>14423883645.021503</v>
      </c>
      <c r="C16">
        <v>14068950750.188568</v>
      </c>
      <c r="D16">
        <v>13552825506.579681</v>
      </c>
      <c r="E16">
        <v>12734261948.426908</v>
      </c>
      <c r="F16">
        <v>11500000000</v>
      </c>
    </row>
    <row r="17" spans="1:6" ht="12.75">
      <c r="A17" t="s">
        <v>1339</v>
      </c>
      <c r="B17">
        <v>14328497029.886381</v>
      </c>
      <c r="C17">
        <v>13952971185.705177</v>
      </c>
      <c r="D17">
        <v>13408018549.721153</v>
      </c>
      <c r="E17">
        <v>12546558560.590319</v>
      </c>
      <c r="F17">
        <v>11500000000</v>
      </c>
    </row>
    <row r="18" spans="1:6" ht="12.75">
      <c r="A18" t="s">
        <v>1340</v>
      </c>
      <c r="B18">
        <v>14231341169.548544</v>
      </c>
      <c r="C18">
        <v>13834856810.457039</v>
      </c>
      <c r="D18">
        <v>13260706601.614157</v>
      </c>
      <c r="E18">
        <v>12356153693.104874</v>
      </c>
      <c r="F18">
        <v>11500000000</v>
      </c>
    </row>
    <row r="19" spans="1:6" ht="12.75">
      <c r="A19" t="s">
        <v>1341</v>
      </c>
      <c r="B19">
        <v>14133649292.901285</v>
      </c>
      <c r="C19">
        <v>13717333879.736088</v>
      </c>
      <c r="D19">
        <v>13115700002.603428</v>
      </c>
      <c r="E19">
        <v>12170942014.287119</v>
      </c>
      <c r="F19">
        <v>11500000000</v>
      </c>
    </row>
    <row r="20" spans="1:6" ht="12.75">
      <c r="A20" t="s">
        <v>1342</v>
      </c>
      <c r="B20">
        <v>14035054733.159204</v>
      </c>
      <c r="C20">
        <v>13598540168.57573</v>
      </c>
      <c r="D20">
        <v>12969049452.800968</v>
      </c>
      <c r="E20">
        <v>11983880915.18998</v>
      </c>
      <c r="F20">
        <v>11500000000</v>
      </c>
    </row>
    <row r="21" spans="1:6" ht="12.75">
      <c r="A21" t="s">
        <v>1343</v>
      </c>
      <c r="B21">
        <v>13936727791.843132</v>
      </c>
      <c r="C21">
        <v>13480368818.308443</v>
      </c>
      <c r="D21">
        <v>12823652038.707542</v>
      </c>
      <c r="E21">
        <v>11799339121.896847</v>
      </c>
      <c r="F21">
        <v>11500000000</v>
      </c>
    </row>
    <row r="22" spans="1:6" ht="12.75">
      <c r="A22" t="s">
        <v>1344</v>
      </c>
      <c r="B22">
        <v>13839823786.477081</v>
      </c>
      <c r="C22">
        <v>13364665020.90282</v>
      </c>
      <c r="D22">
        <v>12682293389.57542</v>
      </c>
      <c r="E22">
        <v>11621437136.8369</v>
      </c>
      <c r="F22">
        <v>11500000000</v>
      </c>
    </row>
    <row r="23" spans="1:6" ht="12.75">
      <c r="A23" t="s">
        <v>1345</v>
      </c>
      <c r="B23">
        <v>13742407102.96834</v>
      </c>
      <c r="C23">
        <v>13248085009.269428</v>
      </c>
      <c r="D23">
        <v>12539693374.454756</v>
      </c>
      <c r="E23">
        <v>11442095761.59798</v>
      </c>
      <c r="F23">
        <v>11500000000</v>
      </c>
    </row>
    <row r="24" spans="1:6" ht="12.75">
      <c r="A24" t="s">
        <v>1346</v>
      </c>
      <c r="B24">
        <v>13644784598.645979</v>
      </c>
      <c r="C24">
        <v>13132383017.909323</v>
      </c>
      <c r="D24">
        <v>12399584113.90679</v>
      </c>
      <c r="E24">
        <v>11267870928.072594</v>
      </c>
      <c r="F24">
        <v>11500000000</v>
      </c>
    </row>
    <row r="25" spans="1:6" ht="12.75">
      <c r="A25" t="s">
        <v>1347</v>
      </c>
      <c r="B25">
        <v>13548438144.174702</v>
      </c>
      <c r="C25">
        <v>13017538435.41998</v>
      </c>
      <c r="D25">
        <v>12259889044.618223</v>
      </c>
      <c r="E25">
        <v>11093737970.720798</v>
      </c>
      <c r="F25">
        <v>11500000000</v>
      </c>
    </row>
    <row r="26" spans="1:6" ht="12.75">
      <c r="A26" t="s">
        <v>1348</v>
      </c>
      <c r="B26">
        <v>13450863195.63178</v>
      </c>
      <c r="C26">
        <v>12901867292.074213</v>
      </c>
      <c r="D26">
        <v>12120047849.305769</v>
      </c>
      <c r="E26">
        <v>10920746298.917429</v>
      </c>
      <c r="F26">
        <v>11500000000</v>
      </c>
    </row>
    <row r="27" spans="1:6" ht="12.75">
      <c r="A27" t="s">
        <v>1349</v>
      </c>
      <c r="B27">
        <v>13352427443.73097</v>
      </c>
      <c r="C27">
        <v>12787827360.670115</v>
      </c>
      <c r="D27">
        <v>11985320296.637661</v>
      </c>
      <c r="E27">
        <v>10758027238.392614</v>
      </c>
      <c r="F27">
        <v>11500000000</v>
      </c>
    </row>
    <row r="28" spans="1:6" ht="12.75">
      <c r="A28" t="s">
        <v>1350</v>
      </c>
      <c r="B28">
        <v>13257349286.45414</v>
      </c>
      <c r="C28">
        <v>12675234870.501501</v>
      </c>
      <c r="D28">
        <v>11849580849.38768</v>
      </c>
      <c r="E28">
        <v>10591137417.895164</v>
      </c>
      <c r="F28">
        <v>11500000000</v>
      </c>
    </row>
    <row r="29" spans="1:6" ht="12.75">
      <c r="A29" t="s">
        <v>1351</v>
      </c>
      <c r="B29">
        <v>13157240144.344755</v>
      </c>
      <c r="C29">
        <v>12558873288.795826</v>
      </c>
      <c r="D29">
        <v>11711901709.952072</v>
      </c>
      <c r="E29">
        <v>10425169311.2668</v>
      </c>
      <c r="F29">
        <v>11500000000</v>
      </c>
    </row>
    <row r="30" spans="1:6" ht="12.75">
      <c r="A30" t="s">
        <v>1352</v>
      </c>
      <c r="B30">
        <v>13058483519.565647</v>
      </c>
      <c r="C30">
        <v>12443467034.513992</v>
      </c>
      <c r="D30">
        <v>11574766395.809444</v>
      </c>
      <c r="E30">
        <v>10259461173.851618</v>
      </c>
      <c r="F30">
        <v>11500000000</v>
      </c>
    </row>
    <row r="31" spans="1:6" ht="12.75">
      <c r="A31" t="s">
        <v>1353</v>
      </c>
      <c r="B31">
        <v>12960046541.164146</v>
      </c>
      <c r="C31">
        <v>12329395323.879547</v>
      </c>
      <c r="D31">
        <v>11440430793.88826</v>
      </c>
      <c r="E31">
        <v>10098823436.48261</v>
      </c>
      <c r="F31">
        <v>11500000000</v>
      </c>
    </row>
    <row r="32" spans="1:6" ht="12.75">
      <c r="A32" t="s">
        <v>1354</v>
      </c>
      <c r="B32">
        <v>12863329240.412903</v>
      </c>
      <c r="C32">
        <v>12216628892.020128</v>
      </c>
      <c r="D32">
        <v>11306965700.578722</v>
      </c>
      <c r="E32">
        <v>9938734639.9189</v>
      </c>
      <c r="F32">
        <v>11500000000</v>
      </c>
    </row>
    <row r="33" spans="1:6" ht="12.75">
      <c r="A33" t="s">
        <v>1355</v>
      </c>
      <c r="B33">
        <v>12764047071.624353</v>
      </c>
      <c r="C33">
        <v>12101777724.522692</v>
      </c>
      <c r="D33">
        <v>11172180873.277834</v>
      </c>
      <c r="E33">
        <v>9778665676.161217</v>
      </c>
      <c r="F33">
        <v>11500000000</v>
      </c>
    </row>
    <row r="34" spans="1:6" ht="12.75">
      <c r="A34" t="s">
        <v>1356</v>
      </c>
      <c r="B34">
        <v>12668458929.857054</v>
      </c>
      <c r="C34">
        <v>11991434041.361895</v>
      </c>
      <c r="D34">
        <v>11043066221.987267</v>
      </c>
      <c r="E34">
        <v>9626034193.982407</v>
      </c>
      <c r="F34">
        <v>11500000000</v>
      </c>
    </row>
    <row r="35" spans="1:6" ht="12.75">
      <c r="A35" t="s">
        <v>1357</v>
      </c>
      <c r="B35">
        <v>12569637750.60871</v>
      </c>
      <c r="C35">
        <v>11877714332.242437</v>
      </c>
      <c r="D35">
        <v>10910521825.11612</v>
      </c>
      <c r="E35">
        <v>9470215582.571854</v>
      </c>
      <c r="F35">
        <v>11500000000</v>
      </c>
    </row>
    <row r="36" spans="1:6" ht="12.75">
      <c r="A36" t="s">
        <v>1358</v>
      </c>
      <c r="B36">
        <v>12469400734.825665</v>
      </c>
      <c r="C36">
        <v>11763654394.936926</v>
      </c>
      <c r="D36">
        <v>10779153849.257391</v>
      </c>
      <c r="E36">
        <v>9317836747.858376</v>
      </c>
      <c r="F36">
        <v>11500000000</v>
      </c>
    </row>
    <row r="37" spans="1:6" ht="12.75">
      <c r="A37" t="s">
        <v>1359</v>
      </c>
      <c r="B37">
        <v>12372691707.370226</v>
      </c>
      <c r="C37">
        <v>11652621643.526833</v>
      </c>
      <c r="D37">
        <v>10650258571.915253</v>
      </c>
      <c r="E37">
        <v>9167421462.91155</v>
      </c>
      <c r="F37">
        <v>11500000000</v>
      </c>
    </row>
    <row r="38" spans="1:6" ht="12.75">
      <c r="A38" t="s">
        <v>1360</v>
      </c>
      <c r="B38">
        <v>12275532731.103395</v>
      </c>
      <c r="C38">
        <v>11541508647.719313</v>
      </c>
      <c r="D38">
        <v>10521876035.344803</v>
      </c>
      <c r="E38">
        <v>9018552681.290678</v>
      </c>
      <c r="F38">
        <v>11500000000</v>
      </c>
    </row>
    <row r="39" spans="1:6" ht="12.75">
      <c r="A39" t="s">
        <v>1361</v>
      </c>
      <c r="B39">
        <v>12178601983.95614</v>
      </c>
      <c r="C39">
        <v>11432205213.582973</v>
      </c>
      <c r="D39">
        <v>10397431141.454182</v>
      </c>
      <c r="E39">
        <v>8876571710.603136</v>
      </c>
      <c r="F39">
        <v>11500000000</v>
      </c>
    </row>
    <row r="40" spans="1:6" ht="12.75">
      <c r="A40" t="s">
        <v>1362</v>
      </c>
      <c r="B40">
        <v>12082868150.672012</v>
      </c>
      <c r="C40">
        <v>11323101227.374477</v>
      </c>
      <c r="D40">
        <v>10272012139.599808</v>
      </c>
      <c r="E40">
        <v>8732354470.561443</v>
      </c>
      <c r="F40">
        <v>11500000000</v>
      </c>
    </row>
    <row r="41" spans="1:6" ht="12.75">
      <c r="A41" t="s">
        <v>1363</v>
      </c>
      <c r="B41">
        <v>11985639668.257816</v>
      </c>
      <c r="C41">
        <v>11213550181.498377</v>
      </c>
      <c r="D41">
        <v>10147592815.349155</v>
      </c>
      <c r="E41">
        <v>8591222136.464079</v>
      </c>
      <c r="F41">
        <v>11500000000</v>
      </c>
    </row>
    <row r="42" spans="1:6" ht="12.75">
      <c r="A42" t="s">
        <v>1364</v>
      </c>
      <c r="B42">
        <v>11882779123.772646</v>
      </c>
      <c r="C42">
        <v>11098459905.007595</v>
      </c>
      <c r="D42">
        <v>10017900450.168343</v>
      </c>
      <c r="E42">
        <v>8445497688.020243</v>
      </c>
      <c r="F42">
        <v>11500000000</v>
      </c>
    </row>
    <row r="43" spans="1:6" ht="12.75">
      <c r="A43" t="s">
        <v>1365</v>
      </c>
      <c r="B43">
        <v>11781519756.293644</v>
      </c>
      <c r="C43">
        <v>10985822280.302565</v>
      </c>
      <c r="D43">
        <v>9891822863.056837</v>
      </c>
      <c r="E43">
        <v>8305025108.524082</v>
      </c>
      <c r="F43">
        <v>11500000000</v>
      </c>
    </row>
    <row r="44" spans="1:6" ht="12.75">
      <c r="A44" t="s">
        <v>1366</v>
      </c>
      <c r="B44">
        <v>11686619175.61807</v>
      </c>
      <c r="C44">
        <v>10878848392.52552</v>
      </c>
      <c r="D44">
        <v>9770589762.287807</v>
      </c>
      <c r="E44">
        <v>8168494437.438416</v>
      </c>
      <c r="F44">
        <v>11500000000</v>
      </c>
    </row>
    <row r="45" spans="1:6" ht="12.75">
      <c r="A45" t="s">
        <v>1367</v>
      </c>
      <c r="B45">
        <v>11587693335.528347</v>
      </c>
      <c r="C45">
        <v>10768465092.352604</v>
      </c>
      <c r="D45">
        <v>9646855025.160557</v>
      </c>
      <c r="E45">
        <v>8030888757.459634</v>
      </c>
      <c r="F45">
        <v>11500000000</v>
      </c>
    </row>
    <row r="46" spans="1:6" ht="12.75">
      <c r="A46" t="s">
        <v>1368</v>
      </c>
      <c r="B46">
        <v>11483922750.03909</v>
      </c>
      <c r="C46">
        <v>10654513748.378328</v>
      </c>
      <c r="D46">
        <v>9521280258.587738</v>
      </c>
      <c r="E46">
        <v>7893857650.264863</v>
      </c>
      <c r="F46">
        <v>11500000000</v>
      </c>
    </row>
    <row r="47" spans="1:6" ht="12.75">
      <c r="A47" t="s">
        <v>1369</v>
      </c>
      <c r="B47">
        <v>11382881323.26709</v>
      </c>
      <c r="C47">
        <v>10542858039.029522</v>
      </c>
      <c r="D47">
        <v>9397539639.227259</v>
      </c>
      <c r="E47">
        <v>7758267104.142617</v>
      </c>
      <c r="F47">
        <v>11500000000</v>
      </c>
    </row>
    <row r="48" spans="1:6" ht="12.75">
      <c r="A48" t="s">
        <v>1370</v>
      </c>
      <c r="B48">
        <v>11280563413.454641</v>
      </c>
      <c r="C48">
        <v>10430941323.007761</v>
      </c>
      <c r="D48">
        <v>9274896612.493559</v>
      </c>
      <c r="E48">
        <v>7625629872.543534</v>
      </c>
      <c r="F48">
        <v>11500000000</v>
      </c>
    </row>
    <row r="49" spans="1:6" ht="12.75">
      <c r="A49" t="s">
        <v>1371</v>
      </c>
      <c r="B49">
        <v>11181813626.293295</v>
      </c>
      <c r="C49">
        <v>10322092331.551113</v>
      </c>
      <c r="D49">
        <v>9154769356.774708</v>
      </c>
      <c r="E49">
        <v>7494983335.654109</v>
      </c>
      <c r="F49">
        <v>11500000000</v>
      </c>
    </row>
    <row r="50" spans="1:6" ht="12.75">
      <c r="A50" t="s">
        <v>1372</v>
      </c>
      <c r="B50">
        <v>11082894255.972982</v>
      </c>
      <c r="C50">
        <v>10213426286.506739</v>
      </c>
      <c r="D50">
        <v>9035354973.052221</v>
      </c>
      <c r="E50">
        <v>7365887869.016685</v>
      </c>
      <c r="F50">
        <v>11500000000</v>
      </c>
    </row>
    <row r="51" spans="1:6" ht="12.75">
      <c r="A51" t="s">
        <v>1373</v>
      </c>
      <c r="B51">
        <v>10987204306.580776</v>
      </c>
      <c r="C51">
        <v>10109730825.559969</v>
      </c>
      <c r="D51">
        <v>8923073478.857216</v>
      </c>
      <c r="E51">
        <v>7246517817.993174</v>
      </c>
      <c r="F51">
        <v>11500000000</v>
      </c>
    </row>
    <row r="52" spans="1:6" ht="12.75">
      <c r="A52" t="s">
        <v>1374</v>
      </c>
      <c r="B52">
        <v>10893382294.777487</v>
      </c>
      <c r="C52">
        <v>10006401310.333967</v>
      </c>
      <c r="D52">
        <v>8809411278.974785</v>
      </c>
      <c r="E52">
        <v>7123909616.080208</v>
      </c>
      <c r="F52">
        <v>11500000000</v>
      </c>
    </row>
    <row r="53" spans="1:6" ht="12.75">
      <c r="A53" t="s">
        <v>1375</v>
      </c>
      <c r="B53">
        <v>10796553880.91662</v>
      </c>
      <c r="C53">
        <v>9901178455.399303</v>
      </c>
      <c r="D53">
        <v>8695321117.517202</v>
      </c>
      <c r="E53">
        <v>7002824189.531365</v>
      </c>
      <c r="F53">
        <v>11500000000</v>
      </c>
    </row>
    <row r="54" spans="1:6" ht="12.75">
      <c r="A54" t="s">
        <v>1376</v>
      </c>
      <c r="B54">
        <v>10698846419.585835</v>
      </c>
      <c r="C54">
        <v>9794932873.975191</v>
      </c>
      <c r="D54">
        <v>8580138413.587805</v>
      </c>
      <c r="E54">
        <v>6880793297.185823</v>
      </c>
      <c r="F54">
        <v>11500000000</v>
      </c>
    </row>
    <row r="55" spans="1:6" ht="12.75">
      <c r="A55" t="s">
        <v>1377</v>
      </c>
      <c r="B55">
        <v>10603415392.577753</v>
      </c>
      <c r="C55">
        <v>9691630466.052935</v>
      </c>
      <c r="D55">
        <v>8468752555.657885</v>
      </c>
      <c r="E55">
        <v>6763628489.453743</v>
      </c>
      <c r="F55">
        <v>11500000000</v>
      </c>
    </row>
    <row r="56" spans="1:6" ht="12.75">
      <c r="A56" t="s">
        <v>1378</v>
      </c>
      <c r="B56">
        <v>10511538585.186785</v>
      </c>
      <c r="C56">
        <v>9591358829.01317</v>
      </c>
      <c r="D56">
        <v>8359818123.128505</v>
      </c>
      <c r="E56">
        <v>6648348087.728748</v>
      </c>
      <c r="F56">
        <v>11500000000</v>
      </c>
    </row>
    <row r="57" spans="1:6" ht="12.75">
      <c r="A57" t="s">
        <v>1379</v>
      </c>
      <c r="B57">
        <v>10416542514.22711</v>
      </c>
      <c r="C57">
        <v>9488558072.650282</v>
      </c>
      <c r="D57">
        <v>8249184229.434848</v>
      </c>
      <c r="E57">
        <v>6532577085.029327</v>
      </c>
      <c r="F57">
        <v>11500000000</v>
      </c>
    </row>
    <row r="58" spans="1:6" ht="12.75">
      <c r="A58" t="s">
        <v>1380</v>
      </c>
      <c r="B58">
        <v>10329098362.086237</v>
      </c>
      <c r="C58">
        <v>9393460267.58508</v>
      </c>
      <c r="D58">
        <v>8146407918.930566</v>
      </c>
      <c r="E58">
        <v>6424743248.832093</v>
      </c>
      <c r="F58">
        <v>11500000000</v>
      </c>
    </row>
    <row r="59" spans="1:6" ht="12.75">
      <c r="A59" t="s">
        <v>1381</v>
      </c>
      <c r="B59">
        <v>10242203066.939907</v>
      </c>
      <c r="C59">
        <v>9298638213.838223</v>
      </c>
      <c r="D59">
        <v>8043665349.814287</v>
      </c>
      <c r="E59">
        <v>6316845242.550354</v>
      </c>
      <c r="F59">
        <v>11500000000</v>
      </c>
    </row>
    <row r="60" spans="1:6" ht="12.75">
      <c r="A60" t="s">
        <v>1382</v>
      </c>
      <c r="B60">
        <v>10142757607.43545</v>
      </c>
      <c r="C60">
        <v>9193239529.922188</v>
      </c>
      <c r="D60">
        <v>7932918384.325825</v>
      </c>
      <c r="E60">
        <v>6204336052.814664</v>
      </c>
      <c r="F60">
        <v>11500000000</v>
      </c>
    </row>
    <row r="61" spans="1:6" ht="12.75">
      <c r="A61" t="s">
        <v>1383</v>
      </c>
      <c r="B61">
        <v>10054677142.160337</v>
      </c>
      <c r="C61">
        <v>9097947741.746054</v>
      </c>
      <c r="D61">
        <v>7830724432.782591</v>
      </c>
      <c r="E61">
        <v>6098469941.179504</v>
      </c>
      <c r="F61">
        <v>11500000000</v>
      </c>
    </row>
    <row r="62" spans="1:6" ht="12.75">
      <c r="A62" t="s">
        <v>1384</v>
      </c>
      <c r="B62">
        <v>9967134127.621773</v>
      </c>
      <c r="C62">
        <v>9003438237.57346</v>
      </c>
      <c r="D62">
        <v>7729670582.284431</v>
      </c>
      <c r="E62">
        <v>5994273461.758161</v>
      </c>
      <c r="F62">
        <v>9000000000</v>
      </c>
    </row>
    <row r="63" spans="1:6" ht="12.75">
      <c r="A63" t="s">
        <v>1385</v>
      </c>
      <c r="B63">
        <v>9879608647.798698</v>
      </c>
      <c r="C63">
        <v>8910702654.6324</v>
      </c>
      <c r="D63">
        <v>7632479807.945062</v>
      </c>
      <c r="E63">
        <v>5896254778.154099</v>
      </c>
      <c r="F63">
        <v>9000000000</v>
      </c>
    </row>
    <row r="64" spans="1:6" ht="12.75">
      <c r="A64" t="s">
        <v>1386</v>
      </c>
      <c r="B64">
        <v>9793010349.9047</v>
      </c>
      <c r="C64">
        <v>8817616425.354559</v>
      </c>
      <c r="D64">
        <v>7533538426.939456</v>
      </c>
      <c r="E64">
        <v>5795170322.581577</v>
      </c>
      <c r="F64">
        <v>9000000000</v>
      </c>
    </row>
    <row r="65" spans="1:6" ht="12.75">
      <c r="A65" t="s">
        <v>1387</v>
      </c>
      <c r="B65">
        <v>9706583877.338287</v>
      </c>
      <c r="C65">
        <v>8725452553.907917</v>
      </c>
      <c r="D65">
        <v>7436447800.430281</v>
      </c>
      <c r="E65">
        <v>5697034034.654246</v>
      </c>
      <c r="F65">
        <v>9000000000</v>
      </c>
    </row>
    <row r="66" spans="1:6" ht="12.75">
      <c r="A66" t="s">
        <v>1388</v>
      </c>
      <c r="B66">
        <v>9618772543.035597</v>
      </c>
      <c r="C66">
        <v>8631851964.37289</v>
      </c>
      <c r="D66">
        <v>7337965219.897478</v>
      </c>
      <c r="E66">
        <v>5597776424.667006</v>
      </c>
      <c r="F66">
        <v>9000000000</v>
      </c>
    </row>
    <row r="67" spans="1:6" ht="12.75">
      <c r="A67" t="s">
        <v>1389</v>
      </c>
      <c r="B67">
        <v>9532368088.485792</v>
      </c>
      <c r="C67">
        <v>8540271808.96659</v>
      </c>
      <c r="D67">
        <v>7242243551.598217</v>
      </c>
      <c r="E67">
        <v>5502107976.360536</v>
      </c>
      <c r="F67">
        <v>9000000000</v>
      </c>
    </row>
    <row r="68" spans="1:6" ht="12.75">
      <c r="A68" t="s">
        <v>1390</v>
      </c>
      <c r="B68">
        <v>9445933025.31352</v>
      </c>
      <c r="C68">
        <v>8448479021.272941</v>
      </c>
      <c r="D68">
        <v>7146181717.996845</v>
      </c>
      <c r="E68">
        <v>5406132159.321402</v>
      </c>
      <c r="F68">
        <v>9000000000</v>
      </c>
    </row>
    <row r="69" spans="1:6" ht="12.75">
      <c r="A69" t="s">
        <v>1391</v>
      </c>
      <c r="B69">
        <v>9360338541.56433</v>
      </c>
      <c r="C69">
        <v>8357723583.130654</v>
      </c>
      <c r="D69">
        <v>7051436867.323768</v>
      </c>
      <c r="E69">
        <v>5311862741.223149</v>
      </c>
      <c r="F69">
        <v>9000000000</v>
      </c>
    </row>
    <row r="70" spans="1:6" ht="12.75">
      <c r="A70" t="s">
        <v>1392</v>
      </c>
      <c r="B70">
        <v>9275056637.982203</v>
      </c>
      <c r="C70">
        <v>8267983052.845503</v>
      </c>
      <c r="D70">
        <v>6958553386.079122</v>
      </c>
      <c r="E70">
        <v>5220405869.821364</v>
      </c>
      <c r="F70">
        <v>9000000000</v>
      </c>
    </row>
    <row r="71" spans="1:6" ht="12.75">
      <c r="A71" t="s">
        <v>1393</v>
      </c>
      <c r="B71">
        <v>9187420873.533833</v>
      </c>
      <c r="C71">
        <v>8175972052.561329</v>
      </c>
      <c r="D71">
        <v>6863614402.441149</v>
      </c>
      <c r="E71">
        <v>5127371703.059058</v>
      </c>
      <c r="F71">
        <v>9000000000</v>
      </c>
    </row>
    <row r="72" spans="1:6" ht="12.75">
      <c r="A72" t="s">
        <v>1394</v>
      </c>
      <c r="B72">
        <v>9100283944.784542</v>
      </c>
      <c r="C72">
        <v>8085135266.504071</v>
      </c>
      <c r="D72">
        <v>6770652681.430519</v>
      </c>
      <c r="E72">
        <v>5037192463.746859</v>
      </c>
      <c r="F72">
        <v>9000000000</v>
      </c>
    </row>
    <row r="73" spans="1:6" ht="12.75">
      <c r="A73" t="s">
        <v>1395</v>
      </c>
      <c r="B73">
        <v>9015369763.196007</v>
      </c>
      <c r="C73">
        <v>7996108341.1877775</v>
      </c>
      <c r="D73">
        <v>6679070208.076764</v>
      </c>
      <c r="E73">
        <v>4948010779.163783</v>
      </c>
      <c r="F73">
        <v>9000000000</v>
      </c>
    </row>
    <row r="74" spans="1:6" ht="12.75">
      <c r="A74" t="s">
        <v>1396</v>
      </c>
      <c r="B74">
        <v>8931237159.43174</v>
      </c>
      <c r="C74">
        <v>7908052188.441317</v>
      </c>
      <c r="D74">
        <v>6588718583.502169</v>
      </c>
      <c r="E74">
        <v>4860402173.517509</v>
      </c>
      <c r="F74">
        <v>9000000000</v>
      </c>
    </row>
    <row r="75" spans="1:6" ht="12.75">
      <c r="A75" t="s">
        <v>1397</v>
      </c>
      <c r="B75">
        <v>8848009619.0626</v>
      </c>
      <c r="C75">
        <v>7822356667.280822</v>
      </c>
      <c r="D75">
        <v>6502347297.697168</v>
      </c>
      <c r="E75">
        <v>4778333097.784517</v>
      </c>
      <c r="F75">
        <v>9000000000</v>
      </c>
    </row>
    <row r="76" spans="1:6" ht="12.75">
      <c r="A76" t="s">
        <v>1398</v>
      </c>
      <c r="B76">
        <v>8764827686.47372</v>
      </c>
      <c r="C76">
        <v>7735674538.829777</v>
      </c>
      <c r="D76">
        <v>6413939073.296892</v>
      </c>
      <c r="E76">
        <v>4693401512.883093</v>
      </c>
      <c r="F76">
        <v>9000000000</v>
      </c>
    </row>
    <row r="77" spans="1:6" ht="12.75">
      <c r="A77" t="s">
        <v>1399</v>
      </c>
      <c r="B77">
        <v>8681866688.482347</v>
      </c>
      <c r="C77">
        <v>7649877493.195138</v>
      </c>
      <c r="D77">
        <v>6327190177.695666</v>
      </c>
      <c r="E77">
        <v>4610944030.197189</v>
      </c>
      <c r="F77">
        <v>6500000000</v>
      </c>
    </row>
    <row r="78" spans="1:6" ht="12.75">
      <c r="A78" t="s">
        <v>1400</v>
      </c>
      <c r="B78">
        <v>8599437116.533333</v>
      </c>
      <c r="C78">
        <v>7564394523.661984</v>
      </c>
      <c r="D78">
        <v>6240575940.8937</v>
      </c>
      <c r="E78">
        <v>4528561335.390309</v>
      </c>
      <c r="F78">
        <v>6500000000</v>
      </c>
    </row>
    <row r="79" spans="1:6" ht="12.75">
      <c r="A79" t="s">
        <v>1401</v>
      </c>
      <c r="B79">
        <v>8517904690.841573</v>
      </c>
      <c r="C79">
        <v>7480376947.737878</v>
      </c>
      <c r="D79">
        <v>6156072861.647773</v>
      </c>
      <c r="E79">
        <v>4448928402.917258</v>
      </c>
      <c r="F79">
        <v>6500000000</v>
      </c>
    </row>
    <row r="80" spans="1:6" ht="12.75">
      <c r="A80" t="s">
        <v>1402</v>
      </c>
      <c r="B80">
        <v>8435809253.095739</v>
      </c>
      <c r="C80">
        <v>7395716193.709964</v>
      </c>
      <c r="D80">
        <v>6070921231.91696</v>
      </c>
      <c r="E80">
        <v>4368807236.899125</v>
      </c>
      <c r="F80">
        <v>6500000000</v>
      </c>
    </row>
    <row r="81" spans="1:6" ht="12.75">
      <c r="A81" t="s">
        <v>1403</v>
      </c>
      <c r="B81">
        <v>8354133527.785399</v>
      </c>
      <c r="C81">
        <v>7311688442.834876</v>
      </c>
      <c r="D81">
        <v>5986681193.373746</v>
      </c>
      <c r="E81">
        <v>4289938199.761613</v>
      </c>
      <c r="F81">
        <v>6500000000</v>
      </c>
    </row>
    <row r="82" spans="1:6" ht="12.75">
      <c r="A82" t="s">
        <v>1404</v>
      </c>
      <c r="B82">
        <v>8271962892.403331</v>
      </c>
      <c r="C82">
        <v>7227887809.515372</v>
      </c>
      <c r="D82">
        <v>5903500768.837953</v>
      </c>
      <c r="E82">
        <v>4212991782.276223</v>
      </c>
      <c r="F82">
        <v>6500000000</v>
      </c>
    </row>
    <row r="83" spans="1:6" ht="12.75">
      <c r="A83" t="s">
        <v>1405</v>
      </c>
      <c r="B83">
        <v>8189040510.343047</v>
      </c>
      <c r="C83">
        <v>7143295627.692173</v>
      </c>
      <c r="D83">
        <v>5819570558.136177</v>
      </c>
      <c r="E83">
        <v>4135504954.9357724</v>
      </c>
      <c r="F83">
        <v>6500000000</v>
      </c>
    </row>
    <row r="84" spans="1:6" ht="12.75">
      <c r="A84" t="s">
        <v>1406</v>
      </c>
      <c r="B84">
        <v>8107688939.659494</v>
      </c>
      <c r="C84">
        <v>7060724120.952159</v>
      </c>
      <c r="D84">
        <v>5738142435.77475</v>
      </c>
      <c r="E84">
        <v>4060925435.392135</v>
      </c>
      <c r="F84">
        <v>5000000000</v>
      </c>
    </row>
    <row r="85" spans="1:6" ht="12.75">
      <c r="A85" t="s">
        <v>1407</v>
      </c>
      <c r="B85">
        <v>8026337542.485588</v>
      </c>
      <c r="C85">
        <v>6978022469.749342</v>
      </c>
      <c r="D85">
        <v>5656509722.151712</v>
      </c>
      <c r="E85">
        <v>3986197829.890338</v>
      </c>
      <c r="F85">
        <v>5000000000</v>
      </c>
    </row>
    <row r="86" spans="1:6" ht="12.75">
      <c r="A86" t="s">
        <v>1408</v>
      </c>
      <c r="B86">
        <v>7944990802.312998</v>
      </c>
      <c r="C86">
        <v>6895585085.321567</v>
      </c>
      <c r="D86">
        <v>5575468786.970541</v>
      </c>
      <c r="E86">
        <v>3912445662.006674</v>
      </c>
      <c r="F86">
        <v>5000000000</v>
      </c>
    </row>
    <row r="87" spans="1:6" ht="12.75">
      <c r="A87" t="s">
        <v>1409</v>
      </c>
      <c r="B87">
        <v>7863212611.453549</v>
      </c>
      <c r="C87">
        <v>6813779623.440218</v>
      </c>
      <c r="D87">
        <v>5496216000.664136</v>
      </c>
      <c r="E87">
        <v>3841548048.1374025</v>
      </c>
      <c r="F87">
        <v>5000000000</v>
      </c>
    </row>
    <row r="88" spans="1:6" ht="12.75">
      <c r="A88" t="s">
        <v>1410</v>
      </c>
      <c r="B88">
        <v>7781783980.341083</v>
      </c>
      <c r="C88">
        <v>6731781549.168611</v>
      </c>
      <c r="D88">
        <v>5416263895.1916065</v>
      </c>
      <c r="E88">
        <v>3769631632.8073773</v>
      </c>
      <c r="F88">
        <v>5000000000</v>
      </c>
    </row>
    <row r="89" spans="1:6" ht="12.75">
      <c r="A89" t="s">
        <v>1411</v>
      </c>
      <c r="B89">
        <v>7700720165.104108</v>
      </c>
      <c r="C89">
        <v>6650721252.881723</v>
      </c>
      <c r="D89">
        <v>5337873962.669568</v>
      </c>
      <c r="E89">
        <v>3699844703.514914</v>
      </c>
      <c r="F89">
        <v>5000000000</v>
      </c>
    </row>
    <row r="90" spans="1:6" ht="12.75">
      <c r="A90" t="s">
        <v>1412</v>
      </c>
      <c r="B90">
        <v>7619305629.192238</v>
      </c>
      <c r="C90">
        <v>6569246791.054794</v>
      </c>
      <c r="D90">
        <v>5259073489.220579</v>
      </c>
      <c r="E90">
        <v>3629786153.237868</v>
      </c>
      <c r="F90">
        <v>5000000000</v>
      </c>
    </row>
    <row r="91" spans="1:6" ht="12.75">
      <c r="A91" t="s">
        <v>1413</v>
      </c>
      <c r="B91">
        <v>7541113861.407997</v>
      </c>
      <c r="C91">
        <v>6491158915.042991</v>
      </c>
      <c r="D91">
        <v>5183769366.218247</v>
      </c>
      <c r="E91">
        <v>3563145477.91278</v>
      </c>
      <c r="F91">
        <v>5000000000</v>
      </c>
    </row>
    <row r="92" spans="1:6" ht="12.75">
      <c r="A92" t="s">
        <v>1414</v>
      </c>
      <c r="B92">
        <v>7462005835.263532</v>
      </c>
      <c r="C92">
        <v>6412171164.96098</v>
      </c>
      <c r="D92">
        <v>5107667632.478942</v>
      </c>
      <c r="E92">
        <v>3495965450.5161614</v>
      </c>
      <c r="F92">
        <v>5000000000</v>
      </c>
    </row>
    <row r="93" spans="1:6" ht="12.75">
      <c r="A93" t="s">
        <v>1415</v>
      </c>
      <c r="B93">
        <v>7383248642.640101</v>
      </c>
      <c r="C93">
        <v>6333733643.306502</v>
      </c>
      <c r="D93">
        <v>5032356629.717979</v>
      </c>
      <c r="E93">
        <v>3429829515.827316</v>
      </c>
      <c r="F93">
        <v>5000000000</v>
      </c>
    </row>
    <row r="94" spans="1:6" ht="12.75">
      <c r="A94" t="s">
        <v>1416</v>
      </c>
      <c r="B94">
        <v>7306178801.904359</v>
      </c>
      <c r="C94">
        <v>6257331423.354377</v>
      </c>
      <c r="D94">
        <v>4959416020.898442</v>
      </c>
      <c r="E94">
        <v>3366260698.4760303</v>
      </c>
      <c r="F94">
        <v>5000000000</v>
      </c>
    </row>
    <row r="95" spans="1:6" ht="12.75">
      <c r="A95" t="s">
        <v>1417</v>
      </c>
      <c r="B95">
        <v>7230848394.03075</v>
      </c>
      <c r="C95">
        <v>6182311690.949081</v>
      </c>
      <c r="D95">
        <v>4887495518.412872</v>
      </c>
      <c r="E95">
        <v>3303392647.2208486</v>
      </c>
      <c r="F95">
        <v>5000000000</v>
      </c>
    </row>
    <row r="96" spans="1:6" ht="12.75">
      <c r="A96" t="s">
        <v>1418</v>
      </c>
      <c r="B96">
        <v>7154740405.815915</v>
      </c>
      <c r="C96">
        <v>6107199151.568562</v>
      </c>
      <c r="D96">
        <v>4816231178.5557995</v>
      </c>
      <c r="E96">
        <v>3241882230.0388646</v>
      </c>
      <c r="F96">
        <v>5000000000</v>
      </c>
    </row>
    <row r="97" spans="1:6" ht="12.75">
      <c r="A97" t="s">
        <v>1419</v>
      </c>
      <c r="B97">
        <v>7078832192.470284</v>
      </c>
      <c r="C97">
        <v>6032156460.694123</v>
      </c>
      <c r="D97">
        <v>4744953197.7617035</v>
      </c>
      <c r="E97">
        <v>3180375957.744884</v>
      </c>
      <c r="F97">
        <v>5000000000</v>
      </c>
    </row>
    <row r="98" spans="1:6" ht="12.75">
      <c r="A98" t="s">
        <v>1420</v>
      </c>
      <c r="B98">
        <v>7002267108.514382</v>
      </c>
      <c r="C98">
        <v>5956791960.966981</v>
      </c>
      <c r="D98">
        <v>4673754121.030192</v>
      </c>
      <c r="E98">
        <v>3119385214.388804</v>
      </c>
      <c r="F98">
        <v>2500000000</v>
      </c>
    </row>
    <row r="99" spans="1:6" ht="12.75">
      <c r="A99" t="s">
        <v>1421</v>
      </c>
      <c r="B99">
        <v>6927290783.305505</v>
      </c>
      <c r="C99">
        <v>5883981527.573269</v>
      </c>
      <c r="D99">
        <v>4606020272.478131</v>
      </c>
      <c r="E99">
        <v>3062414726.4647737</v>
      </c>
      <c r="F99">
        <v>2500000000</v>
      </c>
    </row>
    <row r="100" spans="1:6" ht="12.75">
      <c r="A100" t="s">
        <v>1422</v>
      </c>
      <c r="B100">
        <v>6853942071.46964</v>
      </c>
      <c r="C100">
        <v>5811805759.559374</v>
      </c>
      <c r="D100">
        <v>4537950229.160956</v>
      </c>
      <c r="E100">
        <v>3004377545.0659432</v>
      </c>
      <c r="F100">
        <v>2500000000</v>
      </c>
    </row>
    <row r="101" spans="1:6" ht="12.75">
      <c r="A101" t="s">
        <v>1423</v>
      </c>
      <c r="B101">
        <v>6776673666.956886</v>
      </c>
      <c r="C101">
        <v>5736853959.835667</v>
      </c>
      <c r="D101">
        <v>4468401604.379542</v>
      </c>
      <c r="E101">
        <v>2946205673.752135</v>
      </c>
      <c r="F101">
        <v>2500000000</v>
      </c>
    </row>
    <row r="102" spans="1:6" ht="12.75">
      <c r="A102" t="s">
        <v>1424</v>
      </c>
      <c r="B102">
        <v>6701207335.057717</v>
      </c>
      <c r="C102">
        <v>5663345486.4578</v>
      </c>
      <c r="D102">
        <v>4399927836.566672</v>
      </c>
      <c r="E102">
        <v>2888770468.386183</v>
      </c>
      <c r="F102">
        <v>2500000000</v>
      </c>
    </row>
    <row r="103" spans="1:6" ht="12.75">
      <c r="A103" t="s">
        <v>1425</v>
      </c>
      <c r="B103">
        <v>6628096317.082421</v>
      </c>
      <c r="C103">
        <v>5592363237.052402</v>
      </c>
      <c r="D103">
        <v>4334087120.672031</v>
      </c>
      <c r="E103">
        <v>2833878344.1034746</v>
      </c>
      <c r="F103">
        <v>2500000000</v>
      </c>
    </row>
    <row r="104" spans="1:6" ht="12.75">
      <c r="A104" t="s">
        <v>1426</v>
      </c>
      <c r="B104">
        <v>6556091317.264237</v>
      </c>
      <c r="C104">
        <v>5522228009.142869</v>
      </c>
      <c r="D104">
        <v>4268848008.7643194</v>
      </c>
      <c r="E104">
        <v>2779398873.740814</v>
      </c>
      <c r="F104">
        <v>2500000000</v>
      </c>
    </row>
    <row r="105" spans="1:6" ht="12.75">
      <c r="A105" t="s">
        <v>1427</v>
      </c>
      <c r="B105">
        <v>6480192012.012466</v>
      </c>
      <c r="C105">
        <v>5449039973.740813</v>
      </c>
      <c r="D105">
        <v>4201558787.3243384</v>
      </c>
      <c r="E105">
        <v>2724000914.9293833</v>
      </c>
      <c r="F105">
        <v>2500000000</v>
      </c>
    </row>
    <row r="106" spans="1:6" ht="12.75">
      <c r="A106" t="s">
        <v>1428</v>
      </c>
      <c r="B106">
        <v>6409585469.034481</v>
      </c>
      <c r="C106">
        <v>5380821965.084566</v>
      </c>
      <c r="D106">
        <v>4138746635.6502094</v>
      </c>
      <c r="E106">
        <v>2672278569.3570085</v>
      </c>
      <c r="F106">
        <v>2500000000</v>
      </c>
    </row>
    <row r="107" spans="1:6" ht="12.75">
      <c r="A107" t="s">
        <v>1429</v>
      </c>
      <c r="B107">
        <v>6337497922.379025</v>
      </c>
      <c r="C107">
        <v>5311281120.674105</v>
      </c>
      <c r="D107">
        <v>4074868513.075478</v>
      </c>
      <c r="E107">
        <v>2619890301.911944</v>
      </c>
      <c r="F107">
        <v>2500000000</v>
      </c>
    </row>
    <row r="108" spans="1:6" ht="12.75">
      <c r="A108" t="s">
        <v>1430</v>
      </c>
      <c r="B108">
        <v>6266197623.485443</v>
      </c>
      <c r="C108">
        <v>5242906427.657618</v>
      </c>
      <c r="D108">
        <v>4012510527.406369</v>
      </c>
      <c r="E108">
        <v>2569222850.612468</v>
      </c>
      <c r="F108">
        <v>2500000000</v>
      </c>
    </row>
    <row r="109" spans="1:6" ht="12.75">
      <c r="A109" t="s">
        <v>1431</v>
      </c>
      <c r="B109">
        <v>6197256244.477997</v>
      </c>
      <c r="C109">
        <v>5176428885.632777</v>
      </c>
      <c r="D109">
        <v>3951558565.891066</v>
      </c>
      <c r="E109">
        <v>2519478366.6899033</v>
      </c>
      <c r="F109">
        <v>2500000000</v>
      </c>
    </row>
    <row r="110" spans="1:6" ht="12.75">
      <c r="A110" t="s">
        <v>1432</v>
      </c>
      <c r="B110">
        <v>6129204189.509053</v>
      </c>
      <c r="C110">
        <v>5110903335.660524</v>
      </c>
      <c r="D110">
        <v>3891615557.75477</v>
      </c>
      <c r="E110">
        <v>2470749756.232014</v>
      </c>
      <c r="F110">
        <v>2500000000</v>
      </c>
    </row>
    <row r="111" spans="1:6" ht="12.75">
      <c r="A111" t="s">
        <v>1433</v>
      </c>
      <c r="B111">
        <v>6059880644.936612</v>
      </c>
      <c r="C111">
        <v>5045355480.505481</v>
      </c>
      <c r="D111">
        <v>3832879366.231156</v>
      </c>
      <c r="E111">
        <v>2424147225.315854</v>
      </c>
      <c r="F111">
        <v>2500000000</v>
      </c>
    </row>
    <row r="112" spans="1:6" ht="12.75">
      <c r="A112" t="s">
        <v>1434</v>
      </c>
      <c r="B112">
        <v>5992979947.472281</v>
      </c>
      <c r="C112">
        <v>4981192252.171532</v>
      </c>
      <c r="D112">
        <v>3774511707.863346</v>
      </c>
      <c r="E112">
        <v>2377120721.7256293</v>
      </c>
      <c r="F112">
        <v>2500000000</v>
      </c>
    </row>
    <row r="113" spans="1:6" ht="12.75">
      <c r="A113" t="s">
        <v>1435</v>
      </c>
      <c r="B113">
        <v>5923249308.513349</v>
      </c>
      <c r="C113">
        <v>4915153123.931961</v>
      </c>
      <c r="D113">
        <v>3715303462.804054</v>
      </c>
      <c r="E113">
        <v>2330240986.948319</v>
      </c>
      <c r="F113">
        <v>0</v>
      </c>
    </row>
    <row r="114" spans="1:5" ht="12.75">
      <c r="A114" t="s">
        <v>1436</v>
      </c>
      <c r="B114">
        <v>5857548040.836298</v>
      </c>
      <c r="C114">
        <v>4852389764.37515</v>
      </c>
      <c r="D114">
        <v>3658533289.0401487</v>
      </c>
      <c r="E114">
        <v>2284915664.969613</v>
      </c>
    </row>
    <row r="115" spans="1:5" ht="12.75">
      <c r="A115" t="s">
        <v>1437</v>
      </c>
      <c r="B115">
        <v>5791759982.783336</v>
      </c>
      <c r="C115">
        <v>4790015679.968614</v>
      </c>
      <c r="D115">
        <v>3602616514.05644</v>
      </c>
      <c r="E115">
        <v>2240770008.1663184</v>
      </c>
    </row>
    <row r="116" spans="1:5" ht="12.75">
      <c r="A116" t="s">
        <v>1438</v>
      </c>
      <c r="B116">
        <v>5725834333.36241</v>
      </c>
      <c r="C116">
        <v>4727460802.105416</v>
      </c>
      <c r="D116">
        <v>3546525851.146806</v>
      </c>
      <c r="E116">
        <v>2196539395.948561</v>
      </c>
    </row>
    <row r="117" spans="1:5" ht="12.75">
      <c r="A117" t="s">
        <v>1439</v>
      </c>
      <c r="B117">
        <v>5661178416.251398</v>
      </c>
      <c r="C117">
        <v>4666150900.309237</v>
      </c>
      <c r="D117">
        <v>3491628788.823605</v>
      </c>
      <c r="E117">
        <v>2153379391.069766</v>
      </c>
    </row>
    <row r="118" spans="1:5" ht="12.75">
      <c r="A118" t="s">
        <v>1440</v>
      </c>
      <c r="B118">
        <v>5596418781.334601</v>
      </c>
      <c r="C118">
        <v>4605202195.546747</v>
      </c>
      <c r="D118">
        <v>3437539968.9460177</v>
      </c>
      <c r="E118">
        <v>2111331011.06508</v>
      </c>
    </row>
    <row r="119" spans="1:5" ht="12.75">
      <c r="A119" t="s">
        <v>1441</v>
      </c>
      <c r="B119">
        <v>5532459668.879044</v>
      </c>
      <c r="C119">
        <v>4544849782.056546</v>
      </c>
      <c r="D119">
        <v>3383862282.54468</v>
      </c>
      <c r="E119">
        <v>2069559273.5079505</v>
      </c>
    </row>
    <row r="120" spans="1:5" ht="12.75">
      <c r="A120" t="s">
        <v>1442</v>
      </c>
      <c r="B120">
        <v>5468451243.126459</v>
      </c>
      <c r="C120">
        <v>4484893983.084214</v>
      </c>
      <c r="D120">
        <v>3331003545.845657</v>
      </c>
      <c r="E120">
        <v>2028880033.2742674</v>
      </c>
    </row>
    <row r="121" spans="1:5" ht="12.75">
      <c r="A121" t="s">
        <v>1443</v>
      </c>
      <c r="B121">
        <v>5404416716.371043</v>
      </c>
      <c r="C121">
        <v>4424859086.34408</v>
      </c>
      <c r="D121">
        <v>3278056624.9165926</v>
      </c>
      <c r="E121">
        <v>1988173789.0534704</v>
      </c>
    </row>
    <row r="122" spans="1:5" ht="12.75">
      <c r="A122" t="s">
        <v>1444</v>
      </c>
      <c r="B122">
        <v>5341099425.069038</v>
      </c>
      <c r="C122">
        <v>4365601174.902658</v>
      </c>
      <c r="D122">
        <v>3225931617.296168</v>
      </c>
      <c r="E122">
        <v>1948272360.4466207</v>
      </c>
    </row>
    <row r="123" spans="1:5" ht="12.75">
      <c r="A123" t="s">
        <v>1445</v>
      </c>
      <c r="B123">
        <v>5277516511.025636</v>
      </c>
      <c r="C123">
        <v>4307022285.363687</v>
      </c>
      <c r="D123">
        <v>3175333420.9770436</v>
      </c>
      <c r="E123">
        <v>1910376019.8999705</v>
      </c>
    </row>
    <row r="124" spans="1:5" ht="12.75">
      <c r="A124" t="s">
        <v>1446</v>
      </c>
      <c r="B124">
        <v>5214549153.0821</v>
      </c>
      <c r="C124">
        <v>4248416264.2229533</v>
      </c>
      <c r="D124">
        <v>3124160745.136609</v>
      </c>
      <c r="E124">
        <v>1871627916.4051266</v>
      </c>
    </row>
    <row r="125" spans="1:5" ht="12.75">
      <c r="A125" t="s">
        <v>1447</v>
      </c>
      <c r="B125">
        <v>5151906340.115761</v>
      </c>
      <c r="C125">
        <v>4190490078.2281337</v>
      </c>
      <c r="D125">
        <v>3073978972.966171</v>
      </c>
      <c r="E125">
        <v>1834015995.238506</v>
      </c>
    </row>
    <row r="126" spans="1:5" ht="12.75">
      <c r="A126" t="s">
        <v>1448</v>
      </c>
      <c r="B126">
        <v>5089683686.920182</v>
      </c>
      <c r="C126">
        <v>4132857482.874591</v>
      </c>
      <c r="D126">
        <v>3023991722.04727</v>
      </c>
      <c r="E126">
        <v>1796550560.5450196</v>
      </c>
    </row>
    <row r="127" spans="1:5" ht="12.75">
      <c r="A127" t="s">
        <v>1449</v>
      </c>
      <c r="B127">
        <v>5027698284.744093</v>
      </c>
      <c r="C127">
        <v>4075823833.799917</v>
      </c>
      <c r="D127">
        <v>2974920336.235713</v>
      </c>
      <c r="E127">
        <v>1760152391.6357658</v>
      </c>
    </row>
    <row r="128" spans="1:5" ht="12.75">
      <c r="A128" t="s">
        <v>1450</v>
      </c>
      <c r="B128">
        <v>4966850077.843727</v>
      </c>
      <c r="C128">
        <v>4019666545.0995803</v>
      </c>
      <c r="D128">
        <v>2926469863.219003</v>
      </c>
      <c r="E128">
        <v>1724152218.373161</v>
      </c>
    </row>
    <row r="129" spans="1:5" ht="12.75">
      <c r="A129" t="s">
        <v>1451</v>
      </c>
      <c r="B129">
        <v>4905633908.659326</v>
      </c>
      <c r="C129">
        <v>3963390739.0328712</v>
      </c>
      <c r="D129">
        <v>2878160522.074372</v>
      </c>
      <c r="E129">
        <v>1688508225.7079277</v>
      </c>
    </row>
    <row r="130" spans="1:5" ht="12.75">
      <c r="A130" t="s">
        <v>1452</v>
      </c>
      <c r="B130">
        <v>4844391797.942739</v>
      </c>
      <c r="C130">
        <v>3907487304.6322327</v>
      </c>
      <c r="D130">
        <v>2830580201.474261</v>
      </c>
      <c r="E130">
        <v>1653787545.027631</v>
      </c>
    </row>
    <row r="131" spans="1:5" ht="12.75">
      <c r="A131" t="s">
        <v>1453</v>
      </c>
      <c r="B131">
        <v>4784310542.971834</v>
      </c>
      <c r="C131">
        <v>3852480560.2004733</v>
      </c>
      <c r="D131">
        <v>2783635957.217458</v>
      </c>
      <c r="E131">
        <v>1619471500.0092783</v>
      </c>
    </row>
    <row r="132" spans="1:5" ht="12.75">
      <c r="A132" t="s">
        <v>1454</v>
      </c>
      <c r="B132">
        <v>4724827870.751274</v>
      </c>
      <c r="C132">
        <v>3798338332.4765882</v>
      </c>
      <c r="D132">
        <v>2737760136.2535553</v>
      </c>
      <c r="E132">
        <v>1586252613.9997816</v>
      </c>
    </row>
    <row r="133" spans="1:5" ht="12.75">
      <c r="A133" t="s">
        <v>1455</v>
      </c>
      <c r="B133">
        <v>4665828638.316704</v>
      </c>
      <c r="C133">
        <v>3744546417.1281114</v>
      </c>
      <c r="D133">
        <v>2692124004.676919</v>
      </c>
      <c r="E133">
        <v>1553204482.669102</v>
      </c>
    </row>
    <row r="134" spans="1:5" ht="12.75">
      <c r="A134" t="s">
        <v>1456</v>
      </c>
      <c r="B134">
        <v>4606553159.316748</v>
      </c>
      <c r="C134">
        <v>3690704720.553259</v>
      </c>
      <c r="D134">
        <v>2646666590.7456574</v>
      </c>
      <c r="E134">
        <v>1520510521.2364795</v>
      </c>
    </row>
    <row r="135" spans="1:5" ht="12.75">
      <c r="A135" t="s">
        <v>1457</v>
      </c>
      <c r="B135">
        <v>4547100868.804516</v>
      </c>
      <c r="C135">
        <v>3637291796.152155</v>
      </c>
      <c r="D135">
        <v>2602157142.2564535</v>
      </c>
      <c r="E135">
        <v>1489015646.8633626</v>
      </c>
    </row>
    <row r="136" spans="1:5" ht="12.75">
      <c r="A136" t="s">
        <v>1458</v>
      </c>
      <c r="B136">
        <v>4488913453.366045</v>
      </c>
      <c r="C136">
        <v>3584656668.020163</v>
      </c>
      <c r="D136">
        <v>2557979358.257806</v>
      </c>
      <c r="E136">
        <v>1457536357.6611364</v>
      </c>
    </row>
    <row r="137" spans="1:5" ht="12.75">
      <c r="A137" t="s">
        <v>1459</v>
      </c>
      <c r="B137">
        <v>4430980953.13029</v>
      </c>
      <c r="C137">
        <v>3532586275.890522</v>
      </c>
      <c r="D137">
        <v>2514617966.683408</v>
      </c>
      <c r="E137">
        <v>1426955595.9854417</v>
      </c>
    </row>
    <row r="138" spans="1:5" ht="12.75">
      <c r="A138" t="s">
        <v>1460</v>
      </c>
      <c r="B138">
        <v>4373155659.770794</v>
      </c>
      <c r="C138">
        <v>3480571897.2202234</v>
      </c>
      <c r="D138">
        <v>2471291292.8867273</v>
      </c>
      <c r="E138">
        <v>1396429462.9598863</v>
      </c>
    </row>
    <row r="139" spans="1:5" ht="12.75">
      <c r="A139" t="s">
        <v>1461</v>
      </c>
      <c r="B139">
        <v>4315683481.292795</v>
      </c>
      <c r="C139">
        <v>3429192134.9073057</v>
      </c>
      <c r="D139">
        <v>2428817682.441619</v>
      </c>
      <c r="E139">
        <v>1366803441.867506</v>
      </c>
    </row>
    <row r="140" spans="1:5" ht="12.75">
      <c r="A140" t="s">
        <v>1462</v>
      </c>
      <c r="B140">
        <v>4257901459.931026</v>
      </c>
      <c r="C140">
        <v>3377540917.722308</v>
      </c>
      <c r="D140">
        <v>2386150372.631032</v>
      </c>
      <c r="E140">
        <v>1337105195.431535</v>
      </c>
    </row>
    <row r="141" spans="1:5" ht="12.75">
      <c r="A141" t="s">
        <v>1463</v>
      </c>
      <c r="B141">
        <v>4200257026.176127</v>
      </c>
      <c r="C141">
        <v>3326163999.452484</v>
      </c>
      <c r="D141">
        <v>2343877669.6453166</v>
      </c>
      <c r="E141">
        <v>1307854190.9088542</v>
      </c>
    </row>
    <row r="142" spans="1:5" ht="12.75">
      <c r="A142" t="s">
        <v>1464</v>
      </c>
      <c r="B142">
        <v>4143623531.111824</v>
      </c>
      <c r="C142">
        <v>3275930223.236841</v>
      </c>
      <c r="D142">
        <v>2302797200.9047775</v>
      </c>
      <c r="E142">
        <v>1279664621.319618</v>
      </c>
    </row>
    <row r="143" spans="1:5" ht="12.75">
      <c r="A143" t="s">
        <v>1465</v>
      </c>
      <c r="B143">
        <v>4087708715.724042</v>
      </c>
      <c r="C143">
        <v>3226242976.948076</v>
      </c>
      <c r="D143">
        <v>2262102163.6742473</v>
      </c>
      <c r="E143">
        <v>1251726091.8684065</v>
      </c>
    </row>
    <row r="144" spans="1:5" ht="12.75">
      <c r="A144" t="s">
        <v>1466</v>
      </c>
      <c r="B144">
        <v>4032139769.379932</v>
      </c>
      <c r="C144">
        <v>3177161341.0132203</v>
      </c>
      <c r="D144">
        <v>2222205303.7871075</v>
      </c>
      <c r="E144">
        <v>1224608735.8376384</v>
      </c>
    </row>
    <row r="145" spans="1:5" ht="12.75">
      <c r="A145" t="s">
        <v>1467</v>
      </c>
      <c r="B145">
        <v>3976611077.016695</v>
      </c>
      <c r="C145">
        <v>3128092510.787962</v>
      </c>
      <c r="D145">
        <v>2182320798.236214</v>
      </c>
      <c r="E145">
        <v>1197535466.940063</v>
      </c>
    </row>
    <row r="146" spans="1:5" ht="12.75">
      <c r="A146" t="s">
        <v>1468</v>
      </c>
      <c r="B146">
        <v>3921372723.210461</v>
      </c>
      <c r="C146">
        <v>3079408989.1982026</v>
      </c>
      <c r="D146">
        <v>2142892916.5012467</v>
      </c>
      <c r="E146">
        <v>1170919077.137148</v>
      </c>
    </row>
    <row r="147" spans="1:5" ht="12.75">
      <c r="A147" t="s">
        <v>1469</v>
      </c>
      <c r="B147">
        <v>3867158163.308682</v>
      </c>
      <c r="C147">
        <v>3032182293.328338</v>
      </c>
      <c r="D147">
        <v>2105181377.2087922</v>
      </c>
      <c r="E147">
        <v>1145911144.806049</v>
      </c>
    </row>
    <row r="148" spans="1:5" ht="12.75">
      <c r="A148" t="s">
        <v>1470</v>
      </c>
      <c r="B148">
        <v>3811819878.363562</v>
      </c>
      <c r="C148">
        <v>2983723138.4937353</v>
      </c>
      <c r="D148">
        <v>2066268844.0725253</v>
      </c>
      <c r="E148">
        <v>1119966082.7622</v>
      </c>
    </row>
    <row r="149" spans="1:5" ht="12.75">
      <c r="A149" t="s">
        <v>1471</v>
      </c>
      <c r="B149">
        <v>3758310859.226286</v>
      </c>
      <c r="C149">
        <v>2937009902.999768</v>
      </c>
      <c r="D149">
        <v>2028913272.9444568</v>
      </c>
      <c r="E149">
        <v>1095210528.3224428</v>
      </c>
    </row>
    <row r="150" spans="1:5" ht="12.75">
      <c r="A150" t="s">
        <v>1472</v>
      </c>
      <c r="B150">
        <v>3705108663.572637</v>
      </c>
      <c r="C150">
        <v>2890523074.4793005</v>
      </c>
      <c r="D150">
        <v>1991721474.4004364</v>
      </c>
      <c r="E150">
        <v>1070580558.011305</v>
      </c>
    </row>
    <row r="151" spans="1:5" ht="12.75">
      <c r="A151" t="s">
        <v>1473</v>
      </c>
      <c r="B151">
        <v>3651587180.427248</v>
      </c>
      <c r="C151">
        <v>2844092553.2257557</v>
      </c>
      <c r="D151">
        <v>1954905001.7682402</v>
      </c>
      <c r="E151">
        <v>1046483746.8093799</v>
      </c>
    </row>
    <row r="152" spans="1:5" ht="12.75">
      <c r="A152" t="s">
        <v>1474</v>
      </c>
      <c r="B152">
        <v>3599420945.104024</v>
      </c>
      <c r="C152">
        <v>2798707231.949646</v>
      </c>
      <c r="D152">
        <v>1918816725.9984982</v>
      </c>
      <c r="E152">
        <v>1022814661.6938832</v>
      </c>
    </row>
    <row r="153" spans="1:5" ht="12.75">
      <c r="A153" t="s">
        <v>1475</v>
      </c>
      <c r="B153">
        <v>3547411337.984587</v>
      </c>
      <c r="C153">
        <v>2753589261.61614</v>
      </c>
      <c r="D153">
        <v>1883082197.7751725</v>
      </c>
      <c r="E153">
        <v>999515070.2835168</v>
      </c>
    </row>
    <row r="154" spans="1:5" ht="12.75">
      <c r="A154" t="s">
        <v>1476</v>
      </c>
      <c r="B154">
        <v>3494976479.945439</v>
      </c>
      <c r="C154">
        <v>2708435062.4632535</v>
      </c>
      <c r="D154">
        <v>1847644072.2907038</v>
      </c>
      <c r="E154">
        <v>976684882.1345025</v>
      </c>
    </row>
    <row r="155" spans="1:5" ht="12.75">
      <c r="A155" t="s">
        <v>1477</v>
      </c>
      <c r="B155">
        <v>3443751948.109688</v>
      </c>
      <c r="C155">
        <v>2664212188.869496</v>
      </c>
      <c r="D155">
        <v>1812853834.0219176</v>
      </c>
      <c r="E155">
        <v>954235482.4061354</v>
      </c>
    </row>
    <row r="156" spans="1:5" ht="12.75">
      <c r="A156" t="s">
        <v>1478</v>
      </c>
      <c r="B156">
        <v>3392823269.016756</v>
      </c>
      <c r="C156">
        <v>2620503519.7723365</v>
      </c>
      <c r="D156">
        <v>1778723706.0651886</v>
      </c>
      <c r="E156">
        <v>932432384.3845519</v>
      </c>
    </row>
    <row r="157" spans="1:5" ht="12.75">
      <c r="A157" t="s">
        <v>1479</v>
      </c>
      <c r="B157">
        <v>3342288669.866271</v>
      </c>
      <c r="C157">
        <v>2577093913.030843</v>
      </c>
      <c r="D157">
        <v>1744809767.872707</v>
      </c>
      <c r="E157">
        <v>910780154.3106068</v>
      </c>
    </row>
    <row r="158" spans="1:5" ht="12.75">
      <c r="A158" t="s">
        <v>1480</v>
      </c>
      <c r="B158">
        <v>3291456814.357658</v>
      </c>
      <c r="C158">
        <v>2533595207.034453</v>
      </c>
      <c r="D158">
        <v>1710996654.499417</v>
      </c>
      <c r="E158">
        <v>889347021.5657682</v>
      </c>
    </row>
    <row r="159" spans="1:5" ht="12.75">
      <c r="A159" t="s">
        <v>1481</v>
      </c>
      <c r="B159">
        <v>3241243722.166037</v>
      </c>
      <c r="C159">
        <v>2491121322.892112</v>
      </c>
      <c r="D159">
        <v>1678448138.8894188</v>
      </c>
      <c r="E159">
        <v>869090559.9621304</v>
      </c>
    </row>
    <row r="160" spans="1:5" ht="12.75">
      <c r="A160" t="s">
        <v>1482</v>
      </c>
      <c r="B160">
        <v>3191395790.074552</v>
      </c>
      <c r="C160">
        <v>2448649571.916356</v>
      </c>
      <c r="D160">
        <v>1645635994.4905217</v>
      </c>
      <c r="E160">
        <v>848491514.3496206</v>
      </c>
    </row>
    <row r="161" spans="1:5" ht="12.75">
      <c r="A161" t="s">
        <v>1483</v>
      </c>
      <c r="B161">
        <v>3141489020.123896</v>
      </c>
      <c r="C161">
        <v>2406401424.917598</v>
      </c>
      <c r="D161">
        <v>1613262296.330434</v>
      </c>
      <c r="E161">
        <v>828389895.485115</v>
      </c>
    </row>
    <row r="162" spans="1:5" ht="12.75">
      <c r="A162" t="s">
        <v>1484</v>
      </c>
      <c r="B162">
        <v>3092321774.249891</v>
      </c>
      <c r="C162">
        <v>2364721431.867282</v>
      </c>
      <c r="D162">
        <v>1581288047.6314719</v>
      </c>
      <c r="E162">
        <v>808532379.1030933</v>
      </c>
    </row>
    <row r="163" spans="1:5" ht="12.75">
      <c r="A163" t="s">
        <v>1485</v>
      </c>
      <c r="B163">
        <v>3043992523.811461</v>
      </c>
      <c r="C163">
        <v>2323942887.7380342</v>
      </c>
      <c r="D163">
        <v>1550194597.1327567</v>
      </c>
      <c r="E163">
        <v>789384747.6378837</v>
      </c>
    </row>
    <row r="164" spans="1:5" ht="12.75">
      <c r="A164" t="s">
        <v>1486</v>
      </c>
      <c r="B164">
        <v>2995885865.257646</v>
      </c>
      <c r="C164">
        <v>2283336464.697896</v>
      </c>
      <c r="D164">
        <v>1519234357.2905288</v>
      </c>
      <c r="E164">
        <v>770342581.8057958</v>
      </c>
    </row>
    <row r="165" spans="1:5" ht="12.75">
      <c r="A165" t="s">
        <v>1487</v>
      </c>
      <c r="B165">
        <v>2948583458.534094</v>
      </c>
      <c r="C165">
        <v>2243473026.2607627</v>
      </c>
      <c r="D165">
        <v>1488914660.3956594</v>
      </c>
      <c r="E165">
        <v>751770980.3001943</v>
      </c>
    </row>
    <row r="166" spans="1:5" ht="12.75">
      <c r="A166" t="s">
        <v>1488</v>
      </c>
      <c r="B166">
        <v>2902102318.256235</v>
      </c>
      <c r="C166">
        <v>2204482765.8113546</v>
      </c>
      <c r="D166">
        <v>1459437257.8566995</v>
      </c>
      <c r="E166">
        <v>733866838.6000332</v>
      </c>
    </row>
    <row r="167" spans="1:5" ht="12.75">
      <c r="A167" t="s">
        <v>1489</v>
      </c>
      <c r="B167">
        <v>2855699626.216944</v>
      </c>
      <c r="C167">
        <v>2165555365.5885596</v>
      </c>
      <c r="D167">
        <v>1430019980.7922864</v>
      </c>
      <c r="E167">
        <v>716028913.5659981</v>
      </c>
    </row>
    <row r="168" spans="1:5" ht="12.75">
      <c r="A168" t="s">
        <v>1490</v>
      </c>
      <c r="B168">
        <v>2810412182.046124</v>
      </c>
      <c r="C168">
        <v>2127714467.2442698</v>
      </c>
      <c r="D168">
        <v>1401573662.4932668</v>
      </c>
      <c r="E168">
        <v>698908730.2483298</v>
      </c>
    </row>
    <row r="169" spans="1:5" ht="12.75">
      <c r="A169" t="s">
        <v>1491</v>
      </c>
      <c r="B169">
        <v>2765106724.349326</v>
      </c>
      <c r="C169">
        <v>2089863902.724565</v>
      </c>
      <c r="D169">
        <v>1373139558.750512</v>
      </c>
      <c r="E169">
        <v>681829576.1472315</v>
      </c>
    </row>
    <row r="170" spans="1:5" ht="12.75">
      <c r="A170" t="s">
        <v>1492</v>
      </c>
      <c r="B170">
        <v>2721130970.033577</v>
      </c>
      <c r="C170">
        <v>2053138895.6691563</v>
      </c>
      <c r="D170">
        <v>1345578681.0765052</v>
      </c>
      <c r="E170">
        <v>665314324.836796</v>
      </c>
    </row>
    <row r="171" spans="1:5" ht="12.75">
      <c r="A171" t="s">
        <v>1493</v>
      </c>
      <c r="B171">
        <v>2677836370.659358</v>
      </c>
      <c r="C171">
        <v>2017376903.028757</v>
      </c>
      <c r="D171">
        <v>1319103666.7219746</v>
      </c>
      <c r="E171">
        <v>649728197.9807271</v>
      </c>
    </row>
    <row r="172" spans="1:5" ht="12.75">
      <c r="A172" t="s">
        <v>1494</v>
      </c>
      <c r="B172">
        <v>2634642386.267717</v>
      </c>
      <c r="C172">
        <v>1981469819.997244</v>
      </c>
      <c r="D172">
        <v>1292330035.6514142</v>
      </c>
      <c r="E172">
        <v>633844674.1048839</v>
      </c>
    </row>
    <row r="173" spans="1:5" ht="12.75">
      <c r="A173" t="s">
        <v>1495</v>
      </c>
      <c r="B173">
        <v>2591991387.15563</v>
      </c>
      <c r="C173">
        <v>1946192980.8905594</v>
      </c>
      <c r="D173">
        <v>1266198064.6071672</v>
      </c>
      <c r="E173">
        <v>618482101.953883</v>
      </c>
    </row>
    <row r="174" spans="1:5" ht="12.75">
      <c r="A174" t="s">
        <v>1496</v>
      </c>
      <c r="B174">
        <v>2549353709.695656</v>
      </c>
      <c r="C174">
        <v>1910931954.0309026</v>
      </c>
      <c r="D174">
        <v>1240095292.7462606</v>
      </c>
      <c r="E174">
        <v>603166439.8680073</v>
      </c>
    </row>
    <row r="175" spans="1:5" ht="12.75">
      <c r="A175" t="s">
        <v>1497</v>
      </c>
      <c r="B175">
        <v>2507109355.505349</v>
      </c>
      <c r="C175">
        <v>1876181998.6381996</v>
      </c>
      <c r="D175">
        <v>1214547678.9448957</v>
      </c>
      <c r="E175">
        <v>588318848.2179343</v>
      </c>
    </row>
    <row r="176" spans="1:5" ht="12.75">
      <c r="A176" t="s">
        <v>1498</v>
      </c>
      <c r="B176">
        <v>2465189751.25145</v>
      </c>
      <c r="C176">
        <v>1841682747.8292959</v>
      </c>
      <c r="D176">
        <v>1189182518.7218928</v>
      </c>
      <c r="E176">
        <v>573592322.6730169</v>
      </c>
    </row>
    <row r="177" spans="1:5" ht="12.75">
      <c r="A177" t="s">
        <v>1499</v>
      </c>
      <c r="B177">
        <v>2423471101.034375</v>
      </c>
      <c r="C177">
        <v>1807444999.634276</v>
      </c>
      <c r="D177">
        <v>1164106944.5168934</v>
      </c>
      <c r="E177">
        <v>559119080.298683</v>
      </c>
    </row>
    <row r="178" spans="1:5" ht="12.75">
      <c r="A178" t="s">
        <v>1500</v>
      </c>
      <c r="B178">
        <v>2382288748.972447</v>
      </c>
      <c r="C178">
        <v>1773814519.0875309</v>
      </c>
      <c r="D178">
        <v>1139634956.5588033</v>
      </c>
      <c r="E178">
        <v>545121458.9971055</v>
      </c>
    </row>
    <row r="179" spans="1:5" ht="12.75">
      <c r="A179" t="s">
        <v>1501</v>
      </c>
      <c r="B179">
        <v>2341194052.054164</v>
      </c>
      <c r="C179">
        <v>1740259434.3688319</v>
      </c>
      <c r="D179">
        <v>1115233088.9299586</v>
      </c>
      <c r="E179">
        <v>531189867.8661402</v>
      </c>
    </row>
    <row r="180" spans="1:5" ht="12.75">
      <c r="A180" t="s">
        <v>1502</v>
      </c>
      <c r="B180">
        <v>2300555157.394732</v>
      </c>
      <c r="C180">
        <v>1707244787.3101518</v>
      </c>
      <c r="D180">
        <v>1091383069.3246284</v>
      </c>
      <c r="E180">
        <v>517699126.01800394</v>
      </c>
    </row>
    <row r="181" spans="1:5" ht="12.75">
      <c r="A181" t="s">
        <v>1503</v>
      </c>
      <c r="B181">
        <v>2260248283.431341</v>
      </c>
      <c r="C181">
        <v>1674488126.0910637</v>
      </c>
      <c r="D181">
        <v>1067720502.1918919</v>
      </c>
      <c r="E181">
        <v>504329556.7304437</v>
      </c>
    </row>
    <row r="182" spans="1:5" ht="12.75">
      <c r="A182" t="s">
        <v>1504</v>
      </c>
      <c r="B182">
        <v>2220150073.070789</v>
      </c>
      <c r="C182">
        <v>1641991993.8272321</v>
      </c>
      <c r="D182">
        <v>1044336934.8431734</v>
      </c>
      <c r="E182">
        <v>491195180.051478</v>
      </c>
    </row>
    <row r="183" spans="1:5" ht="12.75">
      <c r="A183" t="s">
        <v>1505</v>
      </c>
      <c r="B183">
        <v>2179396417.431913</v>
      </c>
      <c r="C183">
        <v>1609293575.7209008</v>
      </c>
      <c r="D183">
        <v>1021104809.9978899</v>
      </c>
      <c r="E183">
        <v>478364924.4328519</v>
      </c>
    </row>
    <row r="184" spans="1:5" ht="12.75">
      <c r="A184" t="s">
        <v>1506</v>
      </c>
      <c r="B184">
        <v>2139449151.860265</v>
      </c>
      <c r="C184">
        <v>1577116564.1908128</v>
      </c>
      <c r="D184">
        <v>998143379.1188011</v>
      </c>
      <c r="E184">
        <v>465627429.31887627</v>
      </c>
    </row>
    <row r="185" spans="1:5" ht="12.75">
      <c r="A185" t="s">
        <v>1507</v>
      </c>
      <c r="B185">
        <v>2098705835.411668</v>
      </c>
      <c r="C185">
        <v>1544542825.3361094</v>
      </c>
      <c r="D185">
        <v>975121784.9357</v>
      </c>
      <c r="E185">
        <v>453023329.96720946</v>
      </c>
    </row>
    <row r="186" spans="1:5" ht="12.75">
      <c r="A186" t="s">
        <v>1508</v>
      </c>
      <c r="B186">
        <v>2059491810.390617</v>
      </c>
      <c r="C186">
        <v>1513112547.685939</v>
      </c>
      <c r="D186">
        <v>952849323.968365</v>
      </c>
      <c r="E186">
        <v>440800987.5343683</v>
      </c>
    </row>
    <row r="187" spans="1:5" ht="12.75">
      <c r="A187" t="s">
        <v>1509</v>
      </c>
      <c r="B187">
        <v>2020412258.947274</v>
      </c>
      <c r="C187">
        <v>1481964221.4165912</v>
      </c>
      <c r="D187">
        <v>930937411.2612895</v>
      </c>
      <c r="E187">
        <v>428898863.6270432</v>
      </c>
    </row>
    <row r="188" spans="1:5" ht="12.75">
      <c r="A188" t="s">
        <v>1510</v>
      </c>
      <c r="B188">
        <v>1982180487.318704</v>
      </c>
      <c r="C188">
        <v>1451455413.296735</v>
      </c>
      <c r="D188">
        <v>909453622.3489116</v>
      </c>
      <c r="E188">
        <v>417226215.66667485</v>
      </c>
    </row>
    <row r="189" spans="1:5" ht="12.75">
      <c r="A189" t="s">
        <v>1511</v>
      </c>
      <c r="B189">
        <v>1944322105.132374</v>
      </c>
      <c r="C189">
        <v>1421318783.8453088</v>
      </c>
      <c r="D189">
        <v>888305694.4352828</v>
      </c>
      <c r="E189">
        <v>405798182.2988382</v>
      </c>
    </row>
    <row r="190" spans="1:5" ht="12.75">
      <c r="A190" t="s">
        <v>1512</v>
      </c>
      <c r="B190">
        <v>1906567177.662712</v>
      </c>
      <c r="C190">
        <v>1391431895.7637467</v>
      </c>
      <c r="D190">
        <v>867486394.8284653</v>
      </c>
      <c r="E190">
        <v>394662994.6748585</v>
      </c>
    </row>
    <row r="191" spans="1:5" ht="12.75">
      <c r="A191" t="s">
        <v>1513</v>
      </c>
      <c r="B191">
        <v>1869304349.383669</v>
      </c>
      <c r="C191">
        <v>1361923261.9349706</v>
      </c>
      <c r="D191">
        <v>846929866.9032577</v>
      </c>
      <c r="E191">
        <v>383678799.6659365</v>
      </c>
    </row>
    <row r="192" spans="1:5" ht="12.75">
      <c r="A192" t="s">
        <v>1514</v>
      </c>
      <c r="B192">
        <v>1832329581.900396</v>
      </c>
      <c r="C192">
        <v>1332793219.9922879</v>
      </c>
      <c r="D192">
        <v>826775032.0311637</v>
      </c>
      <c r="E192">
        <v>373012847.7027514</v>
      </c>
    </row>
    <row r="193" spans="1:5" ht="12.75">
      <c r="A193" t="s">
        <v>1515</v>
      </c>
      <c r="B193">
        <v>1796111018.596146</v>
      </c>
      <c r="C193">
        <v>1304232859.6199348</v>
      </c>
      <c r="D193">
        <v>807000509.2427207</v>
      </c>
      <c r="E193">
        <v>362549128.9558874</v>
      </c>
    </row>
    <row r="194" spans="1:5" ht="12.75">
      <c r="A194" t="s">
        <v>1516</v>
      </c>
      <c r="B194">
        <v>1760286226.76102</v>
      </c>
      <c r="C194">
        <v>1276050995.5169528</v>
      </c>
      <c r="D194">
        <v>787554821.1440321</v>
      </c>
      <c r="E194">
        <v>352314462.4758695</v>
      </c>
    </row>
    <row r="195" spans="1:5" ht="12.75">
      <c r="A195" t="s">
        <v>1517</v>
      </c>
      <c r="B195">
        <v>1724664858.588253</v>
      </c>
      <c r="C195">
        <v>1248313241.0768692</v>
      </c>
      <c r="D195">
        <v>768665620.396365</v>
      </c>
      <c r="E195">
        <v>342548559.20302063</v>
      </c>
    </row>
    <row r="196" spans="1:5" ht="12.75">
      <c r="A196" t="s">
        <v>1518</v>
      </c>
      <c r="B196">
        <v>1689243351.702698</v>
      </c>
      <c r="C196">
        <v>1220601390.1113734</v>
      </c>
      <c r="D196">
        <v>749690198.7504723</v>
      </c>
      <c r="E196">
        <v>332677278.9890005</v>
      </c>
    </row>
    <row r="197" spans="1:5" ht="12.75">
      <c r="A197" t="s">
        <v>1519</v>
      </c>
      <c r="B197">
        <v>1654332709.299754</v>
      </c>
      <c r="C197">
        <v>1193413809.3670063</v>
      </c>
      <c r="D197">
        <v>731187568.5029659</v>
      </c>
      <c r="E197">
        <v>323136629.0363595</v>
      </c>
    </row>
    <row r="198" spans="1:5" ht="12.75">
      <c r="A198" t="s">
        <v>1520</v>
      </c>
      <c r="B198">
        <v>1619531667.054033</v>
      </c>
      <c r="C198">
        <v>1166327258.0566404</v>
      </c>
      <c r="D198">
        <v>712774671.4159274</v>
      </c>
      <c r="E198">
        <v>313665150.338221</v>
      </c>
    </row>
    <row r="199" spans="1:5" ht="12.75">
      <c r="A199" t="s">
        <v>1521</v>
      </c>
      <c r="B199">
        <v>1585084824.015244</v>
      </c>
      <c r="C199">
        <v>1139646207.5388606</v>
      </c>
      <c r="D199">
        <v>694754950.2943032</v>
      </c>
      <c r="E199">
        <v>304482084.417076</v>
      </c>
    </row>
    <row r="200" spans="1:5" ht="12.75">
      <c r="A200" t="s">
        <v>1522</v>
      </c>
      <c r="B200">
        <v>1550477755.526301</v>
      </c>
      <c r="C200">
        <v>1112873652.6251013</v>
      </c>
      <c r="D200">
        <v>676708378.6953248</v>
      </c>
      <c r="E200">
        <v>295316877.2549532</v>
      </c>
    </row>
    <row r="201" spans="1:5" ht="12.75">
      <c r="A201" t="s">
        <v>1523</v>
      </c>
      <c r="B201">
        <v>1516692298.264313</v>
      </c>
      <c r="C201">
        <v>1086777356.7123034</v>
      </c>
      <c r="D201">
        <v>659159274.7951748</v>
      </c>
      <c r="E201">
        <v>286440023.39673626</v>
      </c>
    </row>
    <row r="202" spans="1:5" ht="12.75">
      <c r="A202" t="s">
        <v>1524</v>
      </c>
      <c r="B202">
        <v>1483002412.120764</v>
      </c>
      <c r="C202">
        <v>1060892838.0564402</v>
      </c>
      <c r="D202">
        <v>641875901.5308701</v>
      </c>
      <c r="E202">
        <v>277786085.38018185</v>
      </c>
    </row>
    <row r="203" spans="1:5" ht="12.75">
      <c r="A203" t="s">
        <v>1525</v>
      </c>
      <c r="B203">
        <v>1449841929.696639</v>
      </c>
      <c r="C203">
        <v>1035411763.2575978</v>
      </c>
      <c r="D203">
        <v>624865778.8403395</v>
      </c>
      <c r="E203">
        <v>269279180.6663613</v>
      </c>
    </row>
    <row r="204" spans="1:5" ht="12.75">
      <c r="A204" t="s">
        <v>1526</v>
      </c>
      <c r="B204">
        <v>1416871258.258994</v>
      </c>
      <c r="C204">
        <v>1010204712.5372485</v>
      </c>
      <c r="D204">
        <v>608152930.3179938</v>
      </c>
      <c r="E204">
        <v>261002653.976201</v>
      </c>
    </row>
    <row r="205" spans="1:5" ht="12.75">
      <c r="A205" t="s">
        <v>1527</v>
      </c>
      <c r="B205">
        <v>1383785157.487023</v>
      </c>
      <c r="C205">
        <v>984941522.8003049</v>
      </c>
      <c r="D205">
        <v>591436268.4321276</v>
      </c>
      <c r="E205">
        <v>252753217.28447843</v>
      </c>
    </row>
    <row r="206" spans="1:5" ht="12.75">
      <c r="A206" t="s">
        <v>1528</v>
      </c>
      <c r="B206">
        <v>1351955539.488888</v>
      </c>
      <c r="C206">
        <v>960653937.7349192</v>
      </c>
      <c r="D206">
        <v>575385040.7035482</v>
      </c>
      <c r="E206">
        <v>244852152.05832702</v>
      </c>
    </row>
    <row r="207" spans="1:5" ht="12.75">
      <c r="A207" t="s">
        <v>1529</v>
      </c>
      <c r="B207">
        <v>1320360142.114961</v>
      </c>
      <c r="C207">
        <v>936765928.4852842</v>
      </c>
      <c r="D207">
        <v>559788280.3573956</v>
      </c>
      <c r="E207">
        <v>237303515.4793507</v>
      </c>
    </row>
    <row r="208" spans="1:5" ht="12.75">
      <c r="A208" t="s">
        <v>1530</v>
      </c>
      <c r="B208">
        <v>1289353983.09653</v>
      </c>
      <c r="C208">
        <v>913216239.7772872</v>
      </c>
      <c r="D208">
        <v>544327698.5646188</v>
      </c>
      <c r="E208">
        <v>229772169.05040362</v>
      </c>
    </row>
    <row r="209" spans="1:5" ht="12.75">
      <c r="A209" t="s">
        <v>1531</v>
      </c>
      <c r="B209">
        <v>1257717484.140731</v>
      </c>
      <c r="C209">
        <v>889346741.9735644</v>
      </c>
      <c r="D209">
        <v>528795431.0482793</v>
      </c>
      <c r="E209">
        <v>222300667.7325909</v>
      </c>
    </row>
    <row r="210" spans="1:5" ht="12.75">
      <c r="A210" t="s">
        <v>1532</v>
      </c>
      <c r="B210">
        <v>1227233995.232087</v>
      </c>
      <c r="C210">
        <v>866319671.8435335</v>
      </c>
      <c r="D210">
        <v>513793782.771428</v>
      </c>
      <c r="E210">
        <v>215079261.9153184</v>
      </c>
    </row>
    <row r="211" spans="1:5" ht="12.75">
      <c r="A211" t="s">
        <v>1533</v>
      </c>
      <c r="B211">
        <v>1197512593.579119</v>
      </c>
      <c r="C211">
        <v>843951421.2480667</v>
      </c>
      <c r="D211">
        <v>499295767.65718526</v>
      </c>
      <c r="E211">
        <v>208153472.75730008</v>
      </c>
    </row>
    <row r="212" spans="1:5" ht="12.75">
      <c r="A212" t="s">
        <v>1534</v>
      </c>
      <c r="B212">
        <v>1168257101.165327</v>
      </c>
      <c r="C212">
        <v>821937070.4126555</v>
      </c>
      <c r="D212">
        <v>485035020.6931091</v>
      </c>
      <c r="E212">
        <v>201351788.9731312</v>
      </c>
    </row>
    <row r="213" spans="1:5" ht="12.75">
      <c r="A213" t="s">
        <v>1535</v>
      </c>
      <c r="B213">
        <v>1139157950.183425</v>
      </c>
      <c r="C213">
        <v>800104776.5101882</v>
      </c>
      <c r="D213">
        <v>470950741.1394251</v>
      </c>
      <c r="E213">
        <v>194676934.9673371</v>
      </c>
    </row>
    <row r="214" spans="1:5" ht="12.75">
      <c r="A214" t="s">
        <v>1536</v>
      </c>
      <c r="B214">
        <v>1110770674.176852</v>
      </c>
      <c r="C214">
        <v>778885974.1130519</v>
      </c>
      <c r="D214">
        <v>457332717.8742728</v>
      </c>
      <c r="E214">
        <v>188272708.7340001</v>
      </c>
    </row>
    <row r="215" spans="1:5" ht="12.75">
      <c r="A215" t="s">
        <v>1537</v>
      </c>
      <c r="B215">
        <v>1082509617.849213</v>
      </c>
      <c r="C215">
        <v>757781538.8144668</v>
      </c>
      <c r="D215">
        <v>443809406.1689407</v>
      </c>
      <c r="E215">
        <v>181931634.3119834</v>
      </c>
    </row>
    <row r="216" spans="1:5" ht="12.75">
      <c r="A216" t="s">
        <v>1538</v>
      </c>
      <c r="B216">
        <v>1054370081.886045</v>
      </c>
      <c r="C216">
        <v>736871723.9447893</v>
      </c>
      <c r="D216">
        <v>430500976.3057369</v>
      </c>
      <c r="E216">
        <v>175752674.4693385</v>
      </c>
    </row>
    <row r="217" spans="1:5" ht="12.75">
      <c r="A217" t="s">
        <v>1539</v>
      </c>
      <c r="B217">
        <v>1026616845.237341</v>
      </c>
      <c r="C217">
        <v>716258819.4995824</v>
      </c>
      <c r="D217">
        <v>417394117.9583492</v>
      </c>
      <c r="E217">
        <v>169680035.33188415</v>
      </c>
    </row>
    <row r="218" spans="1:5" ht="12.75">
      <c r="A218" t="s">
        <v>1540</v>
      </c>
      <c r="B218">
        <v>999459092.277345</v>
      </c>
      <c r="C218">
        <v>696128474.8400021</v>
      </c>
      <c r="D218">
        <v>404631634.7512148</v>
      </c>
      <c r="E218">
        <v>163795088.32080474</v>
      </c>
    </row>
    <row r="219" spans="1:5" ht="12.75">
      <c r="A219" t="s">
        <v>1541</v>
      </c>
      <c r="B219">
        <v>972545668.402192</v>
      </c>
      <c r="C219">
        <v>676345340.5755817</v>
      </c>
      <c r="D219">
        <v>392229318.60459286</v>
      </c>
      <c r="E219">
        <v>158167083.154088</v>
      </c>
    </row>
    <row r="220" spans="1:5" ht="12.75">
      <c r="A220" t="s">
        <v>1542</v>
      </c>
      <c r="B220">
        <v>945896024.890847</v>
      </c>
      <c r="C220">
        <v>656696464.2310952</v>
      </c>
      <c r="D220">
        <v>379865910.9541529</v>
      </c>
      <c r="E220">
        <v>152532712.562905</v>
      </c>
    </row>
    <row r="221" spans="1:5" ht="12.75">
      <c r="A221" t="s">
        <v>1543</v>
      </c>
      <c r="B221">
        <v>919202830.054016</v>
      </c>
      <c r="C221">
        <v>637116996.1877122</v>
      </c>
      <c r="D221">
        <v>367633096.28322124</v>
      </c>
      <c r="E221">
        <v>147015578.49455264</v>
      </c>
    </row>
    <row r="222" spans="1:5" ht="12.75">
      <c r="A222" t="s">
        <v>1544</v>
      </c>
      <c r="B222">
        <v>893286135.040174</v>
      </c>
      <c r="C222">
        <v>618103510.6578716</v>
      </c>
      <c r="D222">
        <v>355754755.6414543</v>
      </c>
      <c r="E222">
        <v>141662887.29598516</v>
      </c>
    </row>
    <row r="223" spans="1:5" ht="12.75">
      <c r="A223" t="s">
        <v>1545</v>
      </c>
      <c r="B223">
        <v>867053661.516279</v>
      </c>
      <c r="C223">
        <v>598967356.2912409</v>
      </c>
      <c r="D223">
        <v>343892279.0973344</v>
      </c>
      <c r="E223">
        <v>136377863.84496984</v>
      </c>
    </row>
    <row r="224" spans="1:5" ht="12.75">
      <c r="A224" t="s">
        <v>1546</v>
      </c>
      <c r="B224">
        <v>841937576.700064</v>
      </c>
      <c r="C224">
        <v>580630505.7752944</v>
      </c>
      <c r="D224">
        <v>332516510.1100133</v>
      </c>
      <c r="E224">
        <v>131308031.76979706</v>
      </c>
    </row>
    <row r="225" spans="1:5" ht="12.75">
      <c r="A225" t="s">
        <v>1547</v>
      </c>
      <c r="B225">
        <v>816535200.054257</v>
      </c>
      <c r="C225">
        <v>562157031.2417696</v>
      </c>
      <c r="D225">
        <v>321118335.60720855</v>
      </c>
      <c r="E225">
        <v>126269889.82234669</v>
      </c>
    </row>
    <row r="226" spans="1:5" ht="12.75">
      <c r="A226" t="s">
        <v>1548</v>
      </c>
      <c r="B226">
        <v>792855053.365801</v>
      </c>
      <c r="C226">
        <v>544958077.8547341</v>
      </c>
      <c r="D226">
        <v>310527680.18959093</v>
      </c>
      <c r="E226">
        <v>121604906.9413482</v>
      </c>
    </row>
    <row r="227" spans="1:5" ht="12.75">
      <c r="A227" t="s">
        <v>1549</v>
      </c>
      <c r="B227">
        <v>770224479.049972</v>
      </c>
      <c r="C227">
        <v>528505354.9848452</v>
      </c>
      <c r="D227">
        <v>300386706.61965525</v>
      </c>
      <c r="E227">
        <v>117135385.1256515</v>
      </c>
    </row>
    <row r="228" spans="1:5" ht="12.75">
      <c r="A228" t="s">
        <v>1550</v>
      </c>
      <c r="B228">
        <v>748264596.660631</v>
      </c>
      <c r="C228">
        <v>512594371.1610922</v>
      </c>
      <c r="D228">
        <v>290626303.0738177</v>
      </c>
      <c r="E228">
        <v>112864770.11227535</v>
      </c>
    </row>
    <row r="229" spans="1:5" ht="12.75">
      <c r="A229" t="s">
        <v>1551</v>
      </c>
      <c r="B229">
        <v>728205630.909141</v>
      </c>
      <c r="C229">
        <v>498006999.93776095</v>
      </c>
      <c r="D229">
        <v>281637593.46499676</v>
      </c>
      <c r="E229">
        <v>108910744.82497652</v>
      </c>
    </row>
    <row r="230" spans="1:5" ht="12.75">
      <c r="A230" t="s">
        <v>1552</v>
      </c>
      <c r="B230">
        <v>708619768.200923</v>
      </c>
      <c r="C230">
        <v>483790634.74908906</v>
      </c>
      <c r="D230">
        <v>272902005.60559565</v>
      </c>
      <c r="E230">
        <v>105085658.59272172</v>
      </c>
    </row>
    <row r="231" spans="1:5" ht="12.75">
      <c r="A231" t="s">
        <v>1553</v>
      </c>
      <c r="B231">
        <v>689203993.899357</v>
      </c>
      <c r="C231">
        <v>469788434.21441853</v>
      </c>
      <c r="D231">
        <v>264372959.49745715</v>
      </c>
      <c r="E231">
        <v>101397979.94884473</v>
      </c>
    </row>
    <row r="232" spans="1:5" ht="12.75">
      <c r="A232" t="s">
        <v>1554</v>
      </c>
      <c r="B232">
        <v>670640743.134167</v>
      </c>
      <c r="C232">
        <v>456359660.7008477</v>
      </c>
      <c r="D232">
        <v>256162795.2100673</v>
      </c>
      <c r="E232">
        <v>97832903.65560164</v>
      </c>
    </row>
    <row r="233" spans="1:5" ht="12.75">
      <c r="A233" t="s">
        <v>1555</v>
      </c>
      <c r="B233">
        <v>652499054.441988</v>
      </c>
      <c r="C233">
        <v>443285740.45490336</v>
      </c>
      <c r="D233">
        <v>248211748.26078102</v>
      </c>
      <c r="E233">
        <v>94407675.99504559</v>
      </c>
    </row>
    <row r="234" spans="1:5" ht="12.75">
      <c r="A234" t="s">
        <v>1556</v>
      </c>
      <c r="B234">
        <v>634710659.821857</v>
      </c>
      <c r="C234">
        <v>430469559.456251</v>
      </c>
      <c r="D234">
        <v>240422501.24015194</v>
      </c>
      <c r="E234">
        <v>91057705.78156698</v>
      </c>
    </row>
    <row r="235" spans="1:5" ht="12.75">
      <c r="A235" t="s">
        <v>1557</v>
      </c>
      <c r="B235">
        <v>617438585.371036</v>
      </c>
      <c r="C235">
        <v>418068051.3794754</v>
      </c>
      <c r="D235">
        <v>232921411.17820582</v>
      </c>
      <c r="E235">
        <v>87855122.58406065</v>
      </c>
    </row>
    <row r="236" spans="1:5" ht="12.75">
      <c r="A236" t="s">
        <v>1558</v>
      </c>
      <c r="B236">
        <v>600617180.370901</v>
      </c>
      <c r="C236">
        <v>405988511.1221269</v>
      </c>
      <c r="D236">
        <v>225616194.2789641</v>
      </c>
      <c r="E236">
        <v>84739240.10797681</v>
      </c>
    </row>
    <row r="237" spans="1:5" ht="12.75">
      <c r="A237" t="s">
        <v>1559</v>
      </c>
      <c r="B237">
        <v>584450285.01182</v>
      </c>
      <c r="C237">
        <v>394390410.6772816</v>
      </c>
      <c r="D237">
        <v>218613493.82331046</v>
      </c>
      <c r="E237">
        <v>81761317.41663475</v>
      </c>
    </row>
    <row r="238" spans="1:5" ht="12.75">
      <c r="A238" t="s">
        <v>1560</v>
      </c>
      <c r="B238">
        <v>568375375.953135</v>
      </c>
      <c r="C238">
        <v>382913419.61196536</v>
      </c>
      <c r="D238">
        <v>211729305.25843713</v>
      </c>
      <c r="E238">
        <v>78862033.51319796</v>
      </c>
    </row>
    <row r="239" spans="1:5" ht="12.75">
      <c r="A239" t="s">
        <v>1561</v>
      </c>
      <c r="B239">
        <v>552473793.994453</v>
      </c>
      <c r="C239">
        <v>371569274.13190603</v>
      </c>
      <c r="D239">
        <v>204934120.60256344</v>
      </c>
      <c r="E239">
        <v>76007752.52315073</v>
      </c>
    </row>
    <row r="240" spans="1:5" ht="12.75">
      <c r="A240" t="s">
        <v>1562</v>
      </c>
      <c r="B240">
        <v>536743072.971694</v>
      </c>
      <c r="C240">
        <v>360396960.9758914</v>
      </c>
      <c r="D240">
        <v>198282947.39747584</v>
      </c>
      <c r="E240">
        <v>73239448.93048568</v>
      </c>
    </row>
    <row r="241" spans="1:5" ht="12.75">
      <c r="A241" t="s">
        <v>1563</v>
      </c>
      <c r="B241">
        <v>521139632.504476</v>
      </c>
      <c r="C241">
        <v>349326516.6752642</v>
      </c>
      <c r="D241">
        <v>191703433.74642763</v>
      </c>
      <c r="E241">
        <v>70509269.216927</v>
      </c>
    </row>
    <row r="242" spans="1:5" ht="12.75">
      <c r="A242" t="s">
        <v>1564</v>
      </c>
      <c r="B242">
        <v>505589439.807076</v>
      </c>
      <c r="C242">
        <v>338328220.33734876</v>
      </c>
      <c r="D242">
        <v>185195596.40723068</v>
      </c>
      <c r="E242">
        <v>67827154.36276293</v>
      </c>
    </row>
    <row r="243" spans="1:5" ht="12.75">
      <c r="A243" t="s">
        <v>1565</v>
      </c>
      <c r="B243">
        <v>489932957.266677</v>
      </c>
      <c r="C243">
        <v>327348992.0143307</v>
      </c>
      <c r="D243">
        <v>178774081.58124164</v>
      </c>
      <c r="E243">
        <v>65224762.740460366</v>
      </c>
    </row>
    <row r="244" spans="1:5" ht="12.75">
      <c r="A244" t="s">
        <v>1566</v>
      </c>
      <c r="B244">
        <v>474569250.780198</v>
      </c>
      <c r="C244">
        <v>316545925.079212</v>
      </c>
      <c r="D244">
        <v>172434581.64929092</v>
      </c>
      <c r="E244">
        <v>62645364.37961221</v>
      </c>
    </row>
    <row r="245" spans="1:5" ht="12.75">
      <c r="A245" t="s">
        <v>1567</v>
      </c>
      <c r="B245">
        <v>459223507.935588</v>
      </c>
      <c r="C245">
        <v>305807268.9037939</v>
      </c>
      <c r="D245">
        <v>166174818.08682278</v>
      </c>
      <c r="E245">
        <v>60123723.30033644</v>
      </c>
    </row>
    <row r="246" spans="1:5" ht="12.75">
      <c r="A246" t="s">
        <v>1568</v>
      </c>
      <c r="B246">
        <v>444189625.228245</v>
      </c>
      <c r="C246">
        <v>295294176.3850127</v>
      </c>
      <c r="D246">
        <v>160053944.9231792</v>
      </c>
      <c r="E246">
        <v>57663853.00253624</v>
      </c>
    </row>
    <row r="247" spans="1:5" ht="12.75">
      <c r="A247" t="s">
        <v>1569</v>
      </c>
      <c r="B247">
        <v>429372046.946071</v>
      </c>
      <c r="C247">
        <v>284975024.295589</v>
      </c>
      <c r="D247">
        <v>154080637.7559644</v>
      </c>
      <c r="E247">
        <v>55284250.45794281</v>
      </c>
    </row>
    <row r="248" spans="1:5" ht="12.75">
      <c r="A248" t="s">
        <v>1570</v>
      </c>
      <c r="B248">
        <v>414980579.734708</v>
      </c>
      <c r="C248">
        <v>274956242.3670783</v>
      </c>
      <c r="D248">
        <v>148285588.42229253</v>
      </c>
      <c r="E248">
        <v>52979630.23777698</v>
      </c>
    </row>
    <row r="249" spans="1:5" ht="12.75">
      <c r="A249" t="s">
        <v>1571</v>
      </c>
      <c r="B249">
        <v>400736489.064636</v>
      </c>
      <c r="C249">
        <v>265068108.41688734</v>
      </c>
      <c r="D249">
        <v>142589298.58119366</v>
      </c>
      <c r="E249">
        <v>50728676.31619934</v>
      </c>
    </row>
    <row r="250" spans="1:5" ht="12.75">
      <c r="A250" t="s">
        <v>1572</v>
      </c>
      <c r="B250">
        <v>386599982.247679</v>
      </c>
      <c r="C250">
        <v>255297745.76709154</v>
      </c>
      <c r="D250">
        <v>136995468.26315385</v>
      </c>
      <c r="E250">
        <v>48538782.891019605</v>
      </c>
    </row>
    <row r="251" spans="1:5" ht="12.75">
      <c r="A251" t="s">
        <v>1573</v>
      </c>
      <c r="B251">
        <v>372903417.998635</v>
      </c>
      <c r="C251">
        <v>245835327.8457262</v>
      </c>
      <c r="D251">
        <v>131582340.60827768</v>
      </c>
      <c r="E251">
        <v>46423396.09825039</v>
      </c>
    </row>
    <row r="252" spans="1:5" ht="12.75">
      <c r="A252" t="s">
        <v>1574</v>
      </c>
      <c r="B252">
        <v>359361625.631036</v>
      </c>
      <c r="C252">
        <v>236519084.30762857</v>
      </c>
      <c r="D252">
        <v>126284273.5237601</v>
      </c>
      <c r="E252">
        <v>44371555.55805314</v>
      </c>
    </row>
    <row r="253" spans="1:5" ht="12.75">
      <c r="A253" t="s">
        <v>1575</v>
      </c>
      <c r="B253">
        <v>346088028.767182</v>
      </c>
      <c r="C253">
        <v>227396536.7289885</v>
      </c>
      <c r="D253">
        <v>121104706.1436747</v>
      </c>
      <c r="E253">
        <v>42371420.49032533</v>
      </c>
    </row>
    <row r="254" spans="1:5" ht="12.75">
      <c r="A254" t="s">
        <v>1576</v>
      </c>
      <c r="B254">
        <v>333295101.481773</v>
      </c>
      <c r="C254">
        <v>218619541.24551773</v>
      </c>
      <c r="D254">
        <v>116134230.2341097</v>
      </c>
      <c r="E254">
        <v>40460278.59893539</v>
      </c>
    </row>
    <row r="255" spans="1:5" ht="12.75">
      <c r="A255" t="s">
        <v>1577</v>
      </c>
      <c r="B255">
        <v>320788003.112358</v>
      </c>
      <c r="C255">
        <v>210093341.72409147</v>
      </c>
      <c r="D255">
        <v>111348577.22925557</v>
      </c>
      <c r="E255">
        <v>38644554.63681147</v>
      </c>
    </row>
    <row r="256" spans="1:5" ht="12.75">
      <c r="A256" t="s">
        <v>1578</v>
      </c>
      <c r="B256">
        <v>308135505.331042</v>
      </c>
      <c r="C256">
        <v>201464575.6056091</v>
      </c>
      <c r="D256">
        <v>106503816.16385804</v>
      </c>
      <c r="E256">
        <v>36806576.432044</v>
      </c>
    </row>
    <row r="257" spans="1:5" ht="12.75">
      <c r="A257" t="s">
        <v>1579</v>
      </c>
      <c r="B257">
        <v>295787763.150108</v>
      </c>
      <c r="C257">
        <v>193073964.10614347</v>
      </c>
      <c r="D257">
        <v>101816920.33996505</v>
      </c>
      <c r="E257">
        <v>35042597.8131813</v>
      </c>
    </row>
    <row r="258" spans="1:5" ht="12.75">
      <c r="A258" t="s">
        <v>1580</v>
      </c>
      <c r="B258">
        <v>283762473.031691</v>
      </c>
      <c r="C258">
        <v>184910362.40690345</v>
      </c>
      <c r="D258">
        <v>97263879.05909257</v>
      </c>
      <c r="E258">
        <v>33333778.332605604</v>
      </c>
    </row>
    <row r="259" spans="1:5" ht="12.75">
      <c r="A259" t="s">
        <v>1581</v>
      </c>
      <c r="B259">
        <v>272041070.876982</v>
      </c>
      <c r="C259">
        <v>176981277.43858415</v>
      </c>
      <c r="D259">
        <v>92864009.11300485</v>
      </c>
      <c r="E259">
        <v>31695416.971078973</v>
      </c>
    </row>
    <row r="260" spans="1:5" ht="12.75">
      <c r="A260" t="s">
        <v>1582</v>
      </c>
      <c r="B260">
        <v>260270081.00441</v>
      </c>
      <c r="C260">
        <v>169036260.32105032</v>
      </c>
      <c r="D260">
        <v>88469601.78670594</v>
      </c>
      <c r="E260">
        <v>30067667.051520787</v>
      </c>
    </row>
    <row r="261" spans="1:5" ht="12.75">
      <c r="A261" t="s">
        <v>1583</v>
      </c>
      <c r="B261">
        <v>248828439.353623</v>
      </c>
      <c r="C261">
        <v>161331222.0532259</v>
      </c>
      <c r="D261">
        <v>84222225.4493151</v>
      </c>
      <c r="E261">
        <v>28502896.28149617</v>
      </c>
    </row>
    <row r="262" spans="1:5" ht="12.75">
      <c r="A262" t="s">
        <v>1584</v>
      </c>
      <c r="B262">
        <v>237379314.862696</v>
      </c>
      <c r="C262">
        <v>153655404.4958738</v>
      </c>
      <c r="D262">
        <v>80017669.19974816</v>
      </c>
      <c r="E262">
        <v>26968963.77565446</v>
      </c>
    </row>
    <row r="263" spans="1:5" ht="12.75">
      <c r="A263" t="s">
        <v>1585</v>
      </c>
      <c r="B263">
        <v>226291049.064911</v>
      </c>
      <c r="C263">
        <v>146229543.10762817</v>
      </c>
      <c r="D263">
        <v>75956907.13939284</v>
      </c>
      <c r="E263">
        <v>25491902.87982657</v>
      </c>
    </row>
    <row r="264" spans="1:5" ht="12.75">
      <c r="A264" t="s">
        <v>1586</v>
      </c>
      <c r="B264">
        <v>215375996.665977</v>
      </c>
      <c r="C264">
        <v>138947778.55064115</v>
      </c>
      <c r="D264">
        <v>71996854.80646874</v>
      </c>
      <c r="E264">
        <v>24063821.12993543</v>
      </c>
    </row>
    <row r="265" spans="1:5" ht="12.75">
      <c r="A265" t="s">
        <v>1587</v>
      </c>
      <c r="B265">
        <v>204562082.637702</v>
      </c>
      <c r="C265">
        <v>131747451.5638684</v>
      </c>
      <c r="D265">
        <v>68092335.9140504</v>
      </c>
      <c r="E265">
        <v>22662400.93393945</v>
      </c>
    </row>
    <row r="266" spans="1:5" ht="12.75">
      <c r="A266" t="s">
        <v>1588</v>
      </c>
      <c r="B266">
        <v>193828565.778563</v>
      </c>
      <c r="C266">
        <v>124622841.1225237</v>
      </c>
      <c r="D266">
        <v>64246245.14918786</v>
      </c>
      <c r="E266">
        <v>21291784.2009637</v>
      </c>
    </row>
    <row r="267" spans="1:5" ht="12.75">
      <c r="A267" t="s">
        <v>1589</v>
      </c>
      <c r="B267">
        <v>183429525.756316</v>
      </c>
      <c r="C267">
        <v>117756050.72711284</v>
      </c>
      <c r="D267">
        <v>60566775.18197126</v>
      </c>
      <c r="E267">
        <v>19995569.005847674</v>
      </c>
    </row>
    <row r="268" spans="1:5" ht="12.75">
      <c r="A268" t="s">
        <v>1590</v>
      </c>
      <c r="B268">
        <v>173228403.816616</v>
      </c>
      <c r="C268">
        <v>111018631.98341304</v>
      </c>
      <c r="D268">
        <v>56956223.17531861</v>
      </c>
      <c r="E268">
        <v>18723934.755586453</v>
      </c>
    </row>
    <row r="269" spans="1:5" ht="12.75">
      <c r="A269" t="s">
        <v>1591</v>
      </c>
      <c r="B269">
        <v>163189133.1187</v>
      </c>
      <c r="C269">
        <v>104412997.46694267</v>
      </c>
      <c r="D269">
        <v>53435471.087232634</v>
      </c>
      <c r="E269">
        <v>17494505.128786284</v>
      </c>
    </row>
    <row r="270" spans="1:5" ht="12.75">
      <c r="A270" t="s">
        <v>1592</v>
      </c>
      <c r="B270">
        <v>153343963.902988</v>
      </c>
      <c r="C270">
        <v>97947373.04935525</v>
      </c>
      <c r="D270">
        <v>49999074.38673345</v>
      </c>
      <c r="E270">
        <v>16300112.565709848</v>
      </c>
    </row>
    <row r="271" spans="1:5" ht="12.75">
      <c r="A271" t="s">
        <v>1593</v>
      </c>
      <c r="B271">
        <v>143725896.573994</v>
      </c>
      <c r="C271">
        <v>91653212.97459912</v>
      </c>
      <c r="D271">
        <v>46670949.143378556</v>
      </c>
      <c r="E271">
        <v>15152746.431262806</v>
      </c>
    </row>
    <row r="272" spans="1:5" ht="12.75">
      <c r="A272" t="s">
        <v>1594</v>
      </c>
      <c r="B272">
        <v>134343616.488082</v>
      </c>
      <c r="C272">
        <v>85524881.64428537</v>
      </c>
      <c r="D272">
        <v>43439569.62163572</v>
      </c>
      <c r="E272">
        <v>14043871.787043218</v>
      </c>
    </row>
    <row r="273" spans="1:5" ht="12.75">
      <c r="A273" t="s">
        <v>1595</v>
      </c>
      <c r="B273">
        <v>125231089.37495</v>
      </c>
      <c r="C273">
        <v>79588511.82831874</v>
      </c>
      <c r="D273">
        <v>40321576.979358725</v>
      </c>
      <c r="E273">
        <v>12980621.026741866</v>
      </c>
    </row>
    <row r="274" spans="1:5" ht="12.75">
      <c r="A274" t="s">
        <v>1596</v>
      </c>
      <c r="B274">
        <v>116080172.329706</v>
      </c>
      <c r="C274">
        <v>73651709.2840733</v>
      </c>
      <c r="D274">
        <v>37222001.51077473</v>
      </c>
      <c r="E274">
        <v>11933662.94810207</v>
      </c>
    </row>
    <row r="275" spans="1:5" ht="12.75">
      <c r="A275" t="s">
        <v>1597</v>
      </c>
      <c r="B275">
        <v>107592741.79554</v>
      </c>
      <c r="C275">
        <v>68150734.36134692</v>
      </c>
      <c r="D275">
        <v>34354333.31628909</v>
      </c>
      <c r="E275">
        <v>10967614.819485463</v>
      </c>
    </row>
    <row r="276" spans="1:5" ht="12.75">
      <c r="A276" t="s">
        <v>1598</v>
      </c>
      <c r="B276">
        <v>99322717.016744</v>
      </c>
      <c r="C276">
        <v>62809121.18531568</v>
      </c>
      <c r="D276">
        <v>31583733.69913031</v>
      </c>
      <c r="E276">
        <v>10041768.78512213</v>
      </c>
    </row>
    <row r="277" spans="1:5" ht="12.75">
      <c r="A277" t="s">
        <v>1599</v>
      </c>
      <c r="B277">
        <v>91247767.691506</v>
      </c>
      <c r="C277">
        <v>57604863.66821788</v>
      </c>
      <c r="D277">
        <v>28893090.530587696</v>
      </c>
      <c r="E277">
        <v>9147393.58958492</v>
      </c>
    </row>
    <row r="278" spans="1:5" ht="12.75">
      <c r="A278" t="s">
        <v>1600</v>
      </c>
      <c r="B278">
        <v>83322217.785626</v>
      </c>
      <c r="C278">
        <v>52512235.21049961</v>
      </c>
      <c r="D278">
        <v>26271776.617582012</v>
      </c>
      <c r="E278">
        <v>8282270.873029708</v>
      </c>
    </row>
    <row r="279" spans="1:5" ht="12.75">
      <c r="A279" t="s">
        <v>1601</v>
      </c>
      <c r="B279">
        <v>75556075.208101</v>
      </c>
      <c r="C279">
        <v>47542215.41787954</v>
      </c>
      <c r="D279">
        <v>23728691.79061764</v>
      </c>
      <c r="E279">
        <v>7450910.213864396</v>
      </c>
    </row>
    <row r="280" spans="1:5" ht="12.75">
      <c r="A280" t="s">
        <v>1602</v>
      </c>
      <c r="B280">
        <v>67966035.240156</v>
      </c>
      <c r="C280">
        <v>42693793.06026765</v>
      </c>
      <c r="D280">
        <v>21254613.567405857</v>
      </c>
      <c r="E280">
        <v>6645770.929054619</v>
      </c>
    </row>
    <row r="281" spans="1:5" ht="12.75">
      <c r="A281" t="s">
        <v>1603</v>
      </c>
      <c r="B281">
        <v>60490960.519038</v>
      </c>
      <c r="C281">
        <v>37935852.264012694</v>
      </c>
      <c r="D281">
        <v>18839444.16689347</v>
      </c>
      <c r="E281">
        <v>5866462.826213918</v>
      </c>
    </row>
    <row r="282" spans="1:5" ht="12.75">
      <c r="A282" t="s">
        <v>1604</v>
      </c>
      <c r="B282">
        <v>53294969.750475</v>
      </c>
      <c r="C282">
        <v>33366324.090849753</v>
      </c>
      <c r="D282">
        <v>16528014.93960516</v>
      </c>
      <c r="E282">
        <v>5124901.868977264</v>
      </c>
    </row>
    <row r="283" spans="1:5" ht="12.75">
      <c r="A283" t="s">
        <v>1605</v>
      </c>
      <c r="B283">
        <v>46419546.928671</v>
      </c>
      <c r="C283">
        <v>29014133.26190528</v>
      </c>
      <c r="D283">
        <v>14336782.66265701</v>
      </c>
      <c r="E283">
        <v>4427235.684776029</v>
      </c>
    </row>
    <row r="284" spans="1:5" ht="12.75">
      <c r="A284" t="s">
        <v>1606</v>
      </c>
      <c r="B284">
        <v>39911618.422425</v>
      </c>
      <c r="C284">
        <v>24904098.309407737</v>
      </c>
      <c r="D284">
        <v>12274590.581193961</v>
      </c>
      <c r="E284">
        <v>3774370.902105262</v>
      </c>
    </row>
    <row r="285" spans="1:5" ht="12.75">
      <c r="A285" t="s">
        <v>1607</v>
      </c>
      <c r="B285">
        <v>33784101.727999</v>
      </c>
      <c r="C285">
        <v>21044888.949952126</v>
      </c>
      <c r="D285">
        <v>10346106.0178149</v>
      </c>
      <c r="E285">
        <v>3167897.3762761108</v>
      </c>
    </row>
    <row r="286" spans="1:5" ht="12.75">
      <c r="A286" t="s">
        <v>1608</v>
      </c>
      <c r="B286">
        <v>28085134.818589</v>
      </c>
      <c r="C286">
        <v>17466156.034454644</v>
      </c>
      <c r="D286">
        <v>8565592.095563095</v>
      </c>
      <c r="E286">
        <v>2611966.7985922988</v>
      </c>
    </row>
    <row r="287" spans="1:5" ht="12.75">
      <c r="A287" t="s">
        <v>1609</v>
      </c>
      <c r="B287">
        <v>22963155.51592</v>
      </c>
      <c r="C287">
        <v>14256573.871021312</v>
      </c>
      <c r="D287">
        <v>6973797.2172081405</v>
      </c>
      <c r="E287">
        <v>2117562.306657685</v>
      </c>
    </row>
    <row r="288" spans="1:5" ht="12.75">
      <c r="A288" t="s">
        <v>1610</v>
      </c>
      <c r="B288">
        <v>18595384.575965</v>
      </c>
      <c r="C288">
        <v>11525912.721259773</v>
      </c>
      <c r="D288">
        <v>5624180.367561953</v>
      </c>
      <c r="E288">
        <v>1700756.762261299</v>
      </c>
    </row>
    <row r="289" spans="1:5" ht="12.75">
      <c r="A289" t="s">
        <v>1611</v>
      </c>
      <c r="B289">
        <v>15886442.015669</v>
      </c>
      <c r="C289">
        <v>9830137.28406629</v>
      </c>
      <c r="D289">
        <v>4784511.352645385</v>
      </c>
      <c r="E289">
        <v>1440712.0059677928</v>
      </c>
    </row>
    <row r="290" spans="1:5" ht="12.75">
      <c r="A290" t="s">
        <v>1612</v>
      </c>
      <c r="B290">
        <v>13396607.911363</v>
      </c>
      <c r="C290">
        <v>8275429.951849728</v>
      </c>
      <c r="D290">
        <v>4017562.7261552187</v>
      </c>
      <c r="E290">
        <v>1204644.415338472</v>
      </c>
    </row>
    <row r="291" spans="1:5" ht="12.75">
      <c r="A291" t="s">
        <v>1613</v>
      </c>
      <c r="B291">
        <v>11163859.664542</v>
      </c>
      <c r="C291">
        <v>6885638.396548594</v>
      </c>
      <c r="D291">
        <v>3335165.7875096346</v>
      </c>
      <c r="E291">
        <v>996204.8317724187</v>
      </c>
    </row>
    <row r="292" spans="1:5" ht="12.75">
      <c r="A292" t="s">
        <v>1614</v>
      </c>
      <c r="B292">
        <v>9193335.931575</v>
      </c>
      <c r="C292">
        <v>5660642.817762755</v>
      </c>
      <c r="D292">
        <v>2734847.1602344415</v>
      </c>
      <c r="E292">
        <v>813431.3319033121</v>
      </c>
    </row>
    <row r="293" spans="1:5" ht="12.75">
      <c r="A293" t="s">
        <v>1615</v>
      </c>
      <c r="B293">
        <v>7390629.675329</v>
      </c>
      <c r="C293">
        <v>4543187.11638688</v>
      </c>
      <c r="D293">
        <v>2189564.2808454097</v>
      </c>
      <c r="E293">
        <v>648577.1132603192</v>
      </c>
    </row>
    <row r="294" spans="1:5" ht="12.75">
      <c r="A294" t="s">
        <v>1616</v>
      </c>
      <c r="B294">
        <v>5857829.421244</v>
      </c>
      <c r="C294">
        <v>3594832.692394446</v>
      </c>
      <c r="D294">
        <v>1728103.9029765266</v>
      </c>
      <c r="E294">
        <v>509718.492931933</v>
      </c>
    </row>
    <row r="295" spans="1:5" ht="12.75">
      <c r="A295" t="s">
        <v>1617</v>
      </c>
      <c r="B295">
        <v>4978958.772073</v>
      </c>
      <c r="C295">
        <v>3050472.064506851</v>
      </c>
      <c r="D295">
        <v>1462810.226822752</v>
      </c>
      <c r="E295">
        <v>429699.26486194634</v>
      </c>
    </row>
    <row r="296" spans="1:5" ht="12.75">
      <c r="A296" t="s">
        <v>1618</v>
      </c>
      <c r="B296">
        <v>4448474.769006</v>
      </c>
      <c r="C296">
        <v>2720836.423163368</v>
      </c>
      <c r="D296">
        <v>1301419.9543511479</v>
      </c>
      <c r="E296">
        <v>380671.79829154036</v>
      </c>
    </row>
    <row r="297" spans="1:5" ht="12.75">
      <c r="A297" t="s">
        <v>1619</v>
      </c>
      <c r="B297">
        <v>4202095.507244</v>
      </c>
      <c r="C297">
        <v>2565783.4481508657</v>
      </c>
      <c r="D297">
        <v>1224134.4514488901</v>
      </c>
      <c r="E297">
        <v>356548.8028410837</v>
      </c>
    </row>
    <row r="298" spans="1:5" ht="12.75">
      <c r="A298" t="s">
        <v>1620</v>
      </c>
      <c r="B298">
        <v>4012011.384832</v>
      </c>
      <c r="C298">
        <v>2445697.824605729</v>
      </c>
      <c r="D298">
        <v>1163969.729447762</v>
      </c>
      <c r="E298">
        <v>337635.1330973805</v>
      </c>
    </row>
    <row r="299" spans="1:5" ht="12.75">
      <c r="A299" t="s">
        <v>1621</v>
      </c>
      <c r="B299">
        <v>3847788.438856</v>
      </c>
      <c r="C299">
        <v>2341610.2203499037</v>
      </c>
      <c r="D299">
        <v>1111597.564753997</v>
      </c>
      <c r="E299">
        <v>321077.706136953</v>
      </c>
    </row>
    <row r="300" spans="1:5" ht="12.75">
      <c r="A300" t="s">
        <v>1622</v>
      </c>
      <c r="B300">
        <v>3687365.733352</v>
      </c>
      <c r="C300">
        <v>2240300.085303424</v>
      </c>
      <c r="D300">
        <v>1060886.5524004016</v>
      </c>
      <c r="E300">
        <v>305174.04402704036</v>
      </c>
    </row>
    <row r="301" spans="1:5" ht="12.75">
      <c r="A301" t="s">
        <v>1623</v>
      </c>
      <c r="B301">
        <v>3474874.529053</v>
      </c>
      <c r="C301">
        <v>2107617.94026175</v>
      </c>
      <c r="D301">
        <v>995517.1097331645</v>
      </c>
      <c r="E301">
        <v>285156.97337482136</v>
      </c>
    </row>
    <row r="302" spans="1:5" ht="12.75">
      <c r="A302" t="s">
        <v>1624</v>
      </c>
      <c r="B302">
        <v>3325176.866198</v>
      </c>
      <c r="C302">
        <v>2013401.0391817032</v>
      </c>
      <c r="D302">
        <v>948595.8562352094</v>
      </c>
      <c r="E302">
        <v>270565.9311935773</v>
      </c>
    </row>
    <row r="303" spans="1:5" ht="12.75">
      <c r="A303" t="s">
        <v>1625</v>
      </c>
      <c r="B303">
        <v>3177346.854165</v>
      </c>
      <c r="C303">
        <v>1920942.1589220148</v>
      </c>
      <c r="D303">
        <v>902955.4819954693</v>
      </c>
      <c r="E303">
        <v>256562.53483987847</v>
      </c>
    </row>
    <row r="304" spans="1:5" ht="12.75">
      <c r="A304" t="s">
        <v>1626</v>
      </c>
      <c r="B304">
        <v>3030032.34384</v>
      </c>
      <c r="C304">
        <v>1828772.5928373479</v>
      </c>
      <c r="D304">
        <v>857444.1630243574</v>
      </c>
      <c r="E304">
        <v>242599.2012319821</v>
      </c>
    </row>
    <row r="305" spans="1:5" ht="12.75">
      <c r="A305" t="s">
        <v>1627</v>
      </c>
      <c r="B305">
        <v>2886059.174972</v>
      </c>
      <c r="C305">
        <v>1739018.61956768</v>
      </c>
      <c r="D305">
        <v>813355.0043073242</v>
      </c>
      <c r="E305">
        <v>229181.59883982074</v>
      </c>
    </row>
    <row r="306" spans="1:5" ht="12.75">
      <c r="A306" t="s">
        <v>1628</v>
      </c>
      <c r="B306">
        <v>2745483.067158</v>
      </c>
      <c r="C306">
        <v>1651507.4953421107</v>
      </c>
      <c r="D306">
        <v>770460.810186795</v>
      </c>
      <c r="E306">
        <v>216175.6504521877</v>
      </c>
    </row>
    <row r="307" spans="1:5" ht="12.75">
      <c r="A307" t="s">
        <v>1629</v>
      </c>
      <c r="B307">
        <v>2611556.130815</v>
      </c>
      <c r="C307">
        <v>1568367.0319521471</v>
      </c>
      <c r="D307">
        <v>729873.2985692364</v>
      </c>
      <c r="E307">
        <v>203948.154912288</v>
      </c>
    </row>
    <row r="308" spans="1:5" ht="12.75">
      <c r="A308" t="s">
        <v>1630</v>
      </c>
      <c r="B308">
        <v>2416839.376165</v>
      </c>
      <c r="C308">
        <v>1448968.3759325438</v>
      </c>
      <c r="D308">
        <v>672593.662949381</v>
      </c>
      <c r="E308">
        <v>187146.49403513828</v>
      </c>
    </row>
    <row r="309" spans="1:5" ht="12.75">
      <c r="A309" t="s">
        <v>1631</v>
      </c>
      <c r="B309">
        <v>2291798.133296</v>
      </c>
      <c r="C309">
        <v>1371671.9555130904</v>
      </c>
      <c r="D309">
        <v>635094.3021444342</v>
      </c>
      <c r="E309">
        <v>175963.97350179186</v>
      </c>
    </row>
    <row r="310" spans="1:5" ht="12.75">
      <c r="A310" t="s">
        <v>1632</v>
      </c>
      <c r="B310">
        <v>2169140.111989</v>
      </c>
      <c r="C310">
        <v>1296128.5107635858</v>
      </c>
      <c r="D310">
        <v>598640.0771508503</v>
      </c>
      <c r="E310">
        <v>165183.78588927427</v>
      </c>
    </row>
    <row r="311" spans="1:5" ht="12.75">
      <c r="A311" t="s">
        <v>1633</v>
      </c>
      <c r="B311">
        <v>2049902.413918</v>
      </c>
      <c r="C311">
        <v>1222802.7994108917</v>
      </c>
      <c r="D311">
        <v>563336.9544385794</v>
      </c>
      <c r="E311">
        <v>154784.1506886055</v>
      </c>
    </row>
    <row r="312" spans="1:5" ht="12.75">
      <c r="A312" t="s">
        <v>1634</v>
      </c>
      <c r="B312">
        <v>1934775.394795</v>
      </c>
      <c r="C312">
        <v>1152233.1173130795</v>
      </c>
      <c r="D312">
        <v>529519.4756526324</v>
      </c>
      <c r="E312">
        <v>144895.9572836161</v>
      </c>
    </row>
    <row r="313" spans="1:5" ht="12.75">
      <c r="A313" t="s">
        <v>1635</v>
      </c>
      <c r="B313">
        <v>1825319.684142</v>
      </c>
      <c r="C313">
        <v>1085204.3204046108</v>
      </c>
      <c r="D313">
        <v>497447.4300392964</v>
      </c>
      <c r="E313">
        <v>135543.32701431954</v>
      </c>
    </row>
    <row r="314" spans="1:5" ht="12.75">
      <c r="A314" t="s">
        <v>1636</v>
      </c>
      <c r="B314">
        <v>1720838.432303</v>
      </c>
      <c r="C314">
        <v>1021352.0212854393</v>
      </c>
      <c r="D314">
        <v>466987.46471290407</v>
      </c>
      <c r="E314">
        <v>126704.71973241477</v>
      </c>
    </row>
    <row r="315" spans="1:5" ht="12.75">
      <c r="A315" t="s">
        <v>1637</v>
      </c>
      <c r="B315">
        <v>1617827.019248</v>
      </c>
      <c r="C315">
        <v>958741.5807954799</v>
      </c>
      <c r="D315">
        <v>437353.34215450945</v>
      </c>
      <c r="E315">
        <v>118210.22132442115</v>
      </c>
    </row>
    <row r="316" spans="1:5" ht="12.75">
      <c r="A316" t="s">
        <v>1638</v>
      </c>
      <c r="B316">
        <v>1521862.515009</v>
      </c>
      <c r="C316">
        <v>900342.3484067573</v>
      </c>
      <c r="D316">
        <v>409668.58081125125</v>
      </c>
      <c r="E316">
        <v>110258.44361016879</v>
      </c>
    </row>
    <row r="317" spans="1:5" ht="12.75">
      <c r="A317" t="s">
        <v>1639</v>
      </c>
      <c r="B317">
        <v>1427443.219549</v>
      </c>
      <c r="C317">
        <v>843097.2260206899</v>
      </c>
      <c r="D317">
        <v>382677.04084855935</v>
      </c>
      <c r="E317">
        <v>102571.73244365411</v>
      </c>
    </row>
    <row r="318" spans="1:5" ht="12.75">
      <c r="A318" t="s">
        <v>1640</v>
      </c>
      <c r="B318">
        <v>1336041.053059</v>
      </c>
      <c r="C318">
        <v>787773.559968827</v>
      </c>
      <c r="D318">
        <v>356656.5793659289</v>
      </c>
      <c r="E318">
        <v>95192.37084435315</v>
      </c>
    </row>
    <row r="319" spans="1:5" ht="12.75">
      <c r="A319" t="s">
        <v>1641</v>
      </c>
      <c r="B319">
        <v>1254365.865198</v>
      </c>
      <c r="C319">
        <v>738401.1849021573</v>
      </c>
      <c r="D319">
        <v>333480.9206070527</v>
      </c>
      <c r="E319">
        <v>88641.88412221409</v>
      </c>
    </row>
    <row r="320" spans="1:5" ht="12.75">
      <c r="A320" t="s">
        <v>1642</v>
      </c>
      <c r="B320">
        <v>1173617.086971</v>
      </c>
      <c r="C320">
        <v>689695.4497037166</v>
      </c>
      <c r="D320">
        <v>310691.992599461</v>
      </c>
      <c r="E320">
        <v>82234.61563190301</v>
      </c>
    </row>
    <row r="321" spans="1:5" ht="12.75">
      <c r="A321" t="s">
        <v>1643</v>
      </c>
      <c r="B321">
        <v>1095915.777602</v>
      </c>
      <c r="C321">
        <v>642940.6653099663</v>
      </c>
      <c r="D321">
        <v>288893.4450443109</v>
      </c>
      <c r="E321">
        <v>76141.05917797667</v>
      </c>
    </row>
    <row r="322" spans="1:5" ht="12.75">
      <c r="A322" t="s">
        <v>1644</v>
      </c>
      <c r="B322">
        <v>1022415.877622</v>
      </c>
      <c r="C322">
        <v>598835.945870105</v>
      </c>
      <c r="D322">
        <v>268413.54096466483</v>
      </c>
      <c r="E322">
        <v>70453.36339539086</v>
      </c>
    </row>
    <row r="323" spans="1:5" ht="12.75">
      <c r="A323" t="s">
        <v>1645</v>
      </c>
      <c r="B323">
        <v>950960.976856</v>
      </c>
      <c r="C323">
        <v>556039.6369945867</v>
      </c>
      <c r="D323">
        <v>248597.29794936287</v>
      </c>
      <c r="E323">
        <v>64975.60514180063</v>
      </c>
    </row>
    <row r="324" spans="1:5" ht="12.75">
      <c r="A324" t="s">
        <v>1646</v>
      </c>
      <c r="B324">
        <v>882769.345213</v>
      </c>
      <c r="C324">
        <v>515319.83523893665</v>
      </c>
      <c r="D324">
        <v>229825.00557940136</v>
      </c>
      <c r="E324">
        <v>59822.87652437768</v>
      </c>
    </row>
    <row r="325" spans="1:5" ht="12.75">
      <c r="A325" t="s">
        <v>1647</v>
      </c>
      <c r="B325">
        <v>817891.572713</v>
      </c>
      <c r="C325">
        <v>476637.4123802443</v>
      </c>
      <c r="D325">
        <v>212032.60110715736</v>
      </c>
      <c r="E325">
        <v>54957.79163055093</v>
      </c>
    </row>
    <row r="326" spans="1:5" ht="12.75">
      <c r="A326" t="s">
        <v>1648</v>
      </c>
      <c r="B326">
        <v>754909.849742</v>
      </c>
      <c r="C326">
        <v>439187.79813835485</v>
      </c>
      <c r="D326">
        <v>194876.23098092334</v>
      </c>
      <c r="E326">
        <v>50297.004763628815</v>
      </c>
    </row>
    <row r="327" spans="1:5" ht="12.75">
      <c r="A327" t="s">
        <v>1649</v>
      </c>
      <c r="B327">
        <v>693770.725973</v>
      </c>
      <c r="C327">
        <v>402978.1382454092</v>
      </c>
      <c r="D327">
        <v>178383.85030039857</v>
      </c>
      <c r="E327">
        <v>45857.91791935953</v>
      </c>
    </row>
    <row r="328" spans="1:5" ht="12.75">
      <c r="A328" t="s">
        <v>1650</v>
      </c>
      <c r="B328">
        <v>635003.471607</v>
      </c>
      <c r="C328">
        <v>368217.4738121303</v>
      </c>
      <c r="D328">
        <v>162582.02728486096</v>
      </c>
      <c r="E328">
        <v>41618.64659012687</v>
      </c>
    </row>
    <row r="329" spans="1:5" ht="12.75">
      <c r="A329" t="s">
        <v>1651</v>
      </c>
      <c r="B329">
        <v>577380.007077</v>
      </c>
      <c r="C329">
        <v>334253.9871292915</v>
      </c>
      <c r="D329">
        <v>147222.60709034055</v>
      </c>
      <c r="E329">
        <v>37532.371481898954</v>
      </c>
    </row>
    <row r="330" spans="1:5" ht="12.75">
      <c r="A330" t="s">
        <v>1652</v>
      </c>
      <c r="B330">
        <v>525942.919228</v>
      </c>
      <c r="C330">
        <v>303959.8675182984</v>
      </c>
      <c r="D330">
        <v>133539.03919081963</v>
      </c>
      <c r="E330">
        <v>33899.74011148253</v>
      </c>
    </row>
    <row r="331" spans="1:5" ht="12.75">
      <c r="A331" t="s">
        <v>1653</v>
      </c>
      <c r="B331">
        <v>481553.42733</v>
      </c>
      <c r="C331">
        <v>277848.89409599826</v>
      </c>
      <c r="D331">
        <v>121767.23386350054</v>
      </c>
      <c r="E331">
        <v>30784.68013699864</v>
      </c>
    </row>
    <row r="332" spans="1:5" ht="12.75">
      <c r="A332" t="s">
        <v>1654</v>
      </c>
      <c r="B332">
        <v>441201.051415</v>
      </c>
      <c r="C332">
        <v>254134.43298335382</v>
      </c>
      <c r="D332">
        <v>111091.12707701132</v>
      </c>
      <c r="E332">
        <v>27966.633916697523</v>
      </c>
    </row>
    <row r="333" spans="1:5" ht="12.75">
      <c r="A333" t="s">
        <v>1655</v>
      </c>
      <c r="B333">
        <v>401819.599273</v>
      </c>
      <c r="C333">
        <v>231057.92488627654</v>
      </c>
      <c r="D333">
        <v>100746.69832942304</v>
      </c>
      <c r="E333">
        <v>25255.051968681415</v>
      </c>
    </row>
    <row r="334" spans="1:5" ht="12.75">
      <c r="A334" t="s">
        <v>1656</v>
      </c>
      <c r="B334">
        <v>366616.271483</v>
      </c>
      <c r="C334">
        <v>210468.95711610458</v>
      </c>
      <c r="D334">
        <v>91543.55422240267</v>
      </c>
      <c r="E334">
        <v>22853.95130740113</v>
      </c>
    </row>
    <row r="335" spans="1:5" ht="12.75">
      <c r="A335" t="s">
        <v>1657</v>
      </c>
      <c r="B335">
        <v>331866.250278</v>
      </c>
      <c r="C335">
        <v>190196.35084167763</v>
      </c>
      <c r="D335">
        <v>82515.58710695815</v>
      </c>
      <c r="E335">
        <v>20512.856471004307</v>
      </c>
    </row>
    <row r="336" spans="1:5" ht="12.75">
      <c r="A336" t="s">
        <v>1658</v>
      </c>
      <c r="B336">
        <v>301414.810764</v>
      </c>
      <c r="C336">
        <v>172460.7382673838</v>
      </c>
      <c r="D336">
        <v>74636.93937689484</v>
      </c>
      <c r="E336">
        <v>18478.216564351627</v>
      </c>
    </row>
    <row r="337" spans="1:5" ht="12.75">
      <c r="A337" t="s">
        <v>1659</v>
      </c>
      <c r="B337">
        <v>272609.124082</v>
      </c>
      <c r="C337">
        <v>155714.41505019087</v>
      </c>
      <c r="D337">
        <v>67218.14028152423</v>
      </c>
      <c r="E337">
        <v>16571.023871466972</v>
      </c>
    </row>
    <row r="338" spans="1:5" ht="12.75">
      <c r="A338" t="s">
        <v>1660</v>
      </c>
      <c r="B338">
        <v>244731.120485</v>
      </c>
      <c r="C338">
        <v>139553.39585211972</v>
      </c>
      <c r="D338">
        <v>60088.61250183109</v>
      </c>
      <c r="E338">
        <v>14750.666554303101</v>
      </c>
    </row>
    <row r="339" spans="1:5" ht="12.75">
      <c r="A339" t="s">
        <v>1661</v>
      </c>
      <c r="B339">
        <v>217290.607401</v>
      </c>
      <c r="C339">
        <v>123716.11890197787</v>
      </c>
      <c r="D339">
        <v>53147.0508530531</v>
      </c>
      <c r="E339">
        <v>12996.716671304574</v>
      </c>
    </row>
    <row r="340" spans="1:5" ht="12.75">
      <c r="A340" t="s">
        <v>1662</v>
      </c>
      <c r="B340">
        <v>191433.245687</v>
      </c>
      <c r="C340">
        <v>108809.16439961188</v>
      </c>
      <c r="D340">
        <v>46624.313590533115</v>
      </c>
      <c r="E340">
        <v>11353.337589529527</v>
      </c>
    </row>
    <row r="341" spans="1:5" ht="12.75">
      <c r="A341" t="s">
        <v>1663</v>
      </c>
      <c r="B341">
        <v>165718.905936</v>
      </c>
      <c r="C341">
        <v>94038.7245735784</v>
      </c>
      <c r="D341">
        <v>40196.05886288241</v>
      </c>
      <c r="E341">
        <v>9747.890849263724</v>
      </c>
    </row>
    <row r="342" spans="1:5" ht="12.75">
      <c r="A342" t="s">
        <v>1664</v>
      </c>
      <c r="B342">
        <v>141769.338289</v>
      </c>
      <c r="C342">
        <v>80311.87478961278</v>
      </c>
      <c r="D342">
        <v>34241.32803839935</v>
      </c>
      <c r="E342">
        <v>8268.646090470413</v>
      </c>
    </row>
    <row r="343" spans="1:5" ht="12.75">
      <c r="A343" t="s">
        <v>1665</v>
      </c>
      <c r="B343">
        <v>118569.682606</v>
      </c>
      <c r="C343">
        <v>67059.09213759031</v>
      </c>
      <c r="D343">
        <v>28520.57473623654</v>
      </c>
      <c r="E343">
        <v>6858.958261777031</v>
      </c>
    </row>
    <row r="344" spans="1:5" ht="12.75">
      <c r="A344" t="s">
        <v>1666</v>
      </c>
      <c r="B344">
        <v>97101.288886</v>
      </c>
      <c r="C344">
        <v>54824.13470435645</v>
      </c>
      <c r="D344">
        <v>23257.684895689486</v>
      </c>
      <c r="E344">
        <v>5569.58695675971</v>
      </c>
    </row>
    <row r="345" spans="1:5" ht="12.75">
      <c r="A345" t="s">
        <v>1667</v>
      </c>
      <c r="B345">
        <v>78299.127271</v>
      </c>
      <c r="C345">
        <v>44133.30908099178</v>
      </c>
      <c r="D345">
        <v>18674.77082739982</v>
      </c>
      <c r="E345">
        <v>4453.161104996912</v>
      </c>
    </row>
    <row r="346" spans="1:5" ht="12.75">
      <c r="A346" t="s">
        <v>1668</v>
      </c>
      <c r="B346">
        <v>60862.927618</v>
      </c>
      <c r="C346">
        <v>34249.08470273885</v>
      </c>
      <c r="D346">
        <v>14456.6453188334</v>
      </c>
      <c r="E346">
        <v>3433.1812799937197</v>
      </c>
    </row>
    <row r="347" spans="1:5" ht="12.75">
      <c r="A347" t="s">
        <v>1669</v>
      </c>
      <c r="B347">
        <v>44015.78</v>
      </c>
      <c r="C347">
        <v>24726.765611142444</v>
      </c>
      <c r="D347">
        <v>10410.700712339953</v>
      </c>
      <c r="E347">
        <v>2461.8738244367714</v>
      </c>
    </row>
    <row r="348" spans="1:5" ht="12.75">
      <c r="A348" t="s">
        <v>1670</v>
      </c>
      <c r="B348">
        <v>33283.92</v>
      </c>
      <c r="C348">
        <v>18667.232627845995</v>
      </c>
      <c r="D348">
        <v>7840.113615391672</v>
      </c>
      <c r="E348">
        <v>1846.3935273713519</v>
      </c>
    </row>
    <row r="349" spans="1:5" ht="12.75">
      <c r="A349" t="s">
        <v>1671</v>
      </c>
      <c r="B349">
        <v>27631.1</v>
      </c>
      <c r="C349">
        <v>15470.573868299412</v>
      </c>
      <c r="D349">
        <v>6481.013608977604</v>
      </c>
      <c r="E349">
        <v>1519.8525821754718</v>
      </c>
    </row>
    <row r="350" spans="1:5" ht="12.75">
      <c r="A350" t="s">
        <v>1672</v>
      </c>
      <c r="B350">
        <v>22476.62</v>
      </c>
      <c r="C350">
        <v>12563.250852665882</v>
      </c>
      <c r="D350">
        <v>5249.67761456079</v>
      </c>
      <c r="E350">
        <v>1225.8795092859953</v>
      </c>
    </row>
    <row r="351" spans="1:5" ht="12.75">
      <c r="A351" t="s">
        <v>1673</v>
      </c>
      <c r="B351">
        <v>18217.27</v>
      </c>
      <c r="C351">
        <v>10166.897528321893</v>
      </c>
      <c r="D351">
        <v>4238.577857009987</v>
      </c>
      <c r="E351">
        <v>985.9850455743432</v>
      </c>
    </row>
    <row r="352" spans="1:5" ht="12.75">
      <c r="A352" t="s">
        <v>1674</v>
      </c>
      <c r="B352">
        <v>13950.6</v>
      </c>
      <c r="C352">
        <v>7772.501541381267</v>
      </c>
      <c r="D352">
        <v>3232.113687163963</v>
      </c>
      <c r="E352">
        <v>748.675137449063</v>
      </c>
    </row>
    <row r="353" spans="1:5" ht="12.75">
      <c r="A353" t="s">
        <v>1675</v>
      </c>
      <c r="B353">
        <v>9671.55</v>
      </c>
      <c r="C353">
        <v>5379.607272832353</v>
      </c>
      <c r="D353">
        <v>2231.547578803977</v>
      </c>
      <c r="E353">
        <v>514.7887138931378</v>
      </c>
    </row>
    <row r="354" spans="1:5" ht="12.75">
      <c r="A354" t="s">
        <v>1676</v>
      </c>
      <c r="B354">
        <v>7416.93</v>
      </c>
      <c r="C354">
        <v>4118.52256650821</v>
      </c>
      <c r="D354">
        <v>1704.084482058662</v>
      </c>
      <c r="E354">
        <v>391.4448712925374</v>
      </c>
    </row>
    <row r="355" spans="1:5" ht="12.75">
      <c r="A355" t="s">
        <v>1677</v>
      </c>
      <c r="B355">
        <v>5158.11</v>
      </c>
      <c r="C355">
        <v>2859.528501522244</v>
      </c>
      <c r="D355">
        <v>1180.249618191875</v>
      </c>
      <c r="E355">
        <v>270.0035272771978</v>
      </c>
    </row>
    <row r="356" spans="1:5" ht="12.75">
      <c r="A356" t="s">
        <v>1678</v>
      </c>
      <c r="B356">
        <v>2894.54</v>
      </c>
      <c r="C356">
        <v>1601.939700973891</v>
      </c>
      <c r="D356">
        <v>659.5074358966583</v>
      </c>
      <c r="E356">
        <v>150.2352642640621</v>
      </c>
    </row>
    <row r="357" spans="1:5" ht="12.75">
      <c r="A357" t="s">
        <v>1679</v>
      </c>
      <c r="B357">
        <v>2174.5</v>
      </c>
      <c r="C357">
        <v>1201.4032437845176</v>
      </c>
      <c r="D357">
        <v>493.351468179321</v>
      </c>
      <c r="E357">
        <v>111.90905624348812</v>
      </c>
    </row>
    <row r="358" spans="1:5" ht="12.75">
      <c r="A358" t="s">
        <v>1680</v>
      </c>
      <c r="B358">
        <v>1452.07</v>
      </c>
      <c r="C358">
        <v>800.9464881392669</v>
      </c>
      <c r="D358">
        <v>328.0959681750948</v>
      </c>
      <c r="E358">
        <v>74.11835728284537</v>
      </c>
    </row>
    <row r="359" spans="1:5" ht="12.75">
      <c r="A359" t="s">
        <v>1681</v>
      </c>
      <c r="B359">
        <v>727.24</v>
      </c>
      <c r="C359">
        <v>400.4575497738934</v>
      </c>
      <c r="D359">
        <v>163.62436371449428</v>
      </c>
      <c r="E359">
        <v>36.806920405332</v>
      </c>
    </row>
    <row r="360" spans="1:5" ht="12.75">
      <c r="A360" t="s">
        <v>1682</v>
      </c>
      <c r="B360">
        <v>0</v>
      </c>
      <c r="C360">
        <v>0</v>
      </c>
      <c r="D360">
        <v>0</v>
      </c>
      <c r="E360">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2.75" outlineLevelRow="1"/>
  <cols>
    <col min="1" max="1" width="13.8515625" style="272" customWidth="1"/>
    <col min="2" max="2" width="60.8515625" style="272" customWidth="1"/>
    <col min="3" max="3" width="41.00390625" style="272" customWidth="1"/>
    <col min="4" max="4" width="40.8515625" style="272" customWidth="1"/>
    <col min="5" max="5" width="6.7109375" style="272" customWidth="1"/>
    <col min="6" max="6" width="41.57421875" style="272" customWidth="1"/>
    <col min="7" max="7" width="41.57421875" style="284" customWidth="1"/>
    <col min="8" max="16384" width="8.8515625" style="286" customWidth="1"/>
  </cols>
  <sheetData>
    <row r="1" spans="1:6" ht="31.5">
      <c r="A1" s="283" t="s">
        <v>445</v>
      </c>
      <c r="B1" s="283"/>
      <c r="C1" s="284"/>
      <c r="D1" s="284"/>
      <c r="E1" s="284"/>
      <c r="F1" s="285" t="s">
        <v>1871</v>
      </c>
    </row>
    <row r="2" spans="1:6" ht="15.75" thickBot="1">
      <c r="A2" s="284"/>
      <c r="B2" s="284"/>
      <c r="C2" s="284"/>
      <c r="D2" s="284"/>
      <c r="E2" s="284"/>
      <c r="F2" s="284"/>
    </row>
    <row r="3" spans="1:7" ht="19.5" thickBot="1">
      <c r="A3" s="287"/>
      <c r="B3" s="288" t="s">
        <v>0</v>
      </c>
      <c r="C3" s="289" t="s">
        <v>1</v>
      </c>
      <c r="D3" s="287"/>
      <c r="E3" s="287"/>
      <c r="F3" s="284"/>
      <c r="G3" s="287"/>
    </row>
    <row r="4" ht="15.75" thickBot="1"/>
    <row r="5" spans="1:6" ht="18.75">
      <c r="A5" s="290"/>
      <c r="B5" s="291" t="s">
        <v>446</v>
      </c>
      <c r="C5" s="290"/>
      <c r="E5" s="292"/>
      <c r="F5" s="292"/>
    </row>
    <row r="6" ht="15">
      <c r="B6" s="293" t="s">
        <v>447</v>
      </c>
    </row>
    <row r="7" ht="15">
      <c r="B7" s="294" t="s">
        <v>448</v>
      </c>
    </row>
    <row r="8" ht="15.75" thickBot="1">
      <c r="B8" s="295" t="s">
        <v>449</v>
      </c>
    </row>
    <row r="9" ht="15">
      <c r="B9" s="296"/>
    </row>
    <row r="10" spans="1:7" ht="37.5">
      <c r="A10" s="297" t="s">
        <v>5</v>
      </c>
      <c r="B10" s="297" t="s">
        <v>447</v>
      </c>
      <c r="C10" s="298"/>
      <c r="D10" s="298"/>
      <c r="E10" s="298"/>
      <c r="F10" s="298"/>
      <c r="G10" s="299"/>
    </row>
    <row r="11" spans="1:7" ht="15" customHeight="1">
      <c r="A11" s="300"/>
      <c r="B11" s="301" t="s">
        <v>450</v>
      </c>
      <c r="C11" s="300" t="s">
        <v>50</v>
      </c>
      <c r="D11" s="300"/>
      <c r="E11" s="300"/>
      <c r="F11" s="302" t="s">
        <v>451</v>
      </c>
      <c r="G11" s="302"/>
    </row>
    <row r="12" spans="1:6" ht="15">
      <c r="A12" s="272" t="s">
        <v>452</v>
      </c>
      <c r="B12" s="272" t="s">
        <v>453</v>
      </c>
      <c r="C12" s="270">
        <v>15875.957161550297</v>
      </c>
      <c r="F12" s="252">
        <f>IF($C$15=0,"",IF(C12="[for completion]","",C12/$C$15))</f>
        <v>1</v>
      </c>
    </row>
    <row r="13" spans="1:6" ht="15">
      <c r="A13" s="272" t="s">
        <v>454</v>
      </c>
      <c r="B13" s="272" t="s">
        <v>455</v>
      </c>
      <c r="C13" s="270">
        <v>0</v>
      </c>
      <c r="F13" s="252">
        <f>IF($C$15=0,"",IF(C13="[for completion]","",C13/$C$15))</f>
        <v>0</v>
      </c>
    </row>
    <row r="14" spans="1:6" ht="15">
      <c r="A14" s="272" t="s">
        <v>456</v>
      </c>
      <c r="B14" s="272" t="s">
        <v>62</v>
      </c>
      <c r="C14" s="270">
        <v>0</v>
      </c>
      <c r="F14" s="252">
        <f>IF($C$15=0,"",IF(C14="[for completion]","",C14/$C$15))</f>
        <v>0</v>
      </c>
    </row>
    <row r="15" spans="1:6" ht="15">
      <c r="A15" s="272" t="s">
        <v>457</v>
      </c>
      <c r="B15" s="303" t="s">
        <v>64</v>
      </c>
      <c r="C15" s="270">
        <f>SUM(C12:C14)</f>
        <v>15875.957161550297</v>
      </c>
      <c r="F15" s="304">
        <f>SUM(F12:F14)</f>
        <v>1</v>
      </c>
    </row>
    <row r="16" spans="1:6" ht="15" hidden="1" outlineLevel="1">
      <c r="A16" s="272" t="s">
        <v>458</v>
      </c>
      <c r="B16" s="305" t="s">
        <v>459</v>
      </c>
      <c r="F16" s="252">
        <f aca="true" t="shared" si="0" ref="F16:F26">IF($C$15=0,"",IF(C16="[for completion]","",C16/$C$15))</f>
        <v>0</v>
      </c>
    </row>
    <row r="17" spans="1:6" ht="15" hidden="1" outlineLevel="1">
      <c r="A17" s="272" t="s">
        <v>460</v>
      </c>
      <c r="B17" s="305" t="s">
        <v>461</v>
      </c>
      <c r="F17" s="252">
        <f t="shared" si="0"/>
        <v>0</v>
      </c>
    </row>
    <row r="18" spans="1:6" ht="15" hidden="1" outlineLevel="1">
      <c r="A18" s="272" t="s">
        <v>462</v>
      </c>
      <c r="B18" s="305" t="s">
        <v>166</v>
      </c>
      <c r="F18" s="252">
        <f t="shared" si="0"/>
        <v>0</v>
      </c>
    </row>
    <row r="19" spans="1:6" ht="15" hidden="1" outlineLevel="1">
      <c r="A19" s="272" t="s">
        <v>463</v>
      </c>
      <c r="B19" s="305" t="s">
        <v>166</v>
      </c>
      <c r="F19" s="252">
        <f t="shared" si="0"/>
        <v>0</v>
      </c>
    </row>
    <row r="20" spans="1:6" ht="15" hidden="1" outlineLevel="1">
      <c r="A20" s="272" t="s">
        <v>464</v>
      </c>
      <c r="B20" s="305" t="s">
        <v>166</v>
      </c>
      <c r="F20" s="252">
        <f t="shared" si="0"/>
        <v>0</v>
      </c>
    </row>
    <row r="21" spans="1:6" ht="15" hidden="1" outlineLevel="1">
      <c r="A21" s="272" t="s">
        <v>465</v>
      </c>
      <c r="B21" s="305" t="s">
        <v>166</v>
      </c>
      <c r="F21" s="252">
        <f t="shared" si="0"/>
        <v>0</v>
      </c>
    </row>
    <row r="22" spans="1:6" ht="15" hidden="1" outlineLevel="1">
      <c r="A22" s="272" t="s">
        <v>466</v>
      </c>
      <c r="B22" s="305" t="s">
        <v>166</v>
      </c>
      <c r="F22" s="252">
        <f t="shared" si="0"/>
        <v>0</v>
      </c>
    </row>
    <row r="23" spans="1:6" ht="15" hidden="1" outlineLevel="1">
      <c r="A23" s="272" t="s">
        <v>467</v>
      </c>
      <c r="B23" s="305" t="s">
        <v>166</v>
      </c>
      <c r="F23" s="252">
        <f t="shared" si="0"/>
        <v>0</v>
      </c>
    </row>
    <row r="24" spans="1:6" ht="15" hidden="1" outlineLevel="1">
      <c r="A24" s="272" t="s">
        <v>468</v>
      </c>
      <c r="B24" s="305" t="s">
        <v>166</v>
      </c>
      <c r="F24" s="252">
        <f t="shared" si="0"/>
        <v>0</v>
      </c>
    </row>
    <row r="25" spans="1:6" ht="15" hidden="1" outlineLevel="1">
      <c r="A25" s="272" t="s">
        <v>469</v>
      </c>
      <c r="B25" s="305" t="s">
        <v>166</v>
      </c>
      <c r="F25" s="252">
        <f t="shared" si="0"/>
        <v>0</v>
      </c>
    </row>
    <row r="26" spans="1:6" ht="15" hidden="1" outlineLevel="1">
      <c r="A26" s="272" t="s">
        <v>1932</v>
      </c>
      <c r="B26" s="305" t="s">
        <v>166</v>
      </c>
      <c r="C26" s="286"/>
      <c r="D26" s="286"/>
      <c r="E26" s="286"/>
      <c r="F26" s="252">
        <f t="shared" si="0"/>
        <v>0</v>
      </c>
    </row>
    <row r="27" spans="1:7" ht="15" customHeight="1" collapsed="1">
      <c r="A27" s="300"/>
      <c r="B27" s="301" t="s">
        <v>470</v>
      </c>
      <c r="C27" s="300" t="s">
        <v>471</v>
      </c>
      <c r="D27" s="300" t="s">
        <v>472</v>
      </c>
      <c r="E27" s="306"/>
      <c r="F27" s="300" t="s">
        <v>473</v>
      </c>
      <c r="G27" s="302"/>
    </row>
    <row r="28" spans="1:6" ht="15">
      <c r="A28" s="272" t="s">
        <v>474</v>
      </c>
      <c r="B28" s="272" t="s">
        <v>475</v>
      </c>
      <c r="C28" s="307">
        <v>228779</v>
      </c>
      <c r="D28" s="272" t="s">
        <v>86</v>
      </c>
      <c r="F28" s="272">
        <v>228779</v>
      </c>
    </row>
    <row r="29" spans="1:2" ht="15" hidden="1" outlineLevel="1">
      <c r="A29" s="272" t="s">
        <v>476</v>
      </c>
      <c r="B29" s="308" t="s">
        <v>1933</v>
      </c>
    </row>
    <row r="30" spans="1:2" ht="15" hidden="1" outlineLevel="1">
      <c r="A30" s="272" t="s">
        <v>478</v>
      </c>
      <c r="B30" s="308" t="s">
        <v>479</v>
      </c>
    </row>
    <row r="31" spans="1:2" ht="15" hidden="1" outlineLevel="1">
      <c r="A31" s="272" t="s">
        <v>480</v>
      </c>
      <c r="B31" s="308"/>
    </row>
    <row r="32" spans="1:2" ht="15" hidden="1" outlineLevel="1">
      <c r="A32" s="272" t="s">
        <v>481</v>
      </c>
      <c r="B32" s="308"/>
    </row>
    <row r="33" spans="1:2" ht="15" hidden="1" outlineLevel="1">
      <c r="A33" s="272" t="s">
        <v>482</v>
      </c>
      <c r="B33" s="308"/>
    </row>
    <row r="34" spans="1:2" ht="15" hidden="1" outlineLevel="1">
      <c r="A34" s="272" t="s">
        <v>483</v>
      </c>
      <c r="B34" s="308"/>
    </row>
    <row r="35" spans="1:7" ht="15" customHeight="1" collapsed="1">
      <c r="A35" s="300"/>
      <c r="B35" s="301" t="s">
        <v>484</v>
      </c>
      <c r="C35" s="300" t="s">
        <v>485</v>
      </c>
      <c r="D35" s="300" t="s">
        <v>486</v>
      </c>
      <c r="E35" s="306"/>
      <c r="F35" s="302" t="s">
        <v>451</v>
      </c>
      <c r="G35" s="302"/>
    </row>
    <row r="36" spans="1:6" ht="15">
      <c r="A36" s="272" t="s">
        <v>487</v>
      </c>
      <c r="B36" s="272" t="s">
        <v>488</v>
      </c>
      <c r="C36" s="309">
        <v>0.0035414877665562216</v>
      </c>
      <c r="D36" s="272" t="s">
        <v>56</v>
      </c>
      <c r="F36" s="309">
        <v>0.0035414877665562216</v>
      </c>
    </row>
    <row r="37" spans="1:6" ht="15" hidden="1" outlineLevel="1">
      <c r="A37" s="272" t="s">
        <v>489</v>
      </c>
      <c r="C37" s="310"/>
      <c r="D37" s="310"/>
      <c r="F37" s="310"/>
    </row>
    <row r="38" spans="1:6" ht="15" hidden="1" outlineLevel="1">
      <c r="A38" s="272" t="s">
        <v>490</v>
      </c>
      <c r="C38" s="310"/>
      <c r="D38" s="310"/>
      <c r="F38" s="310"/>
    </row>
    <row r="39" spans="1:6" ht="15" hidden="1" outlineLevel="1">
      <c r="A39" s="272" t="s">
        <v>491</v>
      </c>
      <c r="C39" s="310"/>
      <c r="D39" s="310"/>
      <c r="F39" s="310"/>
    </row>
    <row r="40" spans="1:6" ht="15" hidden="1" outlineLevel="1">
      <c r="A40" s="272" t="s">
        <v>492</v>
      </c>
      <c r="C40" s="310"/>
      <c r="D40" s="310"/>
      <c r="F40" s="310"/>
    </row>
    <row r="41" spans="1:6" ht="15" hidden="1" outlineLevel="1">
      <c r="A41" s="272" t="s">
        <v>493</v>
      </c>
      <c r="C41" s="310"/>
      <c r="D41" s="310"/>
      <c r="F41" s="310"/>
    </row>
    <row r="42" spans="1:6" ht="15" hidden="1" outlineLevel="1">
      <c r="A42" s="272" t="s">
        <v>494</v>
      </c>
      <c r="C42" s="310"/>
      <c r="D42" s="310"/>
      <c r="F42" s="310"/>
    </row>
    <row r="43" spans="1:7" ht="15" customHeight="1" collapsed="1">
      <c r="A43" s="300"/>
      <c r="B43" s="301" t="s">
        <v>495</v>
      </c>
      <c r="C43" s="300" t="s">
        <v>485</v>
      </c>
      <c r="D43" s="300" t="s">
        <v>486</v>
      </c>
      <c r="E43" s="306"/>
      <c r="F43" s="302" t="s">
        <v>451</v>
      </c>
      <c r="G43" s="302"/>
    </row>
    <row r="44" spans="1:7" ht="15">
      <c r="A44" s="272" t="s">
        <v>496</v>
      </c>
      <c r="B44" s="311" t="s">
        <v>497</v>
      </c>
      <c r="C44" s="312">
        <f>SUM(C45:C72)</f>
        <v>0</v>
      </c>
      <c r="D44" s="312">
        <f>SUM(D45:D72)</f>
        <v>0</v>
      </c>
      <c r="E44" s="310"/>
      <c r="F44" s="312">
        <f>SUM(F45:F72)</f>
        <v>0</v>
      </c>
      <c r="G44" s="272"/>
    </row>
    <row r="45" spans="1:7" ht="15">
      <c r="A45" s="272" t="s">
        <v>498</v>
      </c>
      <c r="B45" s="272" t="s">
        <v>499</v>
      </c>
      <c r="C45" s="272">
        <v>0</v>
      </c>
      <c r="D45" s="310">
        <v>0</v>
      </c>
      <c r="E45" s="310"/>
      <c r="F45" s="310">
        <f>SUM(C45:D45)</f>
        <v>0</v>
      </c>
      <c r="G45" s="272"/>
    </row>
    <row r="46" spans="1:7" ht="15">
      <c r="A46" s="272" t="s">
        <v>500</v>
      </c>
      <c r="B46" s="272" t="s">
        <v>7</v>
      </c>
      <c r="C46" s="272" t="s">
        <v>136</v>
      </c>
      <c r="D46" s="310" t="s">
        <v>56</v>
      </c>
      <c r="E46" s="310"/>
      <c r="F46" s="310">
        <f aca="true" t="shared" si="1" ref="F46:F87">SUM(C46:D46)</f>
        <v>0</v>
      </c>
      <c r="G46" s="272"/>
    </row>
    <row r="47" spans="1:7" ht="15">
      <c r="A47" s="272" t="s">
        <v>501</v>
      </c>
      <c r="B47" s="272" t="s">
        <v>502</v>
      </c>
      <c r="C47" s="272">
        <v>0</v>
      </c>
      <c r="D47" s="310">
        <v>0</v>
      </c>
      <c r="E47" s="310"/>
      <c r="F47" s="310">
        <f t="shared" si="1"/>
        <v>0</v>
      </c>
      <c r="G47" s="272"/>
    </row>
    <row r="48" spans="1:7" ht="15">
      <c r="A48" s="272" t="s">
        <v>503</v>
      </c>
      <c r="B48" s="272" t="s">
        <v>504</v>
      </c>
      <c r="C48" s="272">
        <v>0</v>
      </c>
      <c r="D48" s="310">
        <v>0</v>
      </c>
      <c r="E48" s="310"/>
      <c r="F48" s="310">
        <f t="shared" si="1"/>
        <v>0</v>
      </c>
      <c r="G48" s="272"/>
    </row>
    <row r="49" spans="1:7" ht="15">
      <c r="A49" s="272" t="s">
        <v>505</v>
      </c>
      <c r="B49" s="272" t="s">
        <v>506</v>
      </c>
      <c r="C49" s="272">
        <v>0</v>
      </c>
      <c r="D49" s="310">
        <v>0</v>
      </c>
      <c r="E49" s="310"/>
      <c r="F49" s="310">
        <f t="shared" si="1"/>
        <v>0</v>
      </c>
      <c r="G49" s="272"/>
    </row>
    <row r="50" spans="1:7" ht="15">
      <c r="A50" s="272" t="s">
        <v>507</v>
      </c>
      <c r="B50" s="272" t="s">
        <v>508</v>
      </c>
      <c r="C50" s="272">
        <v>0</v>
      </c>
      <c r="D50" s="310">
        <v>0</v>
      </c>
      <c r="E50" s="310"/>
      <c r="F50" s="310">
        <f t="shared" si="1"/>
        <v>0</v>
      </c>
      <c r="G50" s="272"/>
    </row>
    <row r="51" spans="1:7" ht="15">
      <c r="A51" s="272" t="s">
        <v>509</v>
      </c>
      <c r="B51" s="272" t="s">
        <v>510</v>
      </c>
      <c r="C51" s="272">
        <v>0</v>
      </c>
      <c r="D51" s="310">
        <v>0</v>
      </c>
      <c r="E51" s="310"/>
      <c r="F51" s="310">
        <f t="shared" si="1"/>
        <v>0</v>
      </c>
      <c r="G51" s="272"/>
    </row>
    <row r="52" spans="1:7" ht="15">
      <c r="A52" s="272" t="s">
        <v>511</v>
      </c>
      <c r="B52" s="272" t="s">
        <v>512</v>
      </c>
      <c r="C52" s="272">
        <v>0</v>
      </c>
      <c r="D52" s="310">
        <v>0</v>
      </c>
      <c r="E52" s="310"/>
      <c r="F52" s="310">
        <f t="shared" si="1"/>
        <v>0</v>
      </c>
      <c r="G52" s="272"/>
    </row>
    <row r="53" spans="1:7" ht="15">
      <c r="A53" s="272" t="s">
        <v>513</v>
      </c>
      <c r="B53" s="272" t="s">
        <v>514</v>
      </c>
      <c r="C53" s="272">
        <v>0</v>
      </c>
      <c r="D53" s="310">
        <v>0</v>
      </c>
      <c r="E53" s="310"/>
      <c r="F53" s="310">
        <f t="shared" si="1"/>
        <v>0</v>
      </c>
      <c r="G53" s="272"/>
    </row>
    <row r="54" spans="1:7" ht="15">
      <c r="A54" s="272" t="s">
        <v>515</v>
      </c>
      <c r="B54" s="272" t="s">
        <v>516</v>
      </c>
      <c r="C54" s="272">
        <v>0</v>
      </c>
      <c r="D54" s="310">
        <v>0</v>
      </c>
      <c r="E54" s="310"/>
      <c r="F54" s="310">
        <f t="shared" si="1"/>
        <v>0</v>
      </c>
      <c r="G54" s="272"/>
    </row>
    <row r="55" spans="1:7" ht="15">
      <c r="A55" s="272" t="s">
        <v>517</v>
      </c>
      <c r="B55" s="272" t="s">
        <v>518</v>
      </c>
      <c r="C55" s="272">
        <v>0</v>
      </c>
      <c r="D55" s="310">
        <v>0</v>
      </c>
      <c r="E55" s="310"/>
      <c r="F55" s="310">
        <f t="shared" si="1"/>
        <v>0</v>
      </c>
      <c r="G55" s="272"/>
    </row>
    <row r="56" spans="1:7" ht="15">
      <c r="A56" s="272" t="s">
        <v>519</v>
      </c>
      <c r="B56" s="272" t="s">
        <v>520</v>
      </c>
      <c r="C56" s="272">
        <v>0</v>
      </c>
      <c r="D56" s="310">
        <v>0</v>
      </c>
      <c r="E56" s="310"/>
      <c r="F56" s="310">
        <f t="shared" si="1"/>
        <v>0</v>
      </c>
      <c r="G56" s="272"/>
    </row>
    <row r="57" spans="1:7" ht="15">
      <c r="A57" s="272" t="s">
        <v>521</v>
      </c>
      <c r="B57" s="272" t="s">
        <v>522</v>
      </c>
      <c r="C57" s="272">
        <v>0</v>
      </c>
      <c r="D57" s="310">
        <v>0</v>
      </c>
      <c r="E57" s="310"/>
      <c r="F57" s="310">
        <f t="shared" si="1"/>
        <v>0</v>
      </c>
      <c r="G57" s="272"/>
    </row>
    <row r="58" spans="1:7" ht="15">
      <c r="A58" s="272" t="s">
        <v>523</v>
      </c>
      <c r="B58" s="272" t="s">
        <v>524</v>
      </c>
      <c r="C58" s="272">
        <v>0</v>
      </c>
      <c r="D58" s="310">
        <v>0</v>
      </c>
      <c r="E58" s="310"/>
      <c r="F58" s="310">
        <f t="shared" si="1"/>
        <v>0</v>
      </c>
      <c r="G58" s="272"/>
    </row>
    <row r="59" spans="1:7" ht="15">
      <c r="A59" s="272" t="s">
        <v>525</v>
      </c>
      <c r="B59" s="272" t="s">
        <v>526</v>
      </c>
      <c r="C59" s="272">
        <v>0</v>
      </c>
      <c r="D59" s="310">
        <v>0</v>
      </c>
      <c r="E59" s="310"/>
      <c r="F59" s="310">
        <f t="shared" si="1"/>
        <v>0</v>
      </c>
      <c r="G59" s="272"/>
    </row>
    <row r="60" spans="1:7" ht="15">
      <c r="A60" s="272" t="s">
        <v>527</v>
      </c>
      <c r="B60" s="272" t="s">
        <v>528</v>
      </c>
      <c r="C60" s="272">
        <v>0</v>
      </c>
      <c r="D60" s="310">
        <v>0</v>
      </c>
      <c r="E60" s="310"/>
      <c r="F60" s="310">
        <f t="shared" si="1"/>
        <v>0</v>
      </c>
      <c r="G60" s="272"/>
    </row>
    <row r="61" spans="1:7" ht="15">
      <c r="A61" s="272" t="s">
        <v>529</v>
      </c>
      <c r="B61" s="272" t="s">
        <v>530</v>
      </c>
      <c r="C61" s="272">
        <v>0</v>
      </c>
      <c r="D61" s="310">
        <v>0</v>
      </c>
      <c r="E61" s="310"/>
      <c r="F61" s="310">
        <f t="shared" si="1"/>
        <v>0</v>
      </c>
      <c r="G61" s="272"/>
    </row>
    <row r="62" spans="1:7" ht="15">
      <c r="A62" s="272" t="s">
        <v>531</v>
      </c>
      <c r="B62" s="272" t="s">
        <v>532</v>
      </c>
      <c r="C62" s="272">
        <v>0</v>
      </c>
      <c r="D62" s="310">
        <v>0</v>
      </c>
      <c r="E62" s="310"/>
      <c r="F62" s="310">
        <f t="shared" si="1"/>
        <v>0</v>
      </c>
      <c r="G62" s="272"/>
    </row>
    <row r="63" spans="1:7" ht="15">
      <c r="A63" s="272" t="s">
        <v>533</v>
      </c>
      <c r="B63" s="272" t="s">
        <v>534</v>
      </c>
      <c r="C63" s="272">
        <v>0</v>
      </c>
      <c r="D63" s="310">
        <v>0</v>
      </c>
      <c r="E63" s="310"/>
      <c r="F63" s="310">
        <f t="shared" si="1"/>
        <v>0</v>
      </c>
      <c r="G63" s="272"/>
    </row>
    <row r="64" spans="1:7" ht="15">
      <c r="A64" s="272" t="s">
        <v>535</v>
      </c>
      <c r="B64" s="272" t="s">
        <v>536</v>
      </c>
      <c r="C64" s="272">
        <v>0</v>
      </c>
      <c r="D64" s="310">
        <v>0</v>
      </c>
      <c r="E64" s="310"/>
      <c r="F64" s="310">
        <f t="shared" si="1"/>
        <v>0</v>
      </c>
      <c r="G64" s="272"/>
    </row>
    <row r="65" spans="1:7" ht="15">
      <c r="A65" s="272" t="s">
        <v>537</v>
      </c>
      <c r="B65" s="272" t="s">
        <v>538</v>
      </c>
      <c r="C65" s="272">
        <v>0</v>
      </c>
      <c r="D65" s="310">
        <v>0</v>
      </c>
      <c r="E65" s="310"/>
      <c r="F65" s="310">
        <f t="shared" si="1"/>
        <v>0</v>
      </c>
      <c r="G65" s="272"/>
    </row>
    <row r="66" spans="1:7" ht="15">
      <c r="A66" s="272" t="s">
        <v>539</v>
      </c>
      <c r="B66" s="272" t="s">
        <v>540</v>
      </c>
      <c r="C66" s="272">
        <v>0</v>
      </c>
      <c r="D66" s="310">
        <v>0</v>
      </c>
      <c r="E66" s="310"/>
      <c r="F66" s="310">
        <f t="shared" si="1"/>
        <v>0</v>
      </c>
      <c r="G66" s="272"/>
    </row>
    <row r="67" spans="1:7" ht="15">
      <c r="A67" s="272" t="s">
        <v>541</v>
      </c>
      <c r="B67" s="272" t="s">
        <v>542</v>
      </c>
      <c r="C67" s="272">
        <v>0</v>
      </c>
      <c r="D67" s="310">
        <v>0</v>
      </c>
      <c r="E67" s="310"/>
      <c r="F67" s="310">
        <f t="shared" si="1"/>
        <v>0</v>
      </c>
      <c r="G67" s="272"/>
    </row>
    <row r="68" spans="1:7" ht="15">
      <c r="A68" s="272" t="s">
        <v>543</v>
      </c>
      <c r="B68" s="272" t="s">
        <v>544</v>
      </c>
      <c r="C68" s="272">
        <v>0</v>
      </c>
      <c r="D68" s="310">
        <v>0</v>
      </c>
      <c r="E68" s="310"/>
      <c r="F68" s="310">
        <f t="shared" si="1"/>
        <v>0</v>
      </c>
      <c r="G68" s="272"/>
    </row>
    <row r="69" spans="1:7" ht="15">
      <c r="A69" s="272" t="s">
        <v>545</v>
      </c>
      <c r="B69" s="272" t="s">
        <v>546</v>
      </c>
      <c r="C69" s="272">
        <v>0</v>
      </c>
      <c r="D69" s="310">
        <v>0</v>
      </c>
      <c r="E69" s="310"/>
      <c r="F69" s="310">
        <f t="shared" si="1"/>
        <v>0</v>
      </c>
      <c r="G69" s="272"/>
    </row>
    <row r="70" spans="1:7" ht="15">
      <c r="A70" s="272" t="s">
        <v>547</v>
      </c>
      <c r="B70" s="272" t="s">
        <v>548</v>
      </c>
      <c r="C70" s="272">
        <v>0</v>
      </c>
      <c r="D70" s="310">
        <v>0</v>
      </c>
      <c r="E70" s="310"/>
      <c r="F70" s="310">
        <f t="shared" si="1"/>
        <v>0</v>
      </c>
      <c r="G70" s="272"/>
    </row>
    <row r="71" spans="1:7" ht="15">
      <c r="A71" s="272" t="s">
        <v>549</v>
      </c>
      <c r="B71" s="272" t="s">
        <v>550</v>
      </c>
      <c r="C71" s="272">
        <v>0</v>
      </c>
      <c r="D71" s="310">
        <v>0</v>
      </c>
      <c r="E71" s="310"/>
      <c r="F71" s="310">
        <f t="shared" si="1"/>
        <v>0</v>
      </c>
      <c r="G71" s="272"/>
    </row>
    <row r="72" spans="1:7" ht="15">
      <c r="A72" s="272" t="s">
        <v>551</v>
      </c>
      <c r="B72" s="272" t="s">
        <v>552</v>
      </c>
      <c r="C72" s="272">
        <v>0</v>
      </c>
      <c r="D72" s="310">
        <v>0</v>
      </c>
      <c r="E72" s="310"/>
      <c r="F72" s="310">
        <f t="shared" si="1"/>
        <v>0</v>
      </c>
      <c r="G72" s="272"/>
    </row>
    <row r="73" spans="1:7" ht="15">
      <c r="A73" s="272" t="s">
        <v>553</v>
      </c>
      <c r="B73" s="311" t="s">
        <v>248</v>
      </c>
      <c r="C73" s="312">
        <f>SUM(C74:C76)</f>
        <v>0</v>
      </c>
      <c r="D73" s="312">
        <f>SUM(D74:D76)</f>
        <v>0</v>
      </c>
      <c r="E73" s="310"/>
      <c r="F73" s="312">
        <f>SUM(F74:F76)</f>
        <v>0</v>
      </c>
      <c r="G73" s="272"/>
    </row>
    <row r="74" spans="1:7" ht="15">
      <c r="A74" s="272" t="s">
        <v>554</v>
      </c>
      <c r="B74" s="272" t="s">
        <v>555</v>
      </c>
      <c r="C74" s="272">
        <v>0</v>
      </c>
      <c r="D74" s="310">
        <v>0</v>
      </c>
      <c r="E74" s="310"/>
      <c r="F74" s="310">
        <f t="shared" si="1"/>
        <v>0</v>
      </c>
      <c r="G74" s="272"/>
    </row>
    <row r="75" spans="1:7" ht="15">
      <c r="A75" s="272" t="s">
        <v>556</v>
      </c>
      <c r="B75" s="272" t="s">
        <v>557</v>
      </c>
      <c r="C75" s="272">
        <v>0</v>
      </c>
      <c r="D75" s="310">
        <v>0</v>
      </c>
      <c r="E75" s="310"/>
      <c r="F75" s="310">
        <f t="shared" si="1"/>
        <v>0</v>
      </c>
      <c r="G75" s="272"/>
    </row>
    <row r="76" spans="1:7" ht="15">
      <c r="A76" s="272" t="s">
        <v>558</v>
      </c>
      <c r="B76" s="272" t="s">
        <v>559</v>
      </c>
      <c r="C76" s="272">
        <v>0</v>
      </c>
      <c r="D76" s="310">
        <v>0</v>
      </c>
      <c r="E76" s="310"/>
      <c r="F76" s="310">
        <f t="shared" si="1"/>
        <v>0</v>
      </c>
      <c r="G76" s="272"/>
    </row>
    <row r="77" spans="1:7" ht="15">
      <c r="A77" s="272" t="s">
        <v>560</v>
      </c>
      <c r="B77" s="311" t="s">
        <v>62</v>
      </c>
      <c r="C77" s="312">
        <f>SUM(C78:C87)</f>
        <v>0</v>
      </c>
      <c r="D77" s="312">
        <f>SUM(D78:D87)</f>
        <v>0</v>
      </c>
      <c r="E77" s="310"/>
      <c r="F77" s="312">
        <f>SUM(F78:F87)</f>
        <v>0</v>
      </c>
      <c r="G77" s="272"/>
    </row>
    <row r="78" spans="1:7" ht="15">
      <c r="A78" s="272" t="s">
        <v>561</v>
      </c>
      <c r="B78" s="313" t="s">
        <v>250</v>
      </c>
      <c r="C78" s="272">
        <v>0</v>
      </c>
      <c r="D78" s="310">
        <v>0</v>
      </c>
      <c r="E78" s="310"/>
      <c r="F78" s="310">
        <f t="shared" si="1"/>
        <v>0</v>
      </c>
      <c r="G78" s="272"/>
    </row>
    <row r="79" spans="1:7" ht="15">
      <c r="A79" s="272" t="s">
        <v>562</v>
      </c>
      <c r="B79" s="313" t="s">
        <v>252</v>
      </c>
      <c r="C79" s="272">
        <v>0</v>
      </c>
      <c r="D79" s="310">
        <v>0</v>
      </c>
      <c r="E79" s="310"/>
      <c r="F79" s="310">
        <f t="shared" si="1"/>
        <v>0</v>
      </c>
      <c r="G79" s="272"/>
    </row>
    <row r="80" spans="1:7" ht="15">
      <c r="A80" s="272" t="s">
        <v>563</v>
      </c>
      <c r="B80" s="313" t="s">
        <v>254</v>
      </c>
      <c r="C80" s="272">
        <v>0</v>
      </c>
      <c r="D80" s="310">
        <v>0</v>
      </c>
      <c r="E80" s="310"/>
      <c r="F80" s="310">
        <f t="shared" si="1"/>
        <v>0</v>
      </c>
      <c r="G80" s="272"/>
    </row>
    <row r="81" spans="1:7" ht="15">
      <c r="A81" s="272" t="s">
        <v>564</v>
      </c>
      <c r="B81" s="313" t="s">
        <v>256</v>
      </c>
      <c r="C81" s="272">
        <v>0</v>
      </c>
      <c r="D81" s="310">
        <v>0</v>
      </c>
      <c r="E81" s="310"/>
      <c r="F81" s="310">
        <f t="shared" si="1"/>
        <v>0</v>
      </c>
      <c r="G81" s="272"/>
    </row>
    <row r="82" spans="1:7" ht="15">
      <c r="A82" s="272" t="s">
        <v>565</v>
      </c>
      <c r="B82" s="313" t="s">
        <v>258</v>
      </c>
      <c r="C82" s="272">
        <v>0</v>
      </c>
      <c r="D82" s="310">
        <v>0</v>
      </c>
      <c r="E82" s="310"/>
      <c r="F82" s="310">
        <f t="shared" si="1"/>
        <v>0</v>
      </c>
      <c r="G82" s="272"/>
    </row>
    <row r="83" spans="1:7" ht="15">
      <c r="A83" s="272" t="s">
        <v>566</v>
      </c>
      <c r="B83" s="313" t="s">
        <v>260</v>
      </c>
      <c r="C83" s="272">
        <v>0</v>
      </c>
      <c r="D83" s="310">
        <v>0</v>
      </c>
      <c r="E83" s="310"/>
      <c r="F83" s="310">
        <f t="shared" si="1"/>
        <v>0</v>
      </c>
      <c r="G83" s="272"/>
    </row>
    <row r="84" spans="1:7" ht="15">
      <c r="A84" s="272" t="s">
        <v>567</v>
      </c>
      <c r="B84" s="313" t="s">
        <v>262</v>
      </c>
      <c r="C84" s="272">
        <v>0</v>
      </c>
      <c r="D84" s="310">
        <v>0</v>
      </c>
      <c r="E84" s="310"/>
      <c r="F84" s="310">
        <f t="shared" si="1"/>
        <v>0</v>
      </c>
      <c r="G84" s="272"/>
    </row>
    <row r="85" spans="1:7" ht="15">
      <c r="A85" s="272" t="s">
        <v>568</v>
      </c>
      <c r="B85" s="313" t="s">
        <v>264</v>
      </c>
      <c r="C85" s="272">
        <v>0</v>
      </c>
      <c r="D85" s="310">
        <v>0</v>
      </c>
      <c r="E85" s="310"/>
      <c r="F85" s="310">
        <f t="shared" si="1"/>
        <v>0</v>
      </c>
      <c r="G85" s="272"/>
    </row>
    <row r="86" spans="1:7" ht="15">
      <c r="A86" s="272" t="s">
        <v>569</v>
      </c>
      <c r="B86" s="313" t="s">
        <v>266</v>
      </c>
      <c r="C86" s="272">
        <v>0</v>
      </c>
      <c r="D86" s="310">
        <v>0</v>
      </c>
      <c r="E86" s="310"/>
      <c r="F86" s="310">
        <f t="shared" si="1"/>
        <v>0</v>
      </c>
      <c r="G86" s="272"/>
    </row>
    <row r="87" spans="1:7" ht="15">
      <c r="A87" s="272" t="s">
        <v>570</v>
      </c>
      <c r="B87" s="313" t="s">
        <v>62</v>
      </c>
      <c r="C87" s="272">
        <v>0</v>
      </c>
      <c r="D87" s="310">
        <v>0</v>
      </c>
      <c r="E87" s="310"/>
      <c r="F87" s="310">
        <f t="shared" si="1"/>
        <v>0</v>
      </c>
      <c r="G87" s="272"/>
    </row>
    <row r="88" spans="1:7" ht="15" hidden="1" outlineLevel="1">
      <c r="A88" s="272" t="s">
        <v>571</v>
      </c>
      <c r="B88" s="305" t="s">
        <v>166</v>
      </c>
      <c r="C88" s="310"/>
      <c r="D88" s="310"/>
      <c r="E88" s="310"/>
      <c r="F88" s="310"/>
      <c r="G88" s="272"/>
    </row>
    <row r="89" spans="1:7" ht="15" hidden="1" outlineLevel="1">
      <c r="A89" s="272" t="s">
        <v>572</v>
      </c>
      <c r="B89" s="305" t="s">
        <v>166</v>
      </c>
      <c r="C89" s="310"/>
      <c r="D89" s="310"/>
      <c r="E89" s="310"/>
      <c r="F89" s="310"/>
      <c r="G89" s="272"/>
    </row>
    <row r="90" spans="1:7" ht="15" hidden="1" outlineLevel="1">
      <c r="A90" s="272" t="s">
        <v>573</v>
      </c>
      <c r="B90" s="305" t="s">
        <v>166</v>
      </c>
      <c r="C90" s="310"/>
      <c r="D90" s="310"/>
      <c r="E90" s="310"/>
      <c r="F90" s="310"/>
      <c r="G90" s="272"/>
    </row>
    <row r="91" spans="1:7" ht="15" hidden="1" outlineLevel="1">
      <c r="A91" s="272" t="s">
        <v>574</v>
      </c>
      <c r="B91" s="305" t="s">
        <v>166</v>
      </c>
      <c r="C91" s="310"/>
      <c r="D91" s="310"/>
      <c r="E91" s="310"/>
      <c r="F91" s="310"/>
      <c r="G91" s="272"/>
    </row>
    <row r="92" spans="1:7" ht="15" hidden="1" outlineLevel="1">
      <c r="A92" s="272" t="s">
        <v>575</v>
      </c>
      <c r="B92" s="305" t="s">
        <v>166</v>
      </c>
      <c r="C92" s="310"/>
      <c r="D92" s="310"/>
      <c r="E92" s="310"/>
      <c r="F92" s="310"/>
      <c r="G92" s="272"/>
    </row>
    <row r="93" spans="1:7" ht="15" hidden="1" outlineLevel="1">
      <c r="A93" s="272" t="s">
        <v>576</v>
      </c>
      <c r="B93" s="305" t="s">
        <v>166</v>
      </c>
      <c r="C93" s="310"/>
      <c r="D93" s="310"/>
      <c r="E93" s="310"/>
      <c r="F93" s="310"/>
      <c r="G93" s="272"/>
    </row>
    <row r="94" spans="1:7" ht="15" hidden="1" outlineLevel="1">
      <c r="A94" s="272" t="s">
        <v>577</v>
      </c>
      <c r="B94" s="305" t="s">
        <v>166</v>
      </c>
      <c r="C94" s="310"/>
      <c r="D94" s="310"/>
      <c r="E94" s="310"/>
      <c r="F94" s="310"/>
      <c r="G94" s="272"/>
    </row>
    <row r="95" spans="1:7" ht="15" hidden="1" outlineLevel="1">
      <c r="A95" s="272" t="s">
        <v>578</v>
      </c>
      <c r="B95" s="305" t="s">
        <v>166</v>
      </c>
      <c r="C95" s="310"/>
      <c r="D95" s="310"/>
      <c r="E95" s="310"/>
      <c r="F95" s="310"/>
      <c r="G95" s="272"/>
    </row>
    <row r="96" spans="1:7" ht="15" hidden="1" outlineLevel="1">
      <c r="A96" s="272" t="s">
        <v>579</v>
      </c>
      <c r="B96" s="305" t="s">
        <v>166</v>
      </c>
      <c r="C96" s="310"/>
      <c r="D96" s="310"/>
      <c r="E96" s="310"/>
      <c r="F96" s="310"/>
      <c r="G96" s="272"/>
    </row>
    <row r="97" spans="1:7" ht="15" hidden="1" outlineLevel="1">
      <c r="A97" s="272" t="s">
        <v>580</v>
      </c>
      <c r="B97" s="305" t="s">
        <v>166</v>
      </c>
      <c r="C97" s="310"/>
      <c r="D97" s="310"/>
      <c r="E97" s="310"/>
      <c r="F97" s="310"/>
      <c r="G97" s="272"/>
    </row>
    <row r="98" spans="1:7" ht="15" customHeight="1" collapsed="1">
      <c r="A98" s="300"/>
      <c r="B98" s="314" t="s">
        <v>1934</v>
      </c>
      <c r="C98" s="300" t="s">
        <v>485</v>
      </c>
      <c r="D98" s="300" t="s">
        <v>486</v>
      </c>
      <c r="E98" s="306"/>
      <c r="F98" s="302" t="s">
        <v>451</v>
      </c>
      <c r="G98" s="302"/>
    </row>
    <row r="99" spans="1:7" ht="15">
      <c r="A99" s="272" t="s">
        <v>581</v>
      </c>
      <c r="B99" s="272" t="s">
        <v>582</v>
      </c>
      <c r="C99" s="310">
        <v>0.15684214314463965</v>
      </c>
      <c r="D99" s="310">
        <v>0</v>
      </c>
      <c r="E99" s="310"/>
      <c r="F99" s="310">
        <f>SUM(C99:D99)</f>
        <v>0.15684214314463965</v>
      </c>
      <c r="G99" s="272"/>
    </row>
    <row r="100" spans="1:7" ht="15">
      <c r="A100" s="272" t="s">
        <v>583</v>
      </c>
      <c r="B100" s="272" t="s">
        <v>584</v>
      </c>
      <c r="C100" s="310">
        <v>0.14300251747141673</v>
      </c>
      <c r="D100" s="310">
        <v>0</v>
      </c>
      <c r="E100" s="310"/>
      <c r="F100" s="310">
        <f aca="true" t="shared" si="2" ref="F100:F110">SUM(C100:D100)</f>
        <v>0.14300251747141673</v>
      </c>
      <c r="G100" s="272"/>
    </row>
    <row r="101" spans="1:7" ht="15">
      <c r="A101" s="272" t="s">
        <v>585</v>
      </c>
      <c r="B101" s="272" t="s">
        <v>586</v>
      </c>
      <c r="C101" s="310">
        <v>0.15594014157621347</v>
      </c>
      <c r="D101" s="310">
        <v>0</v>
      </c>
      <c r="E101" s="310"/>
      <c r="F101" s="310">
        <f t="shared" si="2"/>
        <v>0.15594014157621347</v>
      </c>
      <c r="G101" s="272"/>
    </row>
    <row r="102" spans="1:7" ht="15">
      <c r="A102" s="272" t="s">
        <v>587</v>
      </c>
      <c r="B102" s="272" t="s">
        <v>588</v>
      </c>
      <c r="C102" s="310">
        <v>0.08783108689012425</v>
      </c>
      <c r="D102" s="310">
        <v>0</v>
      </c>
      <c r="E102" s="310"/>
      <c r="F102" s="310">
        <f t="shared" si="2"/>
        <v>0.08783108689012425</v>
      </c>
      <c r="G102" s="272"/>
    </row>
    <row r="103" spans="1:7" ht="15">
      <c r="A103" s="272" t="s">
        <v>589</v>
      </c>
      <c r="B103" s="272" t="s">
        <v>590</v>
      </c>
      <c r="C103" s="310">
        <v>0.11163707765491176</v>
      </c>
      <c r="D103" s="310">
        <v>0</v>
      </c>
      <c r="E103" s="310"/>
      <c r="F103" s="310">
        <f t="shared" si="2"/>
        <v>0.11163707765491176</v>
      </c>
      <c r="G103" s="272"/>
    </row>
    <row r="104" spans="1:7" ht="15">
      <c r="A104" s="272" t="s">
        <v>591</v>
      </c>
      <c r="B104" s="272" t="s">
        <v>592</v>
      </c>
      <c r="C104" s="310">
        <v>0.08040078908006935</v>
      </c>
      <c r="D104" s="310">
        <v>0</v>
      </c>
      <c r="E104" s="310"/>
      <c r="F104" s="310">
        <f t="shared" si="2"/>
        <v>0.08040078908006935</v>
      </c>
      <c r="G104" s="272"/>
    </row>
    <row r="105" spans="1:7" ht="15">
      <c r="A105" s="272" t="s">
        <v>593</v>
      </c>
      <c r="B105" s="272" t="s">
        <v>594</v>
      </c>
      <c r="C105" s="310">
        <v>0.07379493788175549</v>
      </c>
      <c r="D105" s="310">
        <v>0</v>
      </c>
      <c r="E105" s="310"/>
      <c r="F105" s="310">
        <f t="shared" si="2"/>
        <v>0.07379493788175549</v>
      </c>
      <c r="G105" s="272"/>
    </row>
    <row r="106" spans="1:7" ht="15">
      <c r="A106" s="272" t="s">
        <v>595</v>
      </c>
      <c r="B106" s="272" t="s">
        <v>596</v>
      </c>
      <c r="C106" s="310">
        <v>0.06720612601261439</v>
      </c>
      <c r="D106" s="310">
        <v>0</v>
      </c>
      <c r="E106" s="310"/>
      <c r="F106" s="310">
        <f t="shared" si="2"/>
        <v>0.06720612601261439</v>
      </c>
      <c r="G106" s="272"/>
    </row>
    <row r="107" spans="1:7" ht="15">
      <c r="A107" s="272" t="s">
        <v>597</v>
      </c>
      <c r="B107" s="272" t="s">
        <v>598</v>
      </c>
      <c r="C107" s="310">
        <v>0.05086480250877414</v>
      </c>
      <c r="D107" s="310">
        <v>0</v>
      </c>
      <c r="E107" s="310"/>
      <c r="F107" s="310">
        <f t="shared" si="2"/>
        <v>0.05086480250877414</v>
      </c>
      <c r="G107" s="272"/>
    </row>
    <row r="108" spans="1:7" ht="15">
      <c r="A108" s="272" t="s">
        <v>599</v>
      </c>
      <c r="B108" s="272" t="s">
        <v>600</v>
      </c>
      <c r="C108" s="310">
        <v>0.043131907167047685</v>
      </c>
      <c r="D108" s="310">
        <v>0</v>
      </c>
      <c r="E108" s="310"/>
      <c r="F108" s="310">
        <f t="shared" si="2"/>
        <v>0.043131907167047685</v>
      </c>
      <c r="G108" s="272"/>
    </row>
    <row r="109" spans="1:7" ht="15">
      <c r="A109" s="272" t="s">
        <v>601</v>
      </c>
      <c r="B109" s="272" t="s">
        <v>534</v>
      </c>
      <c r="C109" s="310">
        <v>0.026467274150730635</v>
      </c>
      <c r="D109" s="310">
        <v>0</v>
      </c>
      <c r="E109" s="310"/>
      <c r="F109" s="310">
        <f t="shared" si="2"/>
        <v>0.026467274150730635</v>
      </c>
      <c r="G109" s="272"/>
    </row>
    <row r="110" spans="1:7" ht="15">
      <c r="A110" s="272" t="s">
        <v>602</v>
      </c>
      <c r="B110" s="272" t="s">
        <v>62</v>
      </c>
      <c r="C110" s="310">
        <v>0.0028811964617026084</v>
      </c>
      <c r="D110" s="310">
        <v>0</v>
      </c>
      <c r="E110" s="310"/>
      <c r="F110" s="310">
        <f t="shared" si="2"/>
        <v>0.0028811964617026084</v>
      </c>
      <c r="G110" s="272"/>
    </row>
    <row r="111" spans="1:7" ht="15">
      <c r="A111" s="272" t="s">
        <v>603</v>
      </c>
      <c r="B111" s="313" t="s">
        <v>604</v>
      </c>
      <c r="C111" s="310"/>
      <c r="D111" s="310"/>
      <c r="E111" s="310"/>
      <c r="F111" s="310"/>
      <c r="G111" s="272"/>
    </row>
    <row r="112" spans="1:7" ht="15">
      <c r="A112" s="272" t="s">
        <v>605</v>
      </c>
      <c r="B112" s="313" t="s">
        <v>604</v>
      </c>
      <c r="C112" s="310"/>
      <c r="D112" s="310"/>
      <c r="E112" s="310"/>
      <c r="F112" s="310"/>
      <c r="G112" s="272"/>
    </row>
    <row r="113" spans="1:7" ht="15">
      <c r="A113" s="272" t="s">
        <v>606</v>
      </c>
      <c r="B113" s="313" t="s">
        <v>604</v>
      </c>
      <c r="C113" s="310"/>
      <c r="D113" s="310"/>
      <c r="E113" s="310"/>
      <c r="F113" s="310"/>
      <c r="G113" s="272"/>
    </row>
    <row r="114" spans="1:7" ht="15">
      <c r="A114" s="272" t="s">
        <v>607</v>
      </c>
      <c r="B114" s="313" t="s">
        <v>604</v>
      </c>
      <c r="C114" s="310"/>
      <c r="D114" s="310"/>
      <c r="E114" s="310"/>
      <c r="F114" s="310"/>
      <c r="G114" s="272"/>
    </row>
    <row r="115" spans="1:7" ht="15">
      <c r="A115" s="272" t="s">
        <v>608</v>
      </c>
      <c r="B115" s="313" t="s">
        <v>604</v>
      </c>
      <c r="C115" s="310"/>
      <c r="D115" s="310"/>
      <c r="E115" s="310"/>
      <c r="F115" s="310"/>
      <c r="G115" s="272"/>
    </row>
    <row r="116" spans="1:7" ht="15">
      <c r="A116" s="272" t="s">
        <v>609</v>
      </c>
      <c r="B116" s="313" t="s">
        <v>604</v>
      </c>
      <c r="C116" s="310"/>
      <c r="D116" s="310"/>
      <c r="E116" s="310"/>
      <c r="F116" s="310"/>
      <c r="G116" s="272"/>
    </row>
    <row r="117" spans="1:7" ht="15">
      <c r="A117" s="272" t="s">
        <v>610</v>
      </c>
      <c r="B117" s="313" t="s">
        <v>604</v>
      </c>
      <c r="C117" s="310"/>
      <c r="D117" s="310"/>
      <c r="E117" s="310"/>
      <c r="F117" s="310"/>
      <c r="G117" s="272"/>
    </row>
    <row r="118" spans="1:7" ht="15">
      <c r="A118" s="272" t="s">
        <v>611</v>
      </c>
      <c r="B118" s="313" t="s">
        <v>604</v>
      </c>
      <c r="C118" s="310"/>
      <c r="D118" s="310"/>
      <c r="E118" s="310"/>
      <c r="F118" s="310"/>
      <c r="G118" s="272"/>
    </row>
    <row r="119" spans="1:7" ht="15">
      <c r="A119" s="272" t="s">
        <v>612</v>
      </c>
      <c r="B119" s="313" t="s">
        <v>604</v>
      </c>
      <c r="C119" s="310"/>
      <c r="D119" s="310"/>
      <c r="E119" s="310"/>
      <c r="F119" s="310"/>
      <c r="G119" s="272"/>
    </row>
    <row r="120" spans="1:7" ht="15">
      <c r="A120" s="272" t="s">
        <v>613</v>
      </c>
      <c r="B120" s="313" t="s">
        <v>604</v>
      </c>
      <c r="C120" s="310"/>
      <c r="D120" s="310"/>
      <c r="E120" s="310"/>
      <c r="F120" s="310"/>
      <c r="G120" s="272"/>
    </row>
    <row r="121" spans="1:7" ht="15">
      <c r="A121" s="272" t="s">
        <v>614</v>
      </c>
      <c r="B121" s="313" t="s">
        <v>604</v>
      </c>
      <c r="C121" s="310"/>
      <c r="D121" s="310"/>
      <c r="E121" s="310"/>
      <c r="F121" s="310"/>
      <c r="G121" s="272"/>
    </row>
    <row r="122" spans="1:7" ht="15">
      <c r="A122" s="272" t="s">
        <v>615</v>
      </c>
      <c r="B122" s="313" t="s">
        <v>604</v>
      </c>
      <c r="C122" s="310"/>
      <c r="D122" s="310"/>
      <c r="E122" s="310"/>
      <c r="F122" s="310"/>
      <c r="G122" s="272"/>
    </row>
    <row r="123" spans="1:7" ht="15">
      <c r="A123" s="272" t="s">
        <v>616</v>
      </c>
      <c r="B123" s="313" t="s">
        <v>604</v>
      </c>
      <c r="C123" s="310"/>
      <c r="D123" s="310"/>
      <c r="E123" s="310"/>
      <c r="F123" s="310"/>
      <c r="G123" s="272"/>
    </row>
    <row r="124" spans="1:7" ht="15">
      <c r="A124" s="272" t="s">
        <v>617</v>
      </c>
      <c r="B124" s="313" t="s">
        <v>604</v>
      </c>
      <c r="C124" s="310"/>
      <c r="D124" s="310"/>
      <c r="E124" s="310"/>
      <c r="F124" s="310"/>
      <c r="G124" s="272"/>
    </row>
    <row r="125" spans="1:7" ht="15">
      <c r="A125" s="272" t="s">
        <v>618</v>
      </c>
      <c r="B125" s="313" t="s">
        <v>604</v>
      </c>
      <c r="C125" s="310"/>
      <c r="D125" s="310"/>
      <c r="E125" s="310"/>
      <c r="F125" s="310"/>
      <c r="G125" s="272"/>
    </row>
    <row r="126" spans="1:7" ht="15">
      <c r="A126" s="272" t="s">
        <v>619</v>
      </c>
      <c r="B126" s="313" t="s">
        <v>604</v>
      </c>
      <c r="C126" s="310"/>
      <c r="D126" s="310"/>
      <c r="E126" s="310"/>
      <c r="F126" s="310"/>
      <c r="G126" s="272"/>
    </row>
    <row r="127" spans="1:7" ht="15">
      <c r="A127" s="272" t="s">
        <v>620</v>
      </c>
      <c r="B127" s="313" t="s">
        <v>604</v>
      </c>
      <c r="C127" s="310"/>
      <c r="D127" s="310"/>
      <c r="E127" s="310"/>
      <c r="F127" s="310"/>
      <c r="G127" s="272"/>
    </row>
    <row r="128" spans="1:7" ht="15">
      <c r="A128" s="272" t="s">
        <v>621</v>
      </c>
      <c r="B128" s="313" t="s">
        <v>604</v>
      </c>
      <c r="C128" s="310"/>
      <c r="D128" s="310"/>
      <c r="E128" s="310"/>
      <c r="F128" s="310"/>
      <c r="G128" s="272"/>
    </row>
    <row r="129" spans="1:7" ht="15">
      <c r="A129" s="272" t="s">
        <v>622</v>
      </c>
      <c r="B129" s="313" t="s">
        <v>604</v>
      </c>
      <c r="C129" s="310"/>
      <c r="D129" s="310"/>
      <c r="E129" s="310"/>
      <c r="F129" s="310"/>
      <c r="G129" s="272"/>
    </row>
    <row r="130" spans="1:7" ht="15">
      <c r="A130" s="272" t="s">
        <v>1935</v>
      </c>
      <c r="B130" s="313" t="s">
        <v>604</v>
      </c>
      <c r="C130" s="310"/>
      <c r="D130" s="310"/>
      <c r="E130" s="310"/>
      <c r="F130" s="310"/>
      <c r="G130" s="272"/>
    </row>
    <row r="131" spans="1:7" ht="15">
      <c r="A131" s="272" t="s">
        <v>1936</v>
      </c>
      <c r="B131" s="313" t="s">
        <v>604</v>
      </c>
      <c r="C131" s="310"/>
      <c r="D131" s="310"/>
      <c r="E131" s="310"/>
      <c r="F131" s="310"/>
      <c r="G131" s="272"/>
    </row>
    <row r="132" spans="1:7" ht="15">
      <c r="A132" s="272" t="s">
        <v>1937</v>
      </c>
      <c r="B132" s="313" t="s">
        <v>604</v>
      </c>
      <c r="C132" s="310"/>
      <c r="D132" s="310"/>
      <c r="E132" s="310"/>
      <c r="F132" s="310"/>
      <c r="G132" s="272"/>
    </row>
    <row r="133" spans="1:7" ht="15">
      <c r="A133" s="272" t="s">
        <v>1938</v>
      </c>
      <c r="B133" s="313" t="s">
        <v>604</v>
      </c>
      <c r="C133" s="310"/>
      <c r="D133" s="310"/>
      <c r="E133" s="310"/>
      <c r="F133" s="310"/>
      <c r="G133" s="272"/>
    </row>
    <row r="134" spans="1:7" ht="15">
      <c r="A134" s="272" t="s">
        <v>1939</v>
      </c>
      <c r="B134" s="313" t="s">
        <v>604</v>
      </c>
      <c r="C134" s="310"/>
      <c r="D134" s="310"/>
      <c r="E134" s="310"/>
      <c r="F134" s="310"/>
      <c r="G134" s="272"/>
    </row>
    <row r="135" spans="1:7" ht="15">
      <c r="A135" s="272" t="s">
        <v>1940</v>
      </c>
      <c r="B135" s="313" t="s">
        <v>604</v>
      </c>
      <c r="C135" s="310"/>
      <c r="D135" s="310"/>
      <c r="E135" s="310"/>
      <c r="F135" s="310"/>
      <c r="G135" s="272"/>
    </row>
    <row r="136" spans="1:7" ht="15">
      <c r="A136" s="272" t="s">
        <v>1941</v>
      </c>
      <c r="B136" s="313" t="s">
        <v>604</v>
      </c>
      <c r="C136" s="310"/>
      <c r="D136" s="310"/>
      <c r="E136" s="310"/>
      <c r="F136" s="310"/>
      <c r="G136" s="272"/>
    </row>
    <row r="137" spans="1:7" ht="15">
      <c r="A137" s="272" t="s">
        <v>1942</v>
      </c>
      <c r="B137" s="313" t="s">
        <v>604</v>
      </c>
      <c r="C137" s="310"/>
      <c r="D137" s="310"/>
      <c r="E137" s="310"/>
      <c r="F137" s="310"/>
      <c r="G137" s="272"/>
    </row>
    <row r="138" spans="1:7" ht="15">
      <c r="A138" s="272" t="s">
        <v>1943</v>
      </c>
      <c r="B138" s="313" t="s">
        <v>604</v>
      </c>
      <c r="C138" s="310"/>
      <c r="D138" s="310"/>
      <c r="E138" s="310"/>
      <c r="F138" s="310"/>
      <c r="G138" s="272"/>
    </row>
    <row r="139" spans="1:7" ht="15">
      <c r="A139" s="272" t="s">
        <v>1944</v>
      </c>
      <c r="B139" s="313" t="s">
        <v>604</v>
      </c>
      <c r="C139" s="310"/>
      <c r="D139" s="310"/>
      <c r="E139" s="310"/>
      <c r="F139" s="310"/>
      <c r="G139" s="272"/>
    </row>
    <row r="140" spans="1:7" ht="15">
      <c r="A140" s="272" t="s">
        <v>1945</v>
      </c>
      <c r="B140" s="313" t="s">
        <v>604</v>
      </c>
      <c r="C140" s="310"/>
      <c r="D140" s="310"/>
      <c r="E140" s="310"/>
      <c r="F140" s="310"/>
      <c r="G140" s="272"/>
    </row>
    <row r="141" spans="1:7" ht="15">
      <c r="A141" s="272" t="s">
        <v>1946</v>
      </c>
      <c r="B141" s="313" t="s">
        <v>604</v>
      </c>
      <c r="C141" s="310"/>
      <c r="D141" s="310"/>
      <c r="E141" s="310"/>
      <c r="F141" s="310"/>
      <c r="G141" s="272"/>
    </row>
    <row r="142" spans="1:7" ht="15">
      <c r="A142" s="272" t="s">
        <v>1947</v>
      </c>
      <c r="B142" s="313" t="s">
        <v>604</v>
      </c>
      <c r="C142" s="310"/>
      <c r="D142" s="310"/>
      <c r="E142" s="310"/>
      <c r="F142" s="310"/>
      <c r="G142" s="272"/>
    </row>
    <row r="143" spans="1:7" ht="15">
      <c r="A143" s="272" t="s">
        <v>1948</v>
      </c>
      <c r="B143" s="313" t="s">
        <v>604</v>
      </c>
      <c r="C143" s="310"/>
      <c r="D143" s="310"/>
      <c r="E143" s="310"/>
      <c r="F143" s="310"/>
      <c r="G143" s="272"/>
    </row>
    <row r="144" spans="1:7" ht="15">
      <c r="A144" s="272" t="s">
        <v>1949</v>
      </c>
      <c r="B144" s="313" t="s">
        <v>604</v>
      </c>
      <c r="C144" s="310"/>
      <c r="D144" s="310"/>
      <c r="E144" s="310"/>
      <c r="F144" s="310"/>
      <c r="G144" s="272"/>
    </row>
    <row r="145" spans="1:7" ht="15">
      <c r="A145" s="272" t="s">
        <v>1950</v>
      </c>
      <c r="B145" s="313" t="s">
        <v>604</v>
      </c>
      <c r="C145" s="310"/>
      <c r="D145" s="310"/>
      <c r="E145" s="310"/>
      <c r="F145" s="310"/>
      <c r="G145" s="272"/>
    </row>
    <row r="146" spans="1:7" ht="15">
      <c r="A146" s="272" t="s">
        <v>1951</v>
      </c>
      <c r="B146" s="313" t="s">
        <v>604</v>
      </c>
      <c r="C146" s="310"/>
      <c r="D146" s="310"/>
      <c r="E146" s="310"/>
      <c r="F146" s="310"/>
      <c r="G146" s="272"/>
    </row>
    <row r="147" spans="1:7" ht="15">
      <c r="A147" s="272" t="s">
        <v>1952</v>
      </c>
      <c r="B147" s="313" t="s">
        <v>604</v>
      </c>
      <c r="C147" s="310"/>
      <c r="D147" s="310"/>
      <c r="E147" s="310"/>
      <c r="F147" s="310"/>
      <c r="G147" s="272"/>
    </row>
    <row r="148" spans="1:7" ht="15">
      <c r="A148" s="272" t="s">
        <v>1953</v>
      </c>
      <c r="B148" s="313" t="s">
        <v>604</v>
      </c>
      <c r="C148" s="310"/>
      <c r="D148" s="310"/>
      <c r="E148" s="310"/>
      <c r="F148" s="310"/>
      <c r="G148" s="272"/>
    </row>
    <row r="149" spans="1:7" ht="15" customHeight="1">
      <c r="A149" s="300"/>
      <c r="B149" s="301" t="s">
        <v>623</v>
      </c>
      <c r="C149" s="300" t="s">
        <v>485</v>
      </c>
      <c r="D149" s="300" t="s">
        <v>486</v>
      </c>
      <c r="E149" s="306"/>
      <c r="F149" s="302" t="s">
        <v>451</v>
      </c>
      <c r="G149" s="302"/>
    </row>
    <row r="150" spans="1:6" ht="15">
      <c r="A150" s="272" t="s">
        <v>624</v>
      </c>
      <c r="B150" s="272" t="s">
        <v>625</v>
      </c>
      <c r="C150" s="310">
        <v>0.8146579868036904</v>
      </c>
      <c r="D150" s="310">
        <v>0</v>
      </c>
      <c r="E150" s="315"/>
      <c r="F150" s="310">
        <f>D150+C150</f>
        <v>0.8146579868036904</v>
      </c>
    </row>
    <row r="151" spans="1:6" ht="15">
      <c r="A151" s="272" t="s">
        <v>626</v>
      </c>
      <c r="B151" s="272" t="s">
        <v>627</v>
      </c>
      <c r="C151" s="310">
        <v>0</v>
      </c>
      <c r="D151" s="310">
        <v>0</v>
      </c>
      <c r="E151" s="315"/>
      <c r="F151" s="310">
        <f>D151+C151</f>
        <v>0</v>
      </c>
    </row>
    <row r="152" spans="1:6" ht="15">
      <c r="A152" s="272" t="s">
        <v>628</v>
      </c>
      <c r="B152" s="272" t="s">
        <v>62</v>
      </c>
      <c r="C152" s="310">
        <v>0.1853420131963034</v>
      </c>
      <c r="D152" s="310">
        <v>0</v>
      </c>
      <c r="E152" s="315"/>
      <c r="F152" s="310">
        <f>D152+C152</f>
        <v>0.1853420131963034</v>
      </c>
    </row>
    <row r="153" spans="1:6" ht="15" hidden="1" outlineLevel="1">
      <c r="A153" s="272" t="s">
        <v>629</v>
      </c>
      <c r="C153" s="310"/>
      <c r="D153" s="310"/>
      <c r="E153" s="315"/>
      <c r="F153" s="310"/>
    </row>
    <row r="154" spans="1:6" ht="15" hidden="1" outlineLevel="1">
      <c r="A154" s="272" t="s">
        <v>630</v>
      </c>
      <c r="C154" s="310"/>
      <c r="D154" s="310"/>
      <c r="E154" s="315"/>
      <c r="F154" s="310"/>
    </row>
    <row r="155" spans="1:6" ht="15" hidden="1" outlineLevel="1">
      <c r="A155" s="272" t="s">
        <v>631</v>
      </c>
      <c r="C155" s="310"/>
      <c r="D155" s="310"/>
      <c r="E155" s="315"/>
      <c r="F155" s="310"/>
    </row>
    <row r="156" spans="1:6" ht="15" hidden="1" outlineLevel="1">
      <c r="A156" s="272" t="s">
        <v>632</v>
      </c>
      <c r="C156" s="310"/>
      <c r="D156" s="310"/>
      <c r="E156" s="315"/>
      <c r="F156" s="310"/>
    </row>
    <row r="157" spans="1:6" ht="15" hidden="1" outlineLevel="1">
      <c r="A157" s="272" t="s">
        <v>633</v>
      </c>
      <c r="C157" s="310"/>
      <c r="D157" s="310"/>
      <c r="E157" s="315"/>
      <c r="F157" s="310"/>
    </row>
    <row r="158" spans="1:6" ht="15" hidden="1" outlineLevel="1">
      <c r="A158" s="272" t="s">
        <v>634</v>
      </c>
      <c r="C158" s="310"/>
      <c r="D158" s="310"/>
      <c r="E158" s="315"/>
      <c r="F158" s="310"/>
    </row>
    <row r="159" spans="1:7" ht="15" customHeight="1" collapsed="1">
      <c r="A159" s="300"/>
      <c r="B159" s="301" t="s">
        <v>635</v>
      </c>
      <c r="C159" s="300" t="s">
        <v>485</v>
      </c>
      <c r="D159" s="300" t="s">
        <v>486</v>
      </c>
      <c r="E159" s="306"/>
      <c r="F159" s="302" t="s">
        <v>451</v>
      </c>
      <c r="G159" s="302"/>
    </row>
    <row r="160" spans="1:6" ht="15">
      <c r="A160" s="272" t="s">
        <v>636</v>
      </c>
      <c r="B160" s="272" t="s">
        <v>637</v>
      </c>
      <c r="C160" s="310">
        <v>0.04870270877163909</v>
      </c>
      <c r="D160" s="310">
        <v>0</v>
      </c>
      <c r="E160" s="315"/>
      <c r="F160" s="310">
        <f>D160+C160</f>
        <v>0.04870270877163909</v>
      </c>
    </row>
    <row r="161" spans="1:6" ht="15">
      <c r="A161" s="272" t="s">
        <v>638</v>
      </c>
      <c r="B161" s="272" t="s">
        <v>639</v>
      </c>
      <c r="C161" s="310">
        <v>0.9512972912283609</v>
      </c>
      <c r="D161" s="310">
        <v>0</v>
      </c>
      <c r="E161" s="315"/>
      <c r="F161" s="310">
        <f>D161+C161</f>
        <v>0.9512972912283609</v>
      </c>
    </row>
    <row r="162" spans="1:6" ht="15">
      <c r="A162" s="272" t="s">
        <v>640</v>
      </c>
      <c r="B162" s="272" t="s">
        <v>62</v>
      </c>
      <c r="C162" s="310">
        <v>0</v>
      </c>
      <c r="D162" s="310">
        <v>0</v>
      </c>
      <c r="E162" s="315"/>
      <c r="F162" s="310">
        <f>D162+C162</f>
        <v>0</v>
      </c>
    </row>
    <row r="163" spans="1:5" ht="15" hidden="1" outlineLevel="1">
      <c r="A163" s="272" t="s">
        <v>641</v>
      </c>
      <c r="E163" s="284"/>
    </row>
    <row r="164" spans="1:5" ht="15" hidden="1" outlineLevel="1">
      <c r="A164" s="272" t="s">
        <v>642</v>
      </c>
      <c r="E164" s="284"/>
    </row>
    <row r="165" spans="1:5" ht="15" hidden="1" outlineLevel="1">
      <c r="A165" s="272" t="s">
        <v>643</v>
      </c>
      <c r="E165" s="284"/>
    </row>
    <row r="166" spans="1:5" ht="15" hidden="1" outlineLevel="1">
      <c r="A166" s="272" t="s">
        <v>644</v>
      </c>
      <c r="E166" s="284"/>
    </row>
    <row r="167" spans="1:5" ht="15" hidden="1" outlineLevel="1">
      <c r="A167" s="272" t="s">
        <v>645</v>
      </c>
      <c r="E167" s="284"/>
    </row>
    <row r="168" spans="1:5" ht="15" hidden="1" outlineLevel="1">
      <c r="A168" s="272" t="s">
        <v>646</v>
      </c>
      <c r="E168" s="284"/>
    </row>
    <row r="169" spans="1:7" ht="15" customHeight="1" collapsed="1">
      <c r="A169" s="300"/>
      <c r="B169" s="301" t="s">
        <v>647</v>
      </c>
      <c r="C169" s="300" t="s">
        <v>485</v>
      </c>
      <c r="D169" s="300" t="s">
        <v>486</v>
      </c>
      <c r="E169" s="306"/>
      <c r="F169" s="302" t="s">
        <v>451</v>
      </c>
      <c r="G169" s="302"/>
    </row>
    <row r="170" spans="1:6" ht="15">
      <c r="A170" s="272" t="s">
        <v>648</v>
      </c>
      <c r="B170" s="316" t="s">
        <v>649</v>
      </c>
      <c r="C170" s="310">
        <v>0.11057125362125933</v>
      </c>
      <c r="D170" s="310">
        <v>0</v>
      </c>
      <c r="E170" s="315"/>
      <c r="F170" s="310">
        <f>D170+C170</f>
        <v>0.11057125362125933</v>
      </c>
    </row>
    <row r="171" spans="1:6" ht="15">
      <c r="A171" s="272" t="s">
        <v>650</v>
      </c>
      <c r="B171" s="316" t="s">
        <v>1954</v>
      </c>
      <c r="C171" s="310">
        <v>0.33242435454863234</v>
      </c>
      <c r="D171" s="310">
        <v>0</v>
      </c>
      <c r="E171" s="315"/>
      <c r="F171" s="310">
        <f>D171+C171</f>
        <v>0.33242435454863234</v>
      </c>
    </row>
    <row r="172" spans="1:6" ht="15">
      <c r="A172" s="272" t="s">
        <v>651</v>
      </c>
      <c r="B172" s="316" t="s">
        <v>1955</v>
      </c>
      <c r="C172" s="310">
        <v>0.1582793389192196</v>
      </c>
      <c r="D172" s="310">
        <v>0</v>
      </c>
      <c r="E172" s="310"/>
      <c r="F172" s="310">
        <f>D172+C172</f>
        <v>0.1582793389192196</v>
      </c>
    </row>
    <row r="173" spans="1:6" ht="15">
      <c r="A173" s="272" t="s">
        <v>652</v>
      </c>
      <c r="B173" s="316" t="s">
        <v>1956</v>
      </c>
      <c r="C173" s="310">
        <v>0.10050986646679805</v>
      </c>
      <c r="D173" s="310">
        <v>0</v>
      </c>
      <c r="E173" s="310"/>
      <c r="F173" s="310">
        <f>D173+C173</f>
        <v>0.10050986646679805</v>
      </c>
    </row>
    <row r="174" spans="1:6" ht="15">
      <c r="A174" s="272" t="s">
        <v>653</v>
      </c>
      <c r="B174" s="316" t="s">
        <v>1957</v>
      </c>
      <c r="C174" s="310">
        <v>0.2982151864440908</v>
      </c>
      <c r="D174" s="310">
        <v>0</v>
      </c>
      <c r="E174" s="310"/>
      <c r="F174" s="310">
        <f>D174+C174</f>
        <v>0.2982151864440908</v>
      </c>
    </row>
    <row r="175" spans="1:6" ht="15" hidden="1" outlineLevel="1">
      <c r="A175" s="272" t="s">
        <v>654</v>
      </c>
      <c r="B175" s="308"/>
      <c r="C175" s="310"/>
      <c r="D175" s="310"/>
      <c r="E175" s="310"/>
      <c r="F175" s="310"/>
    </row>
    <row r="176" spans="1:6" ht="15" hidden="1" outlineLevel="1">
      <c r="A176" s="272" t="s">
        <v>655</v>
      </c>
      <c r="B176" s="308"/>
      <c r="C176" s="310"/>
      <c r="D176" s="310"/>
      <c r="E176" s="310"/>
      <c r="F176" s="310"/>
    </row>
    <row r="177" spans="1:6" ht="15" hidden="1" outlineLevel="1">
      <c r="A177" s="272" t="s">
        <v>656</v>
      </c>
      <c r="B177" s="316"/>
      <c r="C177" s="310"/>
      <c r="D177" s="310"/>
      <c r="E177" s="310"/>
      <c r="F177" s="310"/>
    </row>
    <row r="178" spans="1:6" ht="15" hidden="1" outlineLevel="1">
      <c r="A178" s="272" t="s">
        <v>657</v>
      </c>
      <c r="B178" s="316"/>
      <c r="C178" s="310"/>
      <c r="D178" s="310"/>
      <c r="E178" s="310"/>
      <c r="F178" s="310"/>
    </row>
    <row r="179" spans="1:7" ht="15" customHeight="1" collapsed="1">
      <c r="A179" s="300"/>
      <c r="B179" s="301" t="s">
        <v>658</v>
      </c>
      <c r="C179" s="300" t="s">
        <v>485</v>
      </c>
      <c r="D179" s="300" t="s">
        <v>486</v>
      </c>
      <c r="E179" s="306"/>
      <c r="F179" s="302" t="s">
        <v>451</v>
      </c>
      <c r="G179" s="302"/>
    </row>
    <row r="180" spans="1:6" ht="15">
      <c r="A180" s="272" t="s">
        <v>659</v>
      </c>
      <c r="B180" s="272" t="s">
        <v>1958</v>
      </c>
      <c r="C180" s="310">
        <v>0</v>
      </c>
      <c r="D180" s="310">
        <v>0</v>
      </c>
      <c r="E180" s="315"/>
      <c r="F180" s="310">
        <v>0</v>
      </c>
    </row>
    <row r="181" spans="1:6" ht="15" hidden="1" outlineLevel="1">
      <c r="A181" s="272" t="s">
        <v>660</v>
      </c>
      <c r="B181" s="317"/>
      <c r="C181" s="310"/>
      <c r="D181" s="310"/>
      <c r="E181" s="315"/>
      <c r="F181" s="310"/>
    </row>
    <row r="182" spans="1:6" ht="15" hidden="1" outlineLevel="1">
      <c r="A182" s="272" t="s">
        <v>661</v>
      </c>
      <c r="B182" s="317"/>
      <c r="C182" s="310"/>
      <c r="D182" s="310"/>
      <c r="E182" s="315"/>
      <c r="F182" s="310"/>
    </row>
    <row r="183" spans="1:6" ht="15" hidden="1" outlineLevel="1">
      <c r="A183" s="272" t="s">
        <v>662</v>
      </c>
      <c r="B183" s="317"/>
      <c r="C183" s="310"/>
      <c r="D183" s="310"/>
      <c r="E183" s="315"/>
      <c r="F183" s="310"/>
    </row>
    <row r="184" spans="1:6" ht="15" hidden="1" outlineLevel="1">
      <c r="A184" s="272" t="s">
        <v>663</v>
      </c>
      <c r="B184" s="317"/>
      <c r="C184" s="310"/>
      <c r="D184" s="310"/>
      <c r="E184" s="315"/>
      <c r="F184" s="310"/>
    </row>
    <row r="185" spans="1:7" ht="18.75" collapsed="1">
      <c r="A185" s="318"/>
      <c r="B185" s="319" t="s">
        <v>448</v>
      </c>
      <c r="C185" s="318"/>
      <c r="D185" s="318"/>
      <c r="E185" s="318"/>
      <c r="F185" s="320"/>
      <c r="G185" s="320"/>
    </row>
    <row r="186" spans="1:7" ht="15" customHeight="1">
      <c r="A186" s="300"/>
      <c r="B186" s="301" t="s">
        <v>664</v>
      </c>
      <c r="C186" s="300" t="s">
        <v>665</v>
      </c>
      <c r="D186" s="300" t="s">
        <v>666</v>
      </c>
      <c r="E186" s="306"/>
      <c r="F186" s="300" t="s">
        <v>485</v>
      </c>
      <c r="G186" s="300" t="s">
        <v>667</v>
      </c>
    </row>
    <row r="187" spans="1:7" ht="15">
      <c r="A187" s="272" t="s">
        <v>668</v>
      </c>
      <c r="B187" s="313" t="s">
        <v>669</v>
      </c>
      <c r="C187" s="270">
        <v>69.39429388864372</v>
      </c>
      <c r="E187" s="321"/>
      <c r="F187" s="322"/>
      <c r="G187" s="322"/>
    </row>
    <row r="188" spans="1:7" ht="15">
      <c r="A188" s="321"/>
      <c r="B188" s="323"/>
      <c r="C188" s="321"/>
      <c r="D188" s="321"/>
      <c r="E188" s="321"/>
      <c r="F188" s="322"/>
      <c r="G188" s="322"/>
    </row>
    <row r="189" spans="2:7" ht="15">
      <c r="B189" s="313" t="s">
        <v>670</v>
      </c>
      <c r="C189" s="321"/>
      <c r="D189" s="321"/>
      <c r="E189" s="321"/>
      <c r="F189" s="322"/>
      <c r="G189" s="322"/>
    </row>
    <row r="190" spans="1:7" ht="15">
      <c r="A190" s="272" t="s">
        <v>671</v>
      </c>
      <c r="B190" s="313" t="s">
        <v>672</v>
      </c>
      <c r="C190" s="270">
        <v>7325.391248179901</v>
      </c>
      <c r="D190" s="272">
        <v>176884</v>
      </c>
      <c r="E190" s="321"/>
      <c r="F190" s="252">
        <f>IF($C$214=0,"",IF(C190="[for completion]","",IF(C190="","",C190/$C$214)))</f>
        <v>0.4614141480503183</v>
      </c>
      <c r="G190" s="252">
        <f>IF($D$214=0,"",IF(D190="[for completion]","",IF(D190="","",D190/$D$214)))</f>
        <v>0.7731653691990961</v>
      </c>
    </row>
    <row r="191" spans="1:7" ht="15">
      <c r="A191" s="272" t="s">
        <v>673</v>
      </c>
      <c r="B191" s="313" t="s">
        <v>674</v>
      </c>
      <c r="C191" s="270">
        <v>5813.151112080009</v>
      </c>
      <c r="D191" s="272">
        <v>42718</v>
      </c>
      <c r="E191" s="321"/>
      <c r="F191" s="252">
        <f aca="true" t="shared" si="3" ref="F191:F213">IF($C$214=0,"",IF(C191="[for completion]","",IF(C191="","",C191/$C$214)))</f>
        <v>0.36616067005767183</v>
      </c>
      <c r="G191" s="252">
        <f aca="true" t="shared" si="4" ref="G191:G213">IF($D$214=0,"",IF(D191="[for completion]","",IF(D191="","",D191/$D$214)))</f>
        <v>0.18672168337128844</v>
      </c>
    </row>
    <row r="192" spans="1:7" ht="15">
      <c r="A192" s="272" t="s">
        <v>675</v>
      </c>
      <c r="B192" s="313" t="s">
        <v>676</v>
      </c>
      <c r="C192" s="270">
        <v>1594.1181960800009</v>
      </c>
      <c r="D192" s="272">
        <v>6689</v>
      </c>
      <c r="E192" s="321"/>
      <c r="F192" s="252">
        <f t="shared" si="3"/>
        <v>0.10041084010612014</v>
      </c>
      <c r="G192" s="252">
        <f t="shared" si="4"/>
        <v>0.0292378234016234</v>
      </c>
    </row>
    <row r="193" spans="1:7" ht="15">
      <c r="A193" s="272" t="s">
        <v>677</v>
      </c>
      <c r="B193" s="313" t="s">
        <v>678</v>
      </c>
      <c r="C193" s="270">
        <v>492.0471344900002</v>
      </c>
      <c r="D193" s="272">
        <v>1440</v>
      </c>
      <c r="E193" s="321"/>
      <c r="F193" s="252">
        <f t="shared" si="3"/>
        <v>0.030993226391520665</v>
      </c>
      <c r="G193" s="252">
        <f t="shared" si="4"/>
        <v>0.006294284003339467</v>
      </c>
    </row>
    <row r="194" spans="1:7" ht="15">
      <c r="A194" s="272" t="s">
        <v>679</v>
      </c>
      <c r="B194" s="313" t="s">
        <v>680</v>
      </c>
      <c r="C194" s="270">
        <v>651.2494707200008</v>
      </c>
      <c r="D194" s="272">
        <v>1048</v>
      </c>
      <c r="E194" s="321"/>
      <c r="F194" s="252">
        <f t="shared" si="3"/>
        <v>0.04102111539436919</v>
      </c>
      <c r="G194" s="252">
        <f t="shared" si="4"/>
        <v>0.0045808400246526125</v>
      </c>
    </row>
    <row r="195" spans="1:7" ht="15">
      <c r="A195" s="272" t="s">
        <v>681</v>
      </c>
      <c r="B195" s="313" t="s">
        <v>604</v>
      </c>
      <c r="C195" s="270"/>
      <c r="E195" s="321"/>
      <c r="F195" s="252">
        <f t="shared" si="3"/>
      </c>
      <c r="G195" s="252">
        <f t="shared" si="4"/>
      </c>
    </row>
    <row r="196" spans="1:7" ht="15">
      <c r="A196" s="272" t="s">
        <v>682</v>
      </c>
      <c r="B196" s="313" t="s">
        <v>604</v>
      </c>
      <c r="C196" s="270"/>
      <c r="E196" s="321"/>
      <c r="F196" s="252">
        <f t="shared" si="3"/>
      </c>
      <c r="G196" s="252">
        <f t="shared" si="4"/>
      </c>
    </row>
    <row r="197" spans="1:7" ht="15">
      <c r="A197" s="272" t="s">
        <v>683</v>
      </c>
      <c r="B197" s="313" t="s">
        <v>604</v>
      </c>
      <c r="C197" s="270"/>
      <c r="E197" s="321"/>
      <c r="F197" s="252">
        <f t="shared" si="3"/>
      </c>
      <c r="G197" s="252">
        <f t="shared" si="4"/>
      </c>
    </row>
    <row r="198" spans="1:7" ht="15">
      <c r="A198" s="272" t="s">
        <v>684</v>
      </c>
      <c r="B198" s="313" t="s">
        <v>604</v>
      </c>
      <c r="C198" s="270"/>
      <c r="E198" s="321"/>
      <c r="F198" s="252">
        <f t="shared" si="3"/>
      </c>
      <c r="G198" s="252">
        <f t="shared" si="4"/>
      </c>
    </row>
    <row r="199" spans="1:7" ht="15">
      <c r="A199" s="272" t="s">
        <v>685</v>
      </c>
      <c r="B199" s="313" t="s">
        <v>604</v>
      </c>
      <c r="C199" s="270"/>
      <c r="E199" s="313"/>
      <c r="F199" s="252">
        <f t="shared" si="3"/>
      </c>
      <c r="G199" s="252">
        <f t="shared" si="4"/>
      </c>
    </row>
    <row r="200" spans="1:7" ht="15">
      <c r="A200" s="272" t="s">
        <v>686</v>
      </c>
      <c r="B200" s="313" t="s">
        <v>604</v>
      </c>
      <c r="C200" s="270"/>
      <c r="E200" s="313"/>
      <c r="F200" s="252">
        <f t="shared" si="3"/>
      </c>
      <c r="G200" s="252">
        <f t="shared" si="4"/>
      </c>
    </row>
    <row r="201" spans="1:7" ht="15">
      <c r="A201" s="272" t="s">
        <v>687</v>
      </c>
      <c r="B201" s="313" t="s">
        <v>604</v>
      </c>
      <c r="E201" s="313"/>
      <c r="F201" s="252">
        <f t="shared" si="3"/>
      </c>
      <c r="G201" s="252">
        <f t="shared" si="4"/>
      </c>
    </row>
    <row r="202" spans="1:7" ht="15">
      <c r="A202" s="272" t="s">
        <v>688</v>
      </c>
      <c r="B202" s="313" t="s">
        <v>604</v>
      </c>
      <c r="E202" s="313"/>
      <c r="F202" s="252">
        <f t="shared" si="3"/>
      </c>
      <c r="G202" s="252">
        <f t="shared" si="4"/>
      </c>
    </row>
    <row r="203" spans="1:7" ht="15">
      <c r="A203" s="272" t="s">
        <v>689</v>
      </c>
      <c r="B203" s="313" t="s">
        <v>604</v>
      </c>
      <c r="E203" s="313"/>
      <c r="F203" s="252">
        <f t="shared" si="3"/>
      </c>
      <c r="G203" s="252">
        <f t="shared" si="4"/>
      </c>
    </row>
    <row r="204" spans="1:7" ht="15">
      <c r="A204" s="272" t="s">
        <v>690</v>
      </c>
      <c r="B204" s="313" t="s">
        <v>604</v>
      </c>
      <c r="E204" s="313"/>
      <c r="F204" s="252">
        <f t="shared" si="3"/>
      </c>
      <c r="G204" s="252">
        <f t="shared" si="4"/>
      </c>
    </row>
    <row r="205" spans="1:7" ht="15">
      <c r="A205" s="272" t="s">
        <v>691</v>
      </c>
      <c r="B205" s="313" t="s">
        <v>604</v>
      </c>
      <c r="F205" s="252">
        <f t="shared" si="3"/>
      </c>
      <c r="G205" s="252">
        <f t="shared" si="4"/>
      </c>
    </row>
    <row r="206" spans="1:7" ht="15">
      <c r="A206" s="272" t="s">
        <v>692</v>
      </c>
      <c r="B206" s="313" t="s">
        <v>604</v>
      </c>
      <c r="E206" s="304"/>
      <c r="F206" s="252">
        <f t="shared" si="3"/>
      </c>
      <c r="G206" s="252">
        <f t="shared" si="4"/>
      </c>
    </row>
    <row r="207" spans="1:7" ht="15">
      <c r="A207" s="272" t="s">
        <v>693</v>
      </c>
      <c r="B207" s="313" t="s">
        <v>604</v>
      </c>
      <c r="E207" s="304"/>
      <c r="F207" s="252">
        <f t="shared" si="3"/>
      </c>
      <c r="G207" s="252">
        <f t="shared" si="4"/>
      </c>
    </row>
    <row r="208" spans="1:7" ht="15">
      <c r="A208" s="272" t="s">
        <v>694</v>
      </c>
      <c r="B208" s="313" t="s">
        <v>604</v>
      </c>
      <c r="E208" s="304"/>
      <c r="F208" s="252">
        <f t="shared" si="3"/>
      </c>
      <c r="G208" s="252">
        <f t="shared" si="4"/>
      </c>
    </row>
    <row r="209" spans="1:7" ht="15">
      <c r="A209" s="272" t="s">
        <v>695</v>
      </c>
      <c r="B209" s="313" t="s">
        <v>604</v>
      </c>
      <c r="E209" s="304"/>
      <c r="F209" s="252">
        <f t="shared" si="3"/>
      </c>
      <c r="G209" s="252">
        <f t="shared" si="4"/>
      </c>
    </row>
    <row r="210" spans="1:7" ht="15">
      <c r="A210" s="272" t="s">
        <v>696</v>
      </c>
      <c r="B210" s="313" t="s">
        <v>604</v>
      </c>
      <c r="E210" s="304"/>
      <c r="F210" s="252">
        <f t="shared" si="3"/>
      </c>
      <c r="G210" s="252">
        <f t="shared" si="4"/>
      </c>
    </row>
    <row r="211" spans="1:7" ht="15">
      <c r="A211" s="272" t="s">
        <v>697</v>
      </c>
      <c r="B211" s="313" t="s">
        <v>604</v>
      </c>
      <c r="E211" s="304"/>
      <c r="F211" s="252">
        <f t="shared" si="3"/>
      </c>
      <c r="G211" s="252">
        <f t="shared" si="4"/>
      </c>
    </row>
    <row r="212" spans="1:7" ht="15">
      <c r="A212" s="272" t="s">
        <v>698</v>
      </c>
      <c r="B212" s="313" t="s">
        <v>604</v>
      </c>
      <c r="E212" s="304"/>
      <c r="F212" s="252">
        <f t="shared" si="3"/>
      </c>
      <c r="G212" s="252">
        <f t="shared" si="4"/>
      </c>
    </row>
    <row r="213" spans="1:7" ht="15">
      <c r="A213" s="272" t="s">
        <v>699</v>
      </c>
      <c r="B213" s="313" t="s">
        <v>604</v>
      </c>
      <c r="E213" s="304"/>
      <c r="F213" s="252">
        <f t="shared" si="3"/>
      </c>
      <c r="G213" s="252">
        <f t="shared" si="4"/>
      </c>
    </row>
    <row r="214" spans="1:7" ht="15">
      <c r="A214" s="272" t="s">
        <v>700</v>
      </c>
      <c r="B214" s="324" t="s">
        <v>64</v>
      </c>
      <c r="C214" s="325">
        <f>SUM(C190:C213)</f>
        <v>15875.95716154991</v>
      </c>
      <c r="D214" s="313">
        <f>SUM(D190:D213)</f>
        <v>228779</v>
      </c>
      <c r="E214" s="304"/>
      <c r="F214" s="326">
        <f>SUM(F190:F213)</f>
        <v>1</v>
      </c>
      <c r="G214" s="326">
        <f>SUM(G190:G213)</f>
        <v>1</v>
      </c>
    </row>
    <row r="215" spans="1:7" ht="15" customHeight="1">
      <c r="A215" s="300"/>
      <c r="B215" s="301" t="s">
        <v>701</v>
      </c>
      <c r="C215" s="300" t="s">
        <v>665</v>
      </c>
      <c r="D215" s="300" t="s">
        <v>666</v>
      </c>
      <c r="E215" s="306"/>
      <c r="F215" s="300" t="s">
        <v>485</v>
      </c>
      <c r="G215" s="300" t="s">
        <v>667</v>
      </c>
    </row>
    <row r="216" spans="1:7" ht="15">
      <c r="A216" s="272" t="s">
        <v>702</v>
      </c>
      <c r="B216" s="272" t="s">
        <v>703</v>
      </c>
      <c r="C216" s="270">
        <v>0.5694865433515074</v>
      </c>
      <c r="G216" s="272"/>
    </row>
    <row r="217" ht="15">
      <c r="G217" s="272"/>
    </row>
    <row r="218" spans="2:7" ht="15">
      <c r="B218" s="313" t="s">
        <v>704</v>
      </c>
      <c r="G218" s="272"/>
    </row>
    <row r="219" spans="1:7" ht="15">
      <c r="A219" s="272" t="s">
        <v>705</v>
      </c>
      <c r="B219" s="272" t="s">
        <v>706</v>
      </c>
      <c r="C219" s="270">
        <v>5282.586638739968</v>
      </c>
      <c r="D219" s="272">
        <v>104882</v>
      </c>
      <c r="F219" s="252">
        <f aca="true" t="shared" si="5" ref="F219:F233">IF($C$227=0,"",IF(C219="[for completion]","",C219/$C$227))</f>
        <v>0.33274130088571213</v>
      </c>
      <c r="G219" s="252">
        <f aca="true" t="shared" si="6" ref="G219:G233">IF($D$227=0,"",IF(D219="[for completion]","",D219/$D$227))</f>
        <v>0.45844242697100696</v>
      </c>
    </row>
    <row r="220" spans="1:7" ht="15">
      <c r="A220" s="272" t="s">
        <v>707</v>
      </c>
      <c r="B220" s="272" t="s">
        <v>708</v>
      </c>
      <c r="C220" s="270">
        <v>1514.906307179989</v>
      </c>
      <c r="D220" s="272">
        <v>23163</v>
      </c>
      <c r="F220" s="252">
        <f t="shared" si="5"/>
        <v>0.09542141565164633</v>
      </c>
      <c r="G220" s="252">
        <f t="shared" si="6"/>
        <v>0.10124618081205006</v>
      </c>
    </row>
    <row r="221" spans="1:7" ht="15">
      <c r="A221" s="272" t="s">
        <v>709</v>
      </c>
      <c r="B221" s="272" t="s">
        <v>710</v>
      </c>
      <c r="C221" s="270">
        <v>1607.0233399099975</v>
      </c>
      <c r="D221" s="272">
        <v>22606</v>
      </c>
      <c r="F221" s="252">
        <f t="shared" si="5"/>
        <v>0.10122371354100491</v>
      </c>
      <c r="G221" s="252">
        <f t="shared" si="6"/>
        <v>0.09881151679131389</v>
      </c>
    </row>
    <row r="222" spans="1:7" ht="15">
      <c r="A222" s="272" t="s">
        <v>711</v>
      </c>
      <c r="B222" s="272" t="s">
        <v>712</v>
      </c>
      <c r="C222" s="270">
        <v>1787.2263451399954</v>
      </c>
      <c r="D222" s="272">
        <v>22245</v>
      </c>
      <c r="F222" s="252">
        <f t="shared" si="5"/>
        <v>0.11257439957500558</v>
      </c>
      <c r="G222" s="252">
        <f t="shared" si="6"/>
        <v>0.09723357475992114</v>
      </c>
    </row>
    <row r="223" spans="1:7" ht="15">
      <c r="A223" s="272" t="s">
        <v>713</v>
      </c>
      <c r="B223" s="272" t="s">
        <v>714</v>
      </c>
      <c r="C223" s="270">
        <v>1935.0169256699962</v>
      </c>
      <c r="D223" s="272">
        <v>21677</v>
      </c>
      <c r="F223" s="252">
        <f t="shared" si="5"/>
        <v>0.12188348116461427</v>
      </c>
      <c r="G223" s="252">
        <f t="shared" si="6"/>
        <v>0.09475082940304835</v>
      </c>
    </row>
    <row r="224" spans="1:7" ht="15">
      <c r="A224" s="272" t="s">
        <v>715</v>
      </c>
      <c r="B224" s="272" t="s">
        <v>716</v>
      </c>
      <c r="C224" s="270">
        <v>1957.1797796099993</v>
      </c>
      <c r="D224" s="272">
        <v>19277</v>
      </c>
      <c r="F224" s="252">
        <f t="shared" si="5"/>
        <v>0.12327948228218337</v>
      </c>
      <c r="G224" s="252">
        <f t="shared" si="6"/>
        <v>0.08426035606414925</v>
      </c>
    </row>
    <row r="225" spans="1:7" ht="15">
      <c r="A225" s="272" t="s">
        <v>717</v>
      </c>
      <c r="B225" s="272" t="s">
        <v>718</v>
      </c>
      <c r="C225" s="270">
        <v>1377.3264037900037</v>
      </c>
      <c r="D225" s="272">
        <v>10909</v>
      </c>
      <c r="F225" s="252">
        <f t="shared" si="5"/>
        <v>0.08675548754476087</v>
      </c>
      <c r="G225" s="252">
        <f t="shared" si="6"/>
        <v>0.04768357235585434</v>
      </c>
    </row>
    <row r="226" spans="1:7" ht="15">
      <c r="A226" s="272" t="s">
        <v>719</v>
      </c>
      <c r="B226" s="272" t="s">
        <v>720</v>
      </c>
      <c r="C226" s="270">
        <v>414.69142150999915</v>
      </c>
      <c r="D226" s="272">
        <v>4020</v>
      </c>
      <c r="F226" s="252">
        <f t="shared" si="5"/>
        <v>0.02612071935507247</v>
      </c>
      <c r="G226" s="252">
        <f t="shared" si="6"/>
        <v>0.017571542842656013</v>
      </c>
    </row>
    <row r="227" spans="1:7" ht="15">
      <c r="A227" s="272" t="s">
        <v>721</v>
      </c>
      <c r="B227" s="324" t="s">
        <v>64</v>
      </c>
      <c r="C227" s="270">
        <f>SUM(C219:C226)</f>
        <v>15875.95716154995</v>
      </c>
      <c r="D227" s="272">
        <f>SUM(D219:D226)</f>
        <v>228779</v>
      </c>
      <c r="F227" s="304">
        <f>SUM(F219:F226)</f>
        <v>0.9999999999999999</v>
      </c>
      <c r="G227" s="304">
        <f>SUM(G219:G226)</f>
        <v>1</v>
      </c>
    </row>
    <row r="228" spans="1:7" ht="15" hidden="1" outlineLevel="1">
      <c r="A228" s="272" t="s">
        <v>722</v>
      </c>
      <c r="B228" s="305" t="s">
        <v>723</v>
      </c>
      <c r="F228" s="252">
        <f t="shared" si="5"/>
        <v>0</v>
      </c>
      <c r="G228" s="252">
        <f t="shared" si="6"/>
        <v>0</v>
      </c>
    </row>
    <row r="229" spans="1:7" ht="15" hidden="1" outlineLevel="1">
      <c r="A229" s="272" t="s">
        <v>724</v>
      </c>
      <c r="B229" s="305" t="s">
        <v>725</v>
      </c>
      <c r="F229" s="252">
        <f t="shared" si="5"/>
        <v>0</v>
      </c>
      <c r="G229" s="252">
        <f t="shared" si="6"/>
        <v>0</v>
      </c>
    </row>
    <row r="230" spans="1:7" ht="15" hidden="1" outlineLevel="1">
      <c r="A230" s="272" t="s">
        <v>726</v>
      </c>
      <c r="B230" s="305" t="s">
        <v>727</v>
      </c>
      <c r="F230" s="252">
        <f t="shared" si="5"/>
        <v>0</v>
      </c>
      <c r="G230" s="252">
        <f t="shared" si="6"/>
        <v>0</v>
      </c>
    </row>
    <row r="231" spans="1:7" ht="15" hidden="1" outlineLevel="1">
      <c r="A231" s="272" t="s">
        <v>728</v>
      </c>
      <c r="B231" s="305" t="s">
        <v>729</v>
      </c>
      <c r="F231" s="252">
        <f t="shared" si="5"/>
        <v>0</v>
      </c>
      <c r="G231" s="252">
        <f t="shared" si="6"/>
        <v>0</v>
      </c>
    </row>
    <row r="232" spans="1:7" ht="15" hidden="1" outlineLevel="1">
      <c r="A232" s="272" t="s">
        <v>730</v>
      </c>
      <c r="B232" s="305" t="s">
        <v>731</v>
      </c>
      <c r="F232" s="252">
        <f t="shared" si="5"/>
        <v>0</v>
      </c>
      <c r="G232" s="252">
        <f t="shared" si="6"/>
        <v>0</v>
      </c>
    </row>
    <row r="233" spans="1:7" ht="15" hidden="1" outlineLevel="1">
      <c r="A233" s="272" t="s">
        <v>732</v>
      </c>
      <c r="B233" s="305" t="s">
        <v>733</v>
      </c>
      <c r="F233" s="252">
        <f t="shared" si="5"/>
        <v>0</v>
      </c>
      <c r="G233" s="252">
        <f t="shared" si="6"/>
        <v>0</v>
      </c>
    </row>
    <row r="234" spans="1:7" ht="15" hidden="1" outlineLevel="1">
      <c r="A234" s="272" t="s">
        <v>734</v>
      </c>
      <c r="B234" s="305"/>
      <c r="F234" s="252"/>
      <c r="G234" s="252"/>
    </row>
    <row r="235" spans="1:7" ht="15" hidden="1" outlineLevel="1">
      <c r="A235" s="272" t="s">
        <v>735</v>
      </c>
      <c r="B235" s="305"/>
      <c r="F235" s="252"/>
      <c r="G235" s="252"/>
    </row>
    <row r="236" spans="1:7" ht="15" hidden="1" outlineLevel="1">
      <c r="A236" s="272" t="s">
        <v>736</v>
      </c>
      <c r="B236" s="305"/>
      <c r="F236" s="252"/>
      <c r="G236" s="252"/>
    </row>
    <row r="237" spans="1:7" ht="15" customHeight="1" collapsed="1">
      <c r="A237" s="300"/>
      <c r="B237" s="301" t="s">
        <v>737</v>
      </c>
      <c r="C237" s="300" t="s">
        <v>665</v>
      </c>
      <c r="D237" s="300" t="s">
        <v>666</v>
      </c>
      <c r="E237" s="306"/>
      <c r="F237" s="300" t="s">
        <v>485</v>
      </c>
      <c r="G237" s="300" t="s">
        <v>667</v>
      </c>
    </row>
    <row r="238" spans="1:7" ht="15">
      <c r="A238" s="272" t="s">
        <v>738</v>
      </c>
      <c r="B238" s="272" t="s">
        <v>703</v>
      </c>
      <c r="C238" s="304">
        <v>0.5095339422618931</v>
      </c>
      <c r="G238" s="272"/>
    </row>
    <row r="239" ht="15">
      <c r="G239" s="272"/>
    </row>
    <row r="240" spans="2:7" ht="15">
      <c r="B240" s="313" t="s">
        <v>704</v>
      </c>
      <c r="G240" s="272"/>
    </row>
    <row r="241" spans="1:7" ht="15">
      <c r="A241" s="272" t="s">
        <v>739</v>
      </c>
      <c r="B241" s="272" t="s">
        <v>706</v>
      </c>
      <c r="C241" s="270">
        <v>6306.581242329939</v>
      </c>
      <c r="D241" s="272">
        <v>124130</v>
      </c>
      <c r="F241" s="252">
        <f>IF($C$249=0,"",IF(C241="[Mark as ND1 if not relevant]","",C241/$C$249))</f>
        <v>0.3972410090400017</v>
      </c>
      <c r="G241" s="252">
        <f>IF($D$249=0,"",IF(D241="[Mark as ND1 if not relevant]","",D241/$D$249))</f>
        <v>0.5425760231489778</v>
      </c>
    </row>
    <row r="242" spans="1:7" ht="15">
      <c r="A242" s="272" t="s">
        <v>740</v>
      </c>
      <c r="B242" s="272" t="s">
        <v>708</v>
      </c>
      <c r="C242" s="270">
        <v>1582.004296389999</v>
      </c>
      <c r="D242" s="272">
        <v>22085</v>
      </c>
      <c r="F242" s="252">
        <f aca="true" t="shared" si="7" ref="F242:F248">IF($C$249=0,"",IF(C242="[Mark as ND1 if not relevant]","",C242/$C$249))</f>
        <v>0.09964780581680222</v>
      </c>
      <c r="G242" s="252">
        <f aca="true" t="shared" si="8" ref="G242:G248">IF($D$249=0,"",IF(D242="[Mark as ND1 if not relevant]","",D242/$D$249))</f>
        <v>0.0965342098706612</v>
      </c>
    </row>
    <row r="243" spans="1:7" ht="15">
      <c r="A243" s="272" t="s">
        <v>741</v>
      </c>
      <c r="B243" s="272" t="s">
        <v>710</v>
      </c>
      <c r="C243" s="270">
        <v>1657.6068698299973</v>
      </c>
      <c r="D243" s="272">
        <v>21232</v>
      </c>
      <c r="F243" s="252">
        <f t="shared" si="7"/>
        <v>0.10440988552454422</v>
      </c>
      <c r="G243" s="252">
        <f t="shared" si="8"/>
        <v>0.09280572080479414</v>
      </c>
    </row>
    <row r="244" spans="1:7" ht="15">
      <c r="A244" s="272" t="s">
        <v>742</v>
      </c>
      <c r="B244" s="272" t="s">
        <v>712</v>
      </c>
      <c r="C244" s="270">
        <v>1706.1461462699997</v>
      </c>
      <c r="D244" s="272">
        <v>19458</v>
      </c>
      <c r="F244" s="252">
        <f t="shared" si="7"/>
        <v>0.1074672933989847</v>
      </c>
      <c r="G244" s="252">
        <f t="shared" si="8"/>
        <v>0.08505151259512456</v>
      </c>
    </row>
    <row r="245" spans="1:7" ht="15">
      <c r="A245" s="272" t="s">
        <v>743</v>
      </c>
      <c r="B245" s="272" t="s">
        <v>714</v>
      </c>
      <c r="C245" s="270">
        <v>1717.6752343199992</v>
      </c>
      <c r="D245" s="272">
        <v>17583</v>
      </c>
      <c r="F245" s="252">
        <f t="shared" si="7"/>
        <v>0.10819349138079343</v>
      </c>
      <c r="G245" s="252">
        <f t="shared" si="8"/>
        <v>0.07685583029910963</v>
      </c>
    </row>
    <row r="246" spans="1:7" ht="15">
      <c r="A246" s="272" t="s">
        <v>744</v>
      </c>
      <c r="B246" s="272" t="s">
        <v>716</v>
      </c>
      <c r="C246" s="270">
        <v>1408.2804169800015</v>
      </c>
      <c r="D246" s="272">
        <v>12905</v>
      </c>
      <c r="F246" s="252">
        <f t="shared" si="7"/>
        <v>0.08870522908632701</v>
      </c>
      <c r="G246" s="252">
        <f t="shared" si="8"/>
        <v>0.0564081493493721</v>
      </c>
    </row>
    <row r="247" spans="1:7" ht="15">
      <c r="A247" s="272" t="s">
        <v>745</v>
      </c>
      <c r="B247" s="272" t="s">
        <v>718</v>
      </c>
      <c r="C247" s="270">
        <v>1196.5959910400043</v>
      </c>
      <c r="D247" s="272">
        <v>8869</v>
      </c>
      <c r="F247" s="252">
        <f t="shared" si="7"/>
        <v>0.07537158099280124</v>
      </c>
      <c r="G247" s="252">
        <f t="shared" si="8"/>
        <v>0.03876667001779009</v>
      </c>
    </row>
    <row r="248" spans="1:7" ht="15">
      <c r="A248" s="272" t="s">
        <v>746</v>
      </c>
      <c r="B248" s="272" t="s">
        <v>720</v>
      </c>
      <c r="C248" s="270">
        <v>301.0669643900002</v>
      </c>
      <c r="D248" s="272">
        <v>2517</v>
      </c>
      <c r="F248" s="252">
        <f t="shared" si="7"/>
        <v>0.018963704759745494</v>
      </c>
      <c r="G248" s="252">
        <f t="shared" si="8"/>
        <v>0.011001883914170445</v>
      </c>
    </row>
    <row r="249" spans="1:7" ht="15">
      <c r="A249" s="272" t="s">
        <v>747</v>
      </c>
      <c r="B249" s="324" t="s">
        <v>64</v>
      </c>
      <c r="C249" s="270">
        <f>SUM(C241:C248)</f>
        <v>15875.95716154994</v>
      </c>
      <c r="D249" s="272">
        <f>SUM(D241:D248)</f>
        <v>228779</v>
      </c>
      <c r="F249" s="304">
        <f>SUM(F241:F248)</f>
        <v>1</v>
      </c>
      <c r="G249" s="304">
        <f>SUM(G241:G248)</f>
        <v>0.9999999999999999</v>
      </c>
    </row>
    <row r="250" spans="1:7" ht="15" hidden="1" outlineLevel="1">
      <c r="A250" s="272" t="s">
        <v>748</v>
      </c>
      <c r="B250" s="305" t="s">
        <v>723</v>
      </c>
      <c r="F250" s="252">
        <f aca="true" t="shared" si="9" ref="F250:F255">IF($C$249=0,"",IF(C250="[for completion]","",C250/$C$249))</f>
        <v>0</v>
      </c>
      <c r="G250" s="252">
        <f aca="true" t="shared" si="10" ref="G250:G255">IF($D$249=0,"",IF(D250="[for completion]","",D250/$D$249))</f>
        <v>0</v>
      </c>
    </row>
    <row r="251" spans="1:7" ht="15" hidden="1" outlineLevel="1">
      <c r="A251" s="272" t="s">
        <v>749</v>
      </c>
      <c r="B251" s="305" t="s">
        <v>725</v>
      </c>
      <c r="F251" s="252">
        <f t="shared" si="9"/>
        <v>0</v>
      </c>
      <c r="G251" s="252">
        <f t="shared" si="10"/>
        <v>0</v>
      </c>
    </row>
    <row r="252" spans="1:7" ht="15" hidden="1" outlineLevel="1">
      <c r="A252" s="272" t="s">
        <v>750</v>
      </c>
      <c r="B252" s="305" t="s">
        <v>727</v>
      </c>
      <c r="F252" s="252">
        <f t="shared" si="9"/>
        <v>0</v>
      </c>
      <c r="G252" s="252">
        <f t="shared" si="10"/>
        <v>0</v>
      </c>
    </row>
    <row r="253" spans="1:7" ht="15" hidden="1" outlineLevel="1">
      <c r="A253" s="272" t="s">
        <v>751</v>
      </c>
      <c r="B253" s="305" t="s">
        <v>729</v>
      </c>
      <c r="F253" s="252">
        <f t="shared" si="9"/>
        <v>0</v>
      </c>
      <c r="G253" s="252">
        <f t="shared" si="10"/>
        <v>0</v>
      </c>
    </row>
    <row r="254" spans="1:7" ht="15" hidden="1" outlineLevel="1">
      <c r="A254" s="272" t="s">
        <v>752</v>
      </c>
      <c r="B254" s="305" t="s">
        <v>731</v>
      </c>
      <c r="F254" s="252">
        <f t="shared" si="9"/>
        <v>0</v>
      </c>
      <c r="G254" s="252">
        <f t="shared" si="10"/>
        <v>0</v>
      </c>
    </row>
    <row r="255" spans="1:7" ht="15" hidden="1" outlineLevel="1">
      <c r="A255" s="272" t="s">
        <v>753</v>
      </c>
      <c r="B255" s="305" t="s">
        <v>733</v>
      </c>
      <c r="F255" s="252">
        <f t="shared" si="9"/>
        <v>0</v>
      </c>
      <c r="G255" s="252">
        <f t="shared" si="10"/>
        <v>0</v>
      </c>
    </row>
    <row r="256" spans="1:7" ht="15" hidden="1" outlineLevel="1">
      <c r="A256" s="272" t="s">
        <v>754</v>
      </c>
      <c r="B256" s="305"/>
      <c r="F256" s="252"/>
      <c r="G256" s="252"/>
    </row>
    <row r="257" spans="1:7" ht="15" hidden="1" outlineLevel="1">
      <c r="A257" s="272" t="s">
        <v>755</v>
      </c>
      <c r="B257" s="305"/>
      <c r="F257" s="252"/>
      <c r="G257" s="252"/>
    </row>
    <row r="258" spans="1:7" ht="15" hidden="1" outlineLevel="1">
      <c r="A258" s="272" t="s">
        <v>756</v>
      </c>
      <c r="B258" s="305"/>
      <c r="F258" s="252"/>
      <c r="G258" s="252"/>
    </row>
    <row r="259" spans="1:7" ht="15" customHeight="1" collapsed="1">
      <c r="A259" s="300"/>
      <c r="B259" s="301" t="s">
        <v>757</v>
      </c>
      <c r="C259" s="300" t="s">
        <v>485</v>
      </c>
      <c r="D259" s="300"/>
      <c r="E259" s="306"/>
      <c r="F259" s="300"/>
      <c r="G259" s="300"/>
    </row>
    <row r="260" spans="1:7" ht="15">
      <c r="A260" s="272" t="s">
        <v>758</v>
      </c>
      <c r="B260" s="272" t="s">
        <v>1959</v>
      </c>
      <c r="C260" s="304">
        <v>0</v>
      </c>
      <c r="E260" s="304"/>
      <c r="F260" s="304"/>
      <c r="G260" s="304"/>
    </row>
    <row r="261" spans="1:6" ht="15">
      <c r="A261" s="272" t="s">
        <v>759</v>
      </c>
      <c r="B261" s="272" t="s">
        <v>760</v>
      </c>
      <c r="C261" s="304">
        <v>0</v>
      </c>
      <c r="E261" s="304"/>
      <c r="F261" s="304"/>
    </row>
    <row r="262" spans="1:6" ht="15">
      <c r="A262" s="272" t="s">
        <v>761</v>
      </c>
      <c r="B262" s="272" t="s">
        <v>762</v>
      </c>
      <c r="C262" s="304">
        <v>0</v>
      </c>
      <c r="E262" s="304"/>
      <c r="F262" s="304"/>
    </row>
    <row r="263" spans="1:14" ht="15">
      <c r="A263" s="272" t="s">
        <v>763</v>
      </c>
      <c r="B263" s="313" t="s">
        <v>764</v>
      </c>
      <c r="C263" s="304">
        <v>0</v>
      </c>
      <c r="D263" s="321"/>
      <c r="E263" s="321"/>
      <c r="F263" s="322"/>
      <c r="G263" s="322"/>
      <c r="H263" s="284"/>
      <c r="I263" s="272"/>
      <c r="J263" s="272"/>
      <c r="K263" s="272"/>
      <c r="L263" s="284"/>
      <c r="M263" s="284"/>
      <c r="N263" s="284"/>
    </row>
    <row r="264" spans="1:6" ht="15">
      <c r="A264" s="272" t="s">
        <v>765</v>
      </c>
      <c r="B264" s="272" t="s">
        <v>62</v>
      </c>
      <c r="C264" s="304">
        <v>1</v>
      </c>
      <c r="E264" s="304"/>
      <c r="F264" s="304"/>
    </row>
    <row r="265" spans="1:6" ht="15" hidden="1" outlineLevel="1">
      <c r="A265" s="272" t="s">
        <v>766</v>
      </c>
      <c r="B265" s="305" t="s">
        <v>767</v>
      </c>
      <c r="C265" s="304"/>
      <c r="E265" s="304"/>
      <c r="F265" s="304"/>
    </row>
    <row r="266" spans="1:6" ht="15" hidden="1" outlineLevel="1">
      <c r="A266" s="272" t="s">
        <v>768</v>
      </c>
      <c r="B266" s="305" t="s">
        <v>769</v>
      </c>
      <c r="C266" s="327"/>
      <c r="E266" s="304"/>
      <c r="F266" s="304"/>
    </row>
    <row r="267" spans="1:6" ht="15" hidden="1" outlineLevel="1">
      <c r="A267" s="272" t="s">
        <v>770</v>
      </c>
      <c r="B267" s="305" t="s">
        <v>771</v>
      </c>
      <c r="C267" s="304"/>
      <c r="E267" s="304"/>
      <c r="F267" s="304"/>
    </row>
    <row r="268" spans="1:6" ht="15" hidden="1" outlineLevel="1">
      <c r="A268" s="272" t="s">
        <v>772</v>
      </c>
      <c r="B268" s="305" t="s">
        <v>773</v>
      </c>
      <c r="C268" s="304"/>
      <c r="E268" s="304"/>
      <c r="F268" s="304"/>
    </row>
    <row r="269" spans="1:6" ht="15" hidden="1" outlineLevel="1">
      <c r="A269" s="272" t="s">
        <v>774</v>
      </c>
      <c r="B269" s="305" t="s">
        <v>775</v>
      </c>
      <c r="C269" s="304"/>
      <c r="E269" s="304"/>
      <c r="F269" s="304"/>
    </row>
    <row r="270" spans="1:6" ht="15" hidden="1" outlineLevel="1">
      <c r="A270" s="272" t="s">
        <v>776</v>
      </c>
      <c r="B270" s="305" t="s">
        <v>166</v>
      </c>
      <c r="C270" s="304"/>
      <c r="E270" s="304"/>
      <c r="F270" s="304"/>
    </row>
    <row r="271" spans="1:6" ht="15" hidden="1" outlineLevel="1">
      <c r="A271" s="272" t="s">
        <v>777</v>
      </c>
      <c r="B271" s="305" t="s">
        <v>166</v>
      </c>
      <c r="C271" s="304"/>
      <c r="E271" s="304"/>
      <c r="F271" s="304"/>
    </row>
    <row r="272" spans="1:6" ht="15" hidden="1" outlineLevel="1">
      <c r="A272" s="272" t="s">
        <v>778</v>
      </c>
      <c r="B272" s="305" t="s">
        <v>166</v>
      </c>
      <c r="C272" s="304"/>
      <c r="E272" s="304"/>
      <c r="F272" s="304"/>
    </row>
    <row r="273" spans="1:6" ht="15" hidden="1" outlineLevel="1">
      <c r="A273" s="272" t="s">
        <v>779</v>
      </c>
      <c r="B273" s="305" t="s">
        <v>166</v>
      </c>
      <c r="C273" s="304"/>
      <c r="E273" s="304"/>
      <c r="F273" s="304"/>
    </row>
    <row r="274" spans="1:6" ht="15" hidden="1" outlineLevel="1">
      <c r="A274" s="272" t="s">
        <v>780</v>
      </c>
      <c r="B274" s="305" t="s">
        <v>166</v>
      </c>
      <c r="C274" s="304"/>
      <c r="E274" s="304"/>
      <c r="F274" s="304"/>
    </row>
    <row r="275" spans="1:6" ht="15" hidden="1" outlineLevel="1">
      <c r="A275" s="272" t="s">
        <v>781</v>
      </c>
      <c r="B275" s="305" t="s">
        <v>166</v>
      </c>
      <c r="C275" s="304"/>
      <c r="E275" s="304"/>
      <c r="F275" s="304"/>
    </row>
    <row r="276" spans="1:7" ht="15" customHeight="1" collapsed="1">
      <c r="A276" s="300"/>
      <c r="B276" s="301" t="s">
        <v>782</v>
      </c>
      <c r="C276" s="300" t="s">
        <v>485</v>
      </c>
      <c r="D276" s="300"/>
      <c r="E276" s="306"/>
      <c r="F276" s="300"/>
      <c r="G276" s="302"/>
    </row>
    <row r="277" spans="1:6" ht="15">
      <c r="A277" s="272" t="s">
        <v>783</v>
      </c>
      <c r="B277" s="272" t="s">
        <v>784</v>
      </c>
      <c r="C277" s="304">
        <v>1</v>
      </c>
      <c r="E277" s="284"/>
      <c r="F277" s="284"/>
    </row>
    <row r="278" spans="1:6" ht="15">
      <c r="A278" s="272" t="s">
        <v>785</v>
      </c>
      <c r="B278" s="272" t="s">
        <v>786</v>
      </c>
      <c r="C278" s="304">
        <v>0</v>
      </c>
      <c r="E278" s="284"/>
      <c r="F278" s="284"/>
    </row>
    <row r="279" spans="1:6" ht="15">
      <c r="A279" s="272" t="s">
        <v>787</v>
      </c>
      <c r="B279" s="272" t="s">
        <v>62</v>
      </c>
      <c r="C279" s="304">
        <v>0</v>
      </c>
      <c r="E279" s="284"/>
      <c r="F279" s="284"/>
    </row>
    <row r="280" spans="1:6" ht="15" hidden="1" outlineLevel="1">
      <c r="A280" s="272" t="s">
        <v>788</v>
      </c>
      <c r="C280" s="310"/>
      <c r="E280" s="284"/>
      <c r="F280" s="284"/>
    </row>
    <row r="281" spans="1:6" ht="15" hidden="1" outlineLevel="1">
      <c r="A281" s="272" t="s">
        <v>789</v>
      </c>
      <c r="C281" s="310"/>
      <c r="E281" s="284"/>
      <c r="F281" s="284"/>
    </row>
    <row r="282" spans="1:6" ht="15" hidden="1" outlineLevel="1">
      <c r="A282" s="272" t="s">
        <v>790</v>
      </c>
      <c r="C282" s="310"/>
      <c r="E282" s="284"/>
      <c r="F282" s="284"/>
    </row>
    <row r="283" spans="1:6" ht="15" hidden="1" outlineLevel="1">
      <c r="A283" s="272" t="s">
        <v>791</v>
      </c>
      <c r="C283" s="310"/>
      <c r="E283" s="284"/>
      <c r="F283" s="284"/>
    </row>
    <row r="284" spans="1:6" ht="15" hidden="1" outlineLevel="1">
      <c r="A284" s="272" t="s">
        <v>792</v>
      </c>
      <c r="C284" s="310"/>
      <c r="E284" s="284"/>
      <c r="F284" s="284"/>
    </row>
    <row r="285" spans="1:6" ht="15" hidden="1" outlineLevel="1">
      <c r="A285" s="272" t="s">
        <v>793</v>
      </c>
      <c r="C285" s="310"/>
      <c r="E285" s="284"/>
      <c r="F285" s="284"/>
    </row>
    <row r="286" spans="1:7" ht="18.75" collapsed="1">
      <c r="A286" s="318"/>
      <c r="B286" s="319" t="s">
        <v>1960</v>
      </c>
      <c r="C286" s="318"/>
      <c r="D286" s="318"/>
      <c r="E286" s="318"/>
      <c r="F286" s="320"/>
      <c r="G286" s="320"/>
    </row>
    <row r="287" spans="1:7" ht="15" customHeight="1">
      <c r="A287" s="300"/>
      <c r="B287" s="301" t="s">
        <v>794</v>
      </c>
      <c r="C287" s="300" t="s">
        <v>665</v>
      </c>
      <c r="D287" s="300" t="s">
        <v>666</v>
      </c>
      <c r="E287" s="300"/>
      <c r="F287" s="300" t="s">
        <v>486</v>
      </c>
      <c r="G287" s="300" t="s">
        <v>667</v>
      </c>
    </row>
    <row r="288" spans="1:7" ht="15">
      <c r="A288" s="272" t="s">
        <v>795</v>
      </c>
      <c r="B288" s="272" t="s">
        <v>669</v>
      </c>
      <c r="D288" s="321"/>
      <c r="E288" s="321"/>
      <c r="F288" s="322"/>
      <c r="G288" s="322"/>
    </row>
    <row r="289" spans="1:7" ht="15">
      <c r="A289" s="321"/>
      <c r="D289" s="321"/>
      <c r="E289" s="321"/>
      <c r="F289" s="322"/>
      <c r="G289" s="322"/>
    </row>
    <row r="290" spans="2:7" ht="15">
      <c r="B290" s="272" t="s">
        <v>670</v>
      </c>
      <c r="D290" s="321"/>
      <c r="E290" s="321"/>
      <c r="F290" s="322"/>
      <c r="G290" s="322"/>
    </row>
    <row r="291" spans="1:7" ht="15">
      <c r="A291" s="272" t="s">
        <v>796</v>
      </c>
      <c r="B291" s="313" t="s">
        <v>604</v>
      </c>
      <c r="E291" s="321"/>
      <c r="F291" s="252">
        <f aca="true" t="shared" si="11" ref="F291:F314">IF($C$315=0,"",IF(C291="[for completion]","",C291/$C$315))</f>
      </c>
      <c r="G291" s="252">
        <f aca="true" t="shared" si="12" ref="G291:G314">IF($D$315=0,"",IF(D291="[for completion]","",D291/$D$315))</f>
      </c>
    </row>
    <row r="292" spans="1:7" ht="15">
      <c r="A292" s="272" t="s">
        <v>797</v>
      </c>
      <c r="B292" s="313" t="s">
        <v>604</v>
      </c>
      <c r="E292" s="321"/>
      <c r="F292" s="252">
        <f t="shared" si="11"/>
      </c>
      <c r="G292" s="252">
        <f t="shared" si="12"/>
      </c>
    </row>
    <row r="293" spans="1:7" ht="15">
      <c r="A293" s="272" t="s">
        <v>798</v>
      </c>
      <c r="B293" s="313" t="s">
        <v>604</v>
      </c>
      <c r="E293" s="321"/>
      <c r="F293" s="252">
        <f t="shared" si="11"/>
      </c>
      <c r="G293" s="252">
        <f t="shared" si="12"/>
      </c>
    </row>
    <row r="294" spans="1:7" ht="15">
      <c r="A294" s="272" t="s">
        <v>799</v>
      </c>
      <c r="B294" s="313" t="s">
        <v>604</v>
      </c>
      <c r="E294" s="321"/>
      <c r="F294" s="252">
        <f t="shared" si="11"/>
      </c>
      <c r="G294" s="252">
        <f t="shared" si="12"/>
      </c>
    </row>
    <row r="295" spans="1:7" ht="15">
      <c r="A295" s="272" t="s">
        <v>800</v>
      </c>
      <c r="B295" s="313" t="s">
        <v>604</v>
      </c>
      <c r="E295" s="321"/>
      <c r="F295" s="252">
        <f t="shared" si="11"/>
      </c>
      <c r="G295" s="252">
        <f t="shared" si="12"/>
      </c>
    </row>
    <row r="296" spans="1:7" ht="15">
      <c r="A296" s="272" t="s">
        <v>801</v>
      </c>
      <c r="B296" s="313" t="s">
        <v>604</v>
      </c>
      <c r="E296" s="321"/>
      <c r="F296" s="252">
        <f t="shared" si="11"/>
      </c>
      <c r="G296" s="252">
        <f t="shared" si="12"/>
      </c>
    </row>
    <row r="297" spans="1:7" ht="15">
      <c r="A297" s="272" t="s">
        <v>802</v>
      </c>
      <c r="B297" s="313" t="s">
        <v>604</v>
      </c>
      <c r="E297" s="321"/>
      <c r="F297" s="252">
        <f t="shared" si="11"/>
      </c>
      <c r="G297" s="252">
        <f t="shared" si="12"/>
      </c>
    </row>
    <row r="298" spans="1:7" ht="15">
      <c r="A298" s="272" t="s">
        <v>803</v>
      </c>
      <c r="B298" s="313" t="s">
        <v>604</v>
      </c>
      <c r="E298" s="321"/>
      <c r="F298" s="252">
        <f t="shared" si="11"/>
      </c>
      <c r="G298" s="252">
        <f t="shared" si="12"/>
      </c>
    </row>
    <row r="299" spans="1:7" ht="15">
      <c r="A299" s="272" t="s">
        <v>804</v>
      </c>
      <c r="B299" s="313" t="s">
        <v>604</v>
      </c>
      <c r="E299" s="321"/>
      <c r="F299" s="252">
        <f t="shared" si="11"/>
      </c>
      <c r="G299" s="252">
        <f t="shared" si="12"/>
      </c>
    </row>
    <row r="300" spans="1:7" ht="15">
      <c r="A300" s="272" t="s">
        <v>805</v>
      </c>
      <c r="B300" s="313" t="s">
        <v>604</v>
      </c>
      <c r="E300" s="313"/>
      <c r="F300" s="252">
        <f t="shared" si="11"/>
      </c>
      <c r="G300" s="252">
        <f t="shared" si="12"/>
      </c>
    </row>
    <row r="301" spans="1:7" ht="15">
      <c r="A301" s="272" t="s">
        <v>806</v>
      </c>
      <c r="B301" s="313" t="s">
        <v>604</v>
      </c>
      <c r="E301" s="313"/>
      <c r="F301" s="252">
        <f t="shared" si="11"/>
      </c>
      <c r="G301" s="252">
        <f t="shared" si="12"/>
      </c>
    </row>
    <row r="302" spans="1:7" ht="15">
      <c r="A302" s="272" t="s">
        <v>807</v>
      </c>
      <c r="B302" s="313" t="s">
        <v>604</v>
      </c>
      <c r="E302" s="313"/>
      <c r="F302" s="252">
        <f t="shared" si="11"/>
      </c>
      <c r="G302" s="252">
        <f t="shared" si="12"/>
      </c>
    </row>
    <row r="303" spans="1:7" ht="15">
      <c r="A303" s="272" t="s">
        <v>808</v>
      </c>
      <c r="B303" s="313" t="s">
        <v>604</v>
      </c>
      <c r="E303" s="313"/>
      <c r="F303" s="252">
        <f t="shared" si="11"/>
      </c>
      <c r="G303" s="252">
        <f t="shared" si="12"/>
      </c>
    </row>
    <row r="304" spans="1:7" ht="15">
      <c r="A304" s="272" t="s">
        <v>809</v>
      </c>
      <c r="B304" s="313" t="s">
        <v>604</v>
      </c>
      <c r="E304" s="313"/>
      <c r="F304" s="252">
        <f t="shared" si="11"/>
      </c>
      <c r="G304" s="252">
        <f t="shared" si="12"/>
      </c>
    </row>
    <row r="305" spans="1:7" ht="15">
      <c r="A305" s="272" t="s">
        <v>810</v>
      </c>
      <c r="B305" s="313" t="s">
        <v>604</v>
      </c>
      <c r="E305" s="313"/>
      <c r="F305" s="252">
        <f t="shared" si="11"/>
      </c>
      <c r="G305" s="252">
        <f t="shared" si="12"/>
      </c>
    </row>
    <row r="306" spans="1:7" ht="15">
      <c r="A306" s="272" t="s">
        <v>811</v>
      </c>
      <c r="B306" s="313" t="s">
        <v>604</v>
      </c>
      <c r="F306" s="252">
        <f t="shared" si="11"/>
      </c>
      <c r="G306" s="252">
        <f t="shared" si="12"/>
      </c>
    </row>
    <row r="307" spans="1:7" ht="15">
      <c r="A307" s="272" t="s">
        <v>812</v>
      </c>
      <c r="B307" s="313" t="s">
        <v>604</v>
      </c>
      <c r="E307" s="304"/>
      <c r="F307" s="252">
        <f t="shared" si="11"/>
      </c>
      <c r="G307" s="252">
        <f t="shared" si="12"/>
      </c>
    </row>
    <row r="308" spans="1:7" ht="15">
      <c r="A308" s="272" t="s">
        <v>813</v>
      </c>
      <c r="B308" s="313" t="s">
        <v>604</v>
      </c>
      <c r="E308" s="304"/>
      <c r="F308" s="252">
        <f t="shared" si="11"/>
      </c>
      <c r="G308" s="252">
        <f t="shared" si="12"/>
      </c>
    </row>
    <row r="309" spans="1:7" ht="15">
      <c r="A309" s="272" t="s">
        <v>814</v>
      </c>
      <c r="B309" s="313" t="s">
        <v>604</v>
      </c>
      <c r="E309" s="304"/>
      <c r="F309" s="252">
        <f t="shared" si="11"/>
      </c>
      <c r="G309" s="252">
        <f t="shared" si="12"/>
      </c>
    </row>
    <row r="310" spans="1:7" ht="15">
      <c r="A310" s="272" t="s">
        <v>815</v>
      </c>
      <c r="B310" s="313" t="s">
        <v>604</v>
      </c>
      <c r="E310" s="304"/>
      <c r="F310" s="252">
        <f t="shared" si="11"/>
      </c>
      <c r="G310" s="252">
        <f t="shared" si="12"/>
      </c>
    </row>
    <row r="311" spans="1:7" ht="15">
      <c r="A311" s="272" t="s">
        <v>1961</v>
      </c>
      <c r="B311" s="313" t="s">
        <v>604</v>
      </c>
      <c r="E311" s="304"/>
      <c r="F311" s="252">
        <f t="shared" si="11"/>
      </c>
      <c r="G311" s="252">
        <f t="shared" si="12"/>
      </c>
    </row>
    <row r="312" spans="1:7" ht="15">
      <c r="A312" s="272" t="s">
        <v>816</v>
      </c>
      <c r="B312" s="313" t="s">
        <v>604</v>
      </c>
      <c r="E312" s="304"/>
      <c r="F312" s="252">
        <f t="shared" si="11"/>
      </c>
      <c r="G312" s="252">
        <f t="shared" si="12"/>
      </c>
    </row>
    <row r="313" spans="1:7" ht="15">
      <c r="A313" s="272" t="s">
        <v>817</v>
      </c>
      <c r="B313" s="313" t="s">
        <v>604</v>
      </c>
      <c r="E313" s="304"/>
      <c r="F313" s="252">
        <f t="shared" si="11"/>
      </c>
      <c r="G313" s="252">
        <f t="shared" si="12"/>
      </c>
    </row>
    <row r="314" spans="1:7" ht="15">
      <c r="A314" s="272" t="s">
        <v>818</v>
      </c>
      <c r="B314" s="313" t="s">
        <v>604</v>
      </c>
      <c r="E314" s="304"/>
      <c r="F314" s="252">
        <f t="shared" si="11"/>
      </c>
      <c r="G314" s="252">
        <f t="shared" si="12"/>
      </c>
    </row>
    <row r="315" spans="1:7" ht="15">
      <c r="A315" s="272" t="s">
        <v>819</v>
      </c>
      <c r="B315" s="324" t="s">
        <v>64</v>
      </c>
      <c r="C315" s="313">
        <f>SUM(C291:C314)</f>
        <v>0</v>
      </c>
      <c r="D315" s="313">
        <f>SUM(D291:D314)</f>
        <v>0</v>
      </c>
      <c r="E315" s="304"/>
      <c r="F315" s="326">
        <f>SUM(F291:F314)</f>
        <v>0</v>
      </c>
      <c r="G315" s="326">
        <f>SUM(G291:G314)</f>
        <v>0</v>
      </c>
    </row>
    <row r="316" spans="1:7" ht="15" customHeight="1">
      <c r="A316" s="300"/>
      <c r="B316" s="301" t="s">
        <v>1962</v>
      </c>
      <c r="C316" s="300" t="s">
        <v>665</v>
      </c>
      <c r="D316" s="300" t="s">
        <v>666</v>
      </c>
      <c r="E316" s="300"/>
      <c r="F316" s="300" t="s">
        <v>486</v>
      </c>
      <c r="G316" s="300" t="s">
        <v>667</v>
      </c>
    </row>
    <row r="317" spans="1:7" ht="15">
      <c r="A317" s="272" t="s">
        <v>820</v>
      </c>
      <c r="B317" s="272" t="s">
        <v>703</v>
      </c>
      <c r="C317" s="310"/>
      <c r="G317" s="272"/>
    </row>
    <row r="318" ht="15">
      <c r="G318" s="272"/>
    </row>
    <row r="319" spans="2:7" ht="15">
      <c r="B319" s="313" t="s">
        <v>704</v>
      </c>
      <c r="G319" s="272"/>
    </row>
    <row r="320" spans="1:7" ht="15">
      <c r="A320" s="272" t="s">
        <v>821</v>
      </c>
      <c r="B320" s="272" t="s">
        <v>706</v>
      </c>
      <c r="F320" s="252">
        <f>IF($C$328=0,"",IF(C320="[for completion]","",C320/$C$328))</f>
      </c>
      <c r="G320" s="252">
        <f>IF($D$328=0,"",IF(D320="[for completion]","",D320/$D$328))</f>
      </c>
    </row>
    <row r="321" spans="1:7" ht="15">
      <c r="A321" s="272" t="s">
        <v>822</v>
      </c>
      <c r="B321" s="272" t="s">
        <v>708</v>
      </c>
      <c r="F321" s="252">
        <f aca="true" t="shared" si="13" ref="F321:F334">IF($C$328=0,"",IF(C321="[for completion]","",C321/$C$328))</f>
      </c>
      <c r="G321" s="252">
        <f aca="true" t="shared" si="14" ref="G321:G334">IF($D$328=0,"",IF(D321="[for completion]","",D321/$D$328))</f>
      </c>
    </row>
    <row r="322" spans="1:7" ht="15">
      <c r="A322" s="272" t="s">
        <v>823</v>
      </c>
      <c r="B322" s="272" t="s">
        <v>710</v>
      </c>
      <c r="F322" s="252">
        <f t="shared" si="13"/>
      </c>
      <c r="G322" s="252">
        <f t="shared" si="14"/>
      </c>
    </row>
    <row r="323" spans="1:7" ht="15">
      <c r="A323" s="272" t="s">
        <v>824</v>
      </c>
      <c r="B323" s="272" t="s">
        <v>712</v>
      </c>
      <c r="F323" s="252">
        <f t="shared" si="13"/>
      </c>
      <c r="G323" s="252">
        <f t="shared" si="14"/>
      </c>
    </row>
    <row r="324" spans="1:7" ht="15">
      <c r="A324" s="272" t="s">
        <v>825</v>
      </c>
      <c r="B324" s="272" t="s">
        <v>714</v>
      </c>
      <c r="F324" s="252">
        <f t="shared" si="13"/>
      </c>
      <c r="G324" s="252">
        <f t="shared" si="14"/>
      </c>
    </row>
    <row r="325" spans="1:7" ht="15">
      <c r="A325" s="272" t="s">
        <v>826</v>
      </c>
      <c r="B325" s="272" t="s">
        <v>716</v>
      </c>
      <c r="F325" s="252">
        <f t="shared" si="13"/>
      </c>
      <c r="G325" s="252">
        <f t="shared" si="14"/>
      </c>
    </row>
    <row r="326" spans="1:7" ht="15">
      <c r="A326" s="272" t="s">
        <v>827</v>
      </c>
      <c r="B326" s="272" t="s">
        <v>718</v>
      </c>
      <c r="F326" s="252">
        <f t="shared" si="13"/>
      </c>
      <c r="G326" s="252">
        <f t="shared" si="14"/>
      </c>
    </row>
    <row r="327" spans="1:7" ht="15">
      <c r="A327" s="272" t="s">
        <v>828</v>
      </c>
      <c r="B327" s="272" t="s">
        <v>720</v>
      </c>
      <c r="F327" s="252">
        <f t="shared" si="13"/>
      </c>
      <c r="G327" s="252">
        <f t="shared" si="14"/>
      </c>
    </row>
    <row r="328" spans="1:7" ht="15">
      <c r="A328" s="272" t="s">
        <v>829</v>
      </c>
      <c r="B328" s="324" t="s">
        <v>64</v>
      </c>
      <c r="C328" s="272">
        <f>SUM(C320:C327)</f>
        <v>0</v>
      </c>
      <c r="D328" s="272">
        <f>SUM(D320:D327)</f>
        <v>0</v>
      </c>
      <c r="F328" s="304">
        <f>SUM(F320:F327)</f>
        <v>0</v>
      </c>
      <c r="G328" s="304">
        <f>SUM(G320:G327)</f>
        <v>0</v>
      </c>
    </row>
    <row r="329" spans="1:7" ht="15" hidden="1" outlineLevel="1">
      <c r="A329" s="272" t="s">
        <v>830</v>
      </c>
      <c r="B329" s="305" t="s">
        <v>723</v>
      </c>
      <c r="F329" s="252">
        <f t="shared" si="13"/>
      </c>
      <c r="G329" s="252">
        <f t="shared" si="14"/>
      </c>
    </row>
    <row r="330" spans="1:7" ht="15" hidden="1" outlineLevel="1">
      <c r="A330" s="272" t="s">
        <v>831</v>
      </c>
      <c r="B330" s="305" t="s">
        <v>725</v>
      </c>
      <c r="F330" s="252">
        <f t="shared" si="13"/>
      </c>
      <c r="G330" s="252">
        <f t="shared" si="14"/>
      </c>
    </row>
    <row r="331" spans="1:7" ht="15" hidden="1" outlineLevel="1">
      <c r="A331" s="272" t="s">
        <v>832</v>
      </c>
      <c r="B331" s="305" t="s">
        <v>727</v>
      </c>
      <c r="F331" s="252">
        <f t="shared" si="13"/>
      </c>
      <c r="G331" s="252">
        <f t="shared" si="14"/>
      </c>
    </row>
    <row r="332" spans="1:7" ht="15" hidden="1" outlineLevel="1">
      <c r="A332" s="272" t="s">
        <v>833</v>
      </c>
      <c r="B332" s="305" t="s">
        <v>729</v>
      </c>
      <c r="F332" s="252">
        <f t="shared" si="13"/>
      </c>
      <c r="G332" s="252">
        <f t="shared" si="14"/>
      </c>
    </row>
    <row r="333" spans="1:7" ht="15" hidden="1" outlineLevel="1">
      <c r="A333" s="272" t="s">
        <v>834</v>
      </c>
      <c r="B333" s="305" t="s">
        <v>731</v>
      </c>
      <c r="F333" s="252">
        <f t="shared" si="13"/>
      </c>
      <c r="G333" s="252">
        <f t="shared" si="14"/>
      </c>
    </row>
    <row r="334" spans="1:7" ht="15" hidden="1" outlineLevel="1">
      <c r="A334" s="272" t="s">
        <v>835</v>
      </c>
      <c r="B334" s="305" t="s">
        <v>733</v>
      </c>
      <c r="F334" s="252">
        <f t="shared" si="13"/>
      </c>
      <c r="G334" s="252">
        <f t="shared" si="14"/>
      </c>
    </row>
    <row r="335" spans="1:7" ht="15" hidden="1" outlineLevel="1">
      <c r="A335" s="272" t="s">
        <v>836</v>
      </c>
      <c r="B335" s="305"/>
      <c r="F335" s="252"/>
      <c r="G335" s="252"/>
    </row>
    <row r="336" spans="1:7" ht="15" hidden="1" outlineLevel="1">
      <c r="A336" s="272" t="s">
        <v>837</v>
      </c>
      <c r="B336" s="305"/>
      <c r="F336" s="252"/>
      <c r="G336" s="252"/>
    </row>
    <row r="337" spans="1:7" ht="15" hidden="1" outlineLevel="1">
      <c r="A337" s="272" t="s">
        <v>838</v>
      </c>
      <c r="B337" s="305"/>
      <c r="F337" s="304"/>
      <c r="G337" s="304"/>
    </row>
    <row r="338" spans="1:7" ht="15" customHeight="1" collapsed="1">
      <c r="A338" s="300"/>
      <c r="B338" s="301" t="s">
        <v>1963</v>
      </c>
      <c r="C338" s="300" t="s">
        <v>665</v>
      </c>
      <c r="D338" s="300" t="s">
        <v>666</v>
      </c>
      <c r="E338" s="300"/>
      <c r="F338" s="300" t="s">
        <v>486</v>
      </c>
      <c r="G338" s="300" t="s">
        <v>667</v>
      </c>
    </row>
    <row r="339" spans="1:7" ht="15">
      <c r="A339" s="272" t="s">
        <v>1964</v>
      </c>
      <c r="B339" s="272" t="s">
        <v>703</v>
      </c>
      <c r="C339" s="310" t="s">
        <v>1897</v>
      </c>
      <c r="G339" s="272"/>
    </row>
    <row r="340" ht="15">
      <c r="G340" s="272"/>
    </row>
    <row r="341" spans="2:7" ht="15">
      <c r="B341" s="313" t="s">
        <v>704</v>
      </c>
      <c r="G341" s="272"/>
    </row>
    <row r="342" spans="1:7" ht="15">
      <c r="A342" s="272" t="s">
        <v>1965</v>
      </c>
      <c r="B342" s="272" t="s">
        <v>706</v>
      </c>
      <c r="F342" s="252">
        <f>IF($C$350=0,"",IF(C342="[Mark as ND1 if not relevant]","",C342/$C$350))</f>
      </c>
      <c r="G342" s="252">
        <f>IF($D$350=0,"",IF(D342="[Mark as ND1 if not relevant]","",D342/$D$350))</f>
      </c>
    </row>
    <row r="343" spans="1:7" ht="15">
      <c r="A343" s="272" t="s">
        <v>1966</v>
      </c>
      <c r="B343" s="272" t="s">
        <v>708</v>
      </c>
      <c r="F343" s="252">
        <f aca="true" t="shared" si="15" ref="F343:F349">IF($C$350=0,"",IF(C343="[Mark as ND1 if not relevant]","",C343/$C$350))</f>
      </c>
      <c r="G343" s="252">
        <f aca="true" t="shared" si="16" ref="G343:G349">IF($D$350=0,"",IF(D343="[Mark as ND1 if not relevant]","",D343/$D$350))</f>
      </c>
    </row>
    <row r="344" spans="1:7" ht="15">
      <c r="A344" s="272" t="s">
        <v>1967</v>
      </c>
      <c r="B344" s="272" t="s">
        <v>710</v>
      </c>
      <c r="F344" s="252">
        <f t="shared" si="15"/>
      </c>
      <c r="G344" s="252">
        <f t="shared" si="16"/>
      </c>
    </row>
    <row r="345" spans="1:7" ht="15">
      <c r="A345" s="272" t="s">
        <v>1968</v>
      </c>
      <c r="B345" s="272" t="s">
        <v>712</v>
      </c>
      <c r="F345" s="252">
        <f t="shared" si="15"/>
      </c>
      <c r="G345" s="252">
        <f t="shared" si="16"/>
      </c>
    </row>
    <row r="346" spans="1:7" ht="15">
      <c r="A346" s="272" t="s">
        <v>1969</v>
      </c>
      <c r="B346" s="272" t="s">
        <v>714</v>
      </c>
      <c r="F346" s="252">
        <f t="shared" si="15"/>
      </c>
      <c r="G346" s="252">
        <f t="shared" si="16"/>
      </c>
    </row>
    <row r="347" spans="1:7" ht="15">
      <c r="A347" s="272" t="s">
        <v>1970</v>
      </c>
      <c r="B347" s="272" t="s">
        <v>716</v>
      </c>
      <c r="F347" s="252">
        <f t="shared" si="15"/>
      </c>
      <c r="G347" s="252">
        <f t="shared" si="16"/>
      </c>
    </row>
    <row r="348" spans="1:7" ht="15">
      <c r="A348" s="272" t="s">
        <v>1971</v>
      </c>
      <c r="B348" s="272" t="s">
        <v>718</v>
      </c>
      <c r="F348" s="252">
        <f t="shared" si="15"/>
      </c>
      <c r="G348" s="252">
        <f t="shared" si="16"/>
      </c>
    </row>
    <row r="349" spans="1:7" ht="15">
      <c r="A349" s="272" t="s">
        <v>1972</v>
      </c>
      <c r="B349" s="272" t="s">
        <v>720</v>
      </c>
      <c r="F349" s="252">
        <f t="shared" si="15"/>
      </c>
      <c r="G349" s="252">
        <f t="shared" si="16"/>
      </c>
    </row>
    <row r="350" spans="1:7" ht="15">
      <c r="A350" s="272" t="s">
        <v>1973</v>
      </c>
      <c r="B350" s="324" t="s">
        <v>64</v>
      </c>
      <c r="C350" s="272">
        <f>SUM(C342:C349)</f>
        <v>0</v>
      </c>
      <c r="D350" s="272">
        <f>SUM(D342:D349)</f>
        <v>0</v>
      </c>
      <c r="F350" s="304">
        <f>SUM(F342:F349)</f>
        <v>0</v>
      </c>
      <c r="G350" s="304">
        <f>SUM(G342:G349)</f>
        <v>0</v>
      </c>
    </row>
    <row r="351" spans="1:7" ht="15" hidden="1" outlineLevel="1">
      <c r="A351" s="272" t="s">
        <v>1974</v>
      </c>
      <c r="B351" s="305" t="s">
        <v>723</v>
      </c>
      <c r="F351" s="252">
        <f aca="true" t="shared" si="17" ref="F351:F356">IF($C$350=0,"",IF(C351="[for completion]","",C351/$C$350))</f>
      </c>
      <c r="G351" s="252">
        <f aca="true" t="shared" si="18" ref="G351:G356">IF($D$350=0,"",IF(D351="[for completion]","",D351/$D$350))</f>
      </c>
    </row>
    <row r="352" spans="1:7" ht="15" hidden="1" outlineLevel="1">
      <c r="A352" s="272" t="s">
        <v>1975</v>
      </c>
      <c r="B352" s="305" t="s">
        <v>725</v>
      </c>
      <c r="F352" s="252">
        <f t="shared" si="17"/>
      </c>
      <c r="G352" s="252">
        <f t="shared" si="18"/>
      </c>
    </row>
    <row r="353" spans="1:7" ht="15" hidden="1" outlineLevel="1">
      <c r="A353" s="272" t="s">
        <v>1976</v>
      </c>
      <c r="B353" s="305" t="s">
        <v>727</v>
      </c>
      <c r="F353" s="252">
        <f t="shared" si="17"/>
      </c>
      <c r="G353" s="252">
        <f t="shared" si="18"/>
      </c>
    </row>
    <row r="354" spans="1:7" ht="15" hidden="1" outlineLevel="1">
      <c r="A354" s="272" t="s">
        <v>1977</v>
      </c>
      <c r="B354" s="305" t="s">
        <v>729</v>
      </c>
      <c r="F354" s="252">
        <f t="shared" si="17"/>
      </c>
      <c r="G354" s="252">
        <f t="shared" si="18"/>
      </c>
    </row>
    <row r="355" spans="1:7" ht="15" hidden="1" outlineLevel="1">
      <c r="A355" s="272" t="s">
        <v>1978</v>
      </c>
      <c r="B355" s="305" t="s">
        <v>731</v>
      </c>
      <c r="F355" s="252">
        <f t="shared" si="17"/>
      </c>
      <c r="G355" s="252">
        <f t="shared" si="18"/>
      </c>
    </row>
    <row r="356" spans="1:7" ht="15" hidden="1" outlineLevel="1">
      <c r="A356" s="272" t="s">
        <v>1979</v>
      </c>
      <c r="B356" s="305" t="s">
        <v>733</v>
      </c>
      <c r="F356" s="252">
        <f t="shared" si="17"/>
      </c>
      <c r="G356" s="252">
        <f t="shared" si="18"/>
      </c>
    </row>
    <row r="357" spans="1:7" ht="15" hidden="1" outlineLevel="1">
      <c r="A357" s="272" t="s">
        <v>1980</v>
      </c>
      <c r="B357" s="305"/>
      <c r="F357" s="252"/>
      <c r="G357" s="252"/>
    </row>
    <row r="358" spans="1:7" ht="15" hidden="1" outlineLevel="1">
      <c r="A358" s="272" t="s">
        <v>1981</v>
      </c>
      <c r="B358" s="305"/>
      <c r="F358" s="252"/>
      <c r="G358" s="252"/>
    </row>
    <row r="359" spans="1:7" ht="15" hidden="1" outlineLevel="1">
      <c r="A359" s="272" t="s">
        <v>1982</v>
      </c>
      <c r="B359" s="305"/>
      <c r="F359" s="252"/>
      <c r="G359" s="304"/>
    </row>
    <row r="360" spans="1:7" ht="15" customHeight="1" collapsed="1">
      <c r="A360" s="300"/>
      <c r="B360" s="301" t="s">
        <v>839</v>
      </c>
      <c r="C360" s="300" t="s">
        <v>840</v>
      </c>
      <c r="D360" s="300"/>
      <c r="E360" s="300"/>
      <c r="F360" s="300"/>
      <c r="G360" s="302"/>
    </row>
    <row r="361" spans="1:7" ht="15">
      <c r="A361" s="272" t="s">
        <v>841</v>
      </c>
      <c r="B361" s="313" t="s">
        <v>842</v>
      </c>
      <c r="C361" s="310"/>
      <c r="G361" s="272"/>
    </row>
    <row r="362" spans="1:7" ht="15">
      <c r="A362" s="272" t="s">
        <v>843</v>
      </c>
      <c r="B362" s="313" t="s">
        <v>844</v>
      </c>
      <c r="C362" s="310"/>
      <c r="G362" s="272"/>
    </row>
    <row r="363" spans="1:7" ht="15">
      <c r="A363" s="272" t="s">
        <v>845</v>
      </c>
      <c r="B363" s="313" t="s">
        <v>846</v>
      </c>
      <c r="C363" s="310"/>
      <c r="G363" s="272"/>
    </row>
    <row r="364" spans="1:7" ht="15">
      <c r="A364" s="272" t="s">
        <v>847</v>
      </c>
      <c r="B364" s="313" t="s">
        <v>848</v>
      </c>
      <c r="C364" s="310"/>
      <c r="G364" s="272"/>
    </row>
    <row r="365" spans="1:7" ht="15">
      <c r="A365" s="272" t="s">
        <v>849</v>
      </c>
      <c r="B365" s="313" t="s">
        <v>850</v>
      </c>
      <c r="C365" s="310"/>
      <c r="G365" s="272"/>
    </row>
    <row r="366" spans="1:7" ht="15">
      <c r="A366" s="272" t="s">
        <v>851</v>
      </c>
      <c r="B366" s="313" t="s">
        <v>852</v>
      </c>
      <c r="C366" s="310"/>
      <c r="G366" s="272"/>
    </row>
    <row r="367" spans="1:7" ht="15">
      <c r="A367" s="272" t="s">
        <v>853</v>
      </c>
      <c r="B367" s="313" t="s">
        <v>854</v>
      </c>
      <c r="C367" s="310"/>
      <c r="G367" s="272"/>
    </row>
    <row r="368" spans="1:7" ht="15">
      <c r="A368" s="272" t="s">
        <v>855</v>
      </c>
      <c r="B368" s="313" t="s">
        <v>856</v>
      </c>
      <c r="C368" s="310"/>
      <c r="G368" s="272"/>
    </row>
    <row r="369" spans="1:7" ht="15">
      <c r="A369" s="272" t="s">
        <v>857</v>
      </c>
      <c r="B369" s="313" t="s">
        <v>858</v>
      </c>
      <c r="C369" s="310"/>
      <c r="G369" s="272"/>
    </row>
    <row r="370" spans="1:7" ht="15">
      <c r="A370" s="272" t="s">
        <v>859</v>
      </c>
      <c r="B370" s="313" t="s">
        <v>62</v>
      </c>
      <c r="C370" s="310"/>
      <c r="G370" s="272"/>
    </row>
    <row r="371" spans="1:7" ht="15" hidden="1" outlineLevel="1">
      <c r="A371" s="272" t="s">
        <v>860</v>
      </c>
      <c r="B371" s="305" t="s">
        <v>861</v>
      </c>
      <c r="C371" s="310"/>
      <c r="G371" s="272"/>
    </row>
    <row r="372" spans="1:7" ht="15" hidden="1" outlineLevel="1">
      <c r="A372" s="272" t="s">
        <v>862</v>
      </c>
      <c r="B372" s="305" t="s">
        <v>166</v>
      </c>
      <c r="C372" s="310"/>
      <c r="G372" s="272"/>
    </row>
    <row r="373" spans="1:7" ht="15" hidden="1" outlineLevel="1">
      <c r="A373" s="272" t="s">
        <v>863</v>
      </c>
      <c r="B373" s="305" t="s">
        <v>166</v>
      </c>
      <c r="C373" s="310"/>
      <c r="G373" s="272"/>
    </row>
    <row r="374" spans="1:7" ht="15" hidden="1" outlineLevel="1">
      <c r="A374" s="272" t="s">
        <v>864</v>
      </c>
      <c r="B374" s="305" t="s">
        <v>166</v>
      </c>
      <c r="C374" s="310"/>
      <c r="G374" s="272"/>
    </row>
    <row r="375" spans="1:7" ht="15" hidden="1" outlineLevel="1">
      <c r="A375" s="272" t="s">
        <v>865</v>
      </c>
      <c r="B375" s="305" t="s">
        <v>166</v>
      </c>
      <c r="C375" s="310"/>
      <c r="G375" s="272"/>
    </row>
    <row r="376" spans="1:7" ht="15" hidden="1" outlineLevel="1">
      <c r="A376" s="272" t="s">
        <v>866</v>
      </c>
      <c r="B376" s="305" t="s">
        <v>166</v>
      </c>
      <c r="C376" s="310"/>
      <c r="G376" s="272"/>
    </row>
    <row r="377" spans="1:7" ht="15" hidden="1" outlineLevel="1">
      <c r="A377" s="272" t="s">
        <v>867</v>
      </c>
      <c r="B377" s="305" t="s">
        <v>166</v>
      </c>
      <c r="C377" s="310"/>
      <c r="G377" s="272"/>
    </row>
    <row r="378" spans="1:7" ht="15" hidden="1" outlineLevel="1">
      <c r="A378" s="272" t="s">
        <v>868</v>
      </c>
      <c r="B378" s="305" t="s">
        <v>166</v>
      </c>
      <c r="C378" s="310"/>
      <c r="G378" s="272"/>
    </row>
    <row r="379" spans="1:7" ht="15" hidden="1" outlineLevel="1">
      <c r="A379" s="272" t="s">
        <v>869</v>
      </c>
      <c r="B379" s="305" t="s">
        <v>166</v>
      </c>
      <c r="C379" s="310"/>
      <c r="G379" s="272"/>
    </row>
    <row r="380" spans="1:7" ht="15" hidden="1" outlineLevel="1">
      <c r="A380" s="272" t="s">
        <v>870</v>
      </c>
      <c r="B380" s="305" t="s">
        <v>166</v>
      </c>
      <c r="C380" s="310"/>
      <c r="G380" s="272"/>
    </row>
    <row r="381" spans="1:7" ht="15" hidden="1" outlineLevel="1">
      <c r="A381" s="272" t="s">
        <v>871</v>
      </c>
      <c r="B381" s="305" t="s">
        <v>166</v>
      </c>
      <c r="C381" s="310"/>
      <c r="G381" s="272"/>
    </row>
    <row r="382" spans="1:3" ht="15" hidden="1" outlineLevel="1">
      <c r="A382" s="272" t="s">
        <v>872</v>
      </c>
      <c r="B382" s="305" t="s">
        <v>166</v>
      </c>
      <c r="C382" s="310"/>
    </row>
    <row r="383" spans="1:3" ht="15" hidden="1" outlineLevel="1">
      <c r="A383" s="272" t="s">
        <v>873</v>
      </c>
      <c r="B383" s="305" t="s">
        <v>166</v>
      </c>
      <c r="C383" s="310"/>
    </row>
    <row r="384" spans="1:3" ht="15" hidden="1" outlineLevel="1">
      <c r="A384" s="272" t="s">
        <v>874</v>
      </c>
      <c r="B384" s="305" t="s">
        <v>166</v>
      </c>
      <c r="C384" s="310"/>
    </row>
    <row r="385" spans="1:3" ht="15" hidden="1" outlineLevel="1">
      <c r="A385" s="272" t="s">
        <v>875</v>
      </c>
      <c r="B385" s="305" t="s">
        <v>166</v>
      </c>
      <c r="C385" s="310"/>
    </row>
    <row r="386" spans="1:3" ht="15" hidden="1" outlineLevel="1">
      <c r="A386" s="272" t="s">
        <v>876</v>
      </c>
      <c r="B386" s="305" t="s">
        <v>166</v>
      </c>
      <c r="C386" s="310"/>
    </row>
    <row r="387" spans="1:3" ht="15" hidden="1" outlineLevel="1">
      <c r="A387" s="272" t="s">
        <v>877</v>
      </c>
      <c r="B387" s="305" t="s">
        <v>166</v>
      </c>
      <c r="C387" s="310"/>
    </row>
    <row r="388" ht="15" collapsed="1">
      <c r="C388" s="310"/>
    </row>
    <row r="389" ht="15">
      <c r="C389" s="310"/>
    </row>
    <row r="390" ht="15">
      <c r="C390" s="310"/>
    </row>
    <row r="391" ht="15">
      <c r="C391" s="310"/>
    </row>
    <row r="392" ht="15">
      <c r="C392" s="310"/>
    </row>
    <row r="393" ht="15">
      <c r="C393" s="31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5" r:id="rId2"/>
  <headerFooter>
    <oddHeader>&amp;R&amp;G</oddHeader>
  </headerFooter>
  <rowBreaks count="6" manualBreakCount="6">
    <brk id="42" max="6" man="1"/>
    <brk id="97" max="6" man="1"/>
    <brk id="158" max="6" man="1"/>
    <brk id="214"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5" customWidth="1"/>
    <col min="2" max="2" width="89.8515625" style="220" bestFit="1" customWidth="1"/>
    <col min="3" max="3" width="134.7109375" style="175" customWidth="1"/>
    <col min="4" max="13" width="11.421875" style="175" customWidth="1"/>
    <col min="14" max="16384" width="11.421875" style="215" customWidth="1"/>
  </cols>
  <sheetData>
    <row r="1" spans="1:13" s="329" customFormat="1" ht="31.5">
      <c r="A1" s="216" t="s">
        <v>1983</v>
      </c>
      <c r="B1" s="216"/>
      <c r="C1" s="218" t="s">
        <v>1871</v>
      </c>
      <c r="D1" s="328"/>
      <c r="E1" s="328"/>
      <c r="F1" s="328"/>
      <c r="G1" s="328"/>
      <c r="H1" s="328"/>
      <c r="I1" s="328"/>
      <c r="J1" s="328"/>
      <c r="K1" s="328"/>
      <c r="L1" s="328"/>
      <c r="M1" s="328"/>
    </row>
    <row r="2" spans="2:3" ht="15">
      <c r="B2" s="217"/>
      <c r="C2" s="217"/>
    </row>
    <row r="3" spans="1:3" ht="15">
      <c r="A3" s="330" t="s">
        <v>1984</v>
      </c>
      <c r="B3" s="331"/>
      <c r="C3" s="217"/>
    </row>
    <row r="4" ht="15">
      <c r="C4" s="217"/>
    </row>
    <row r="5" spans="1:3" ht="37.5">
      <c r="A5" s="231" t="s">
        <v>5</v>
      </c>
      <c r="B5" s="231" t="s">
        <v>1985</v>
      </c>
      <c r="C5" s="332" t="s">
        <v>1986</v>
      </c>
    </row>
    <row r="6" spans="1:3" ht="15">
      <c r="A6" s="333" t="s">
        <v>1987</v>
      </c>
      <c r="B6" s="234" t="s">
        <v>1988</v>
      </c>
      <c r="C6" s="272" t="s">
        <v>1989</v>
      </c>
    </row>
    <row r="7" spans="1:3" ht="30">
      <c r="A7" s="333" t="s">
        <v>1990</v>
      </c>
      <c r="B7" s="234" t="s">
        <v>1991</v>
      </c>
      <c r="C7" s="272" t="s">
        <v>1992</v>
      </c>
    </row>
    <row r="8" spans="1:3" ht="15">
      <c r="A8" s="333" t="s">
        <v>1993</v>
      </c>
      <c r="B8" s="234" t="s">
        <v>1994</v>
      </c>
      <c r="C8" s="272" t="s">
        <v>1995</v>
      </c>
    </row>
    <row r="9" spans="1:3" ht="15">
      <c r="A9" s="333" t="s">
        <v>1996</v>
      </c>
      <c r="B9" s="234" t="s">
        <v>1997</v>
      </c>
      <c r="C9" s="272" t="s">
        <v>1998</v>
      </c>
    </row>
    <row r="10" spans="1:3" ht="44.25" customHeight="1">
      <c r="A10" s="333" t="s">
        <v>1999</v>
      </c>
      <c r="B10" s="234" t="s">
        <v>2000</v>
      </c>
      <c r="C10" s="272" t="s">
        <v>2001</v>
      </c>
    </row>
    <row r="11" spans="1:3" ht="54.75" customHeight="1">
      <c r="A11" s="333" t="s">
        <v>2002</v>
      </c>
      <c r="B11" s="234" t="s">
        <v>2003</v>
      </c>
      <c r="C11" s="272" t="s">
        <v>2004</v>
      </c>
    </row>
    <row r="12" spans="1:3" ht="30">
      <c r="A12" s="333" t="s">
        <v>2005</v>
      </c>
      <c r="B12" s="234" t="s">
        <v>2006</v>
      </c>
      <c r="C12" s="272" t="s">
        <v>2007</v>
      </c>
    </row>
    <row r="13" spans="1:3" ht="15">
      <c r="A13" s="333" t="s">
        <v>2008</v>
      </c>
      <c r="B13" s="234" t="s">
        <v>2009</v>
      </c>
      <c r="C13" s="272" t="s">
        <v>2010</v>
      </c>
    </row>
    <row r="14" spans="1:3" ht="30">
      <c r="A14" s="333" t="s">
        <v>2011</v>
      </c>
      <c r="B14" s="234" t="s">
        <v>2012</v>
      </c>
      <c r="C14" s="272" t="s">
        <v>2013</v>
      </c>
    </row>
    <row r="15" spans="1:3" ht="15">
      <c r="A15" s="333" t="s">
        <v>2014</v>
      </c>
      <c r="B15" s="234" t="s">
        <v>2015</v>
      </c>
      <c r="C15" s="272" t="s">
        <v>2016</v>
      </c>
    </row>
    <row r="16" spans="1:3" ht="30">
      <c r="A16" s="333" t="s">
        <v>2017</v>
      </c>
      <c r="B16" s="240" t="s">
        <v>2018</v>
      </c>
      <c r="C16" s="272" t="s">
        <v>2019</v>
      </c>
    </row>
    <row r="17" spans="1:3" ht="30" customHeight="1">
      <c r="A17" s="333" t="s">
        <v>2020</v>
      </c>
      <c r="B17" s="240" t="s">
        <v>2021</v>
      </c>
      <c r="C17" s="272" t="s">
        <v>2022</v>
      </c>
    </row>
    <row r="18" spans="1:3" ht="15">
      <c r="A18" s="333" t="s">
        <v>2023</v>
      </c>
      <c r="B18" s="240" t="s">
        <v>2024</v>
      </c>
      <c r="C18" s="272" t="s">
        <v>2025</v>
      </c>
    </row>
    <row r="19" spans="1:3" ht="15" outlineLevel="1">
      <c r="A19" s="333" t="s">
        <v>2026</v>
      </c>
      <c r="B19" s="236" t="s">
        <v>2027</v>
      </c>
      <c r="C19" s="220"/>
    </row>
    <row r="20" spans="1:3" ht="15" outlineLevel="1">
      <c r="A20" s="333" t="s">
        <v>2028</v>
      </c>
      <c r="B20" s="334"/>
      <c r="C20" s="220"/>
    </row>
    <row r="21" spans="1:3" ht="15" outlineLevel="1">
      <c r="A21" s="333" t="s">
        <v>2029</v>
      </c>
      <c r="B21" s="334"/>
      <c r="C21" s="220"/>
    </row>
    <row r="22" spans="1:3" ht="15" outlineLevel="1">
      <c r="A22" s="333" t="s">
        <v>2030</v>
      </c>
      <c r="B22" s="334"/>
      <c r="C22" s="220"/>
    </row>
    <row r="23" spans="1:3" ht="15" outlineLevel="1">
      <c r="A23" s="333" t="s">
        <v>2031</v>
      </c>
      <c r="B23" s="334"/>
      <c r="C23" s="220"/>
    </row>
    <row r="24" spans="1:3" ht="18.75">
      <c r="A24" s="231"/>
      <c r="B24" s="231" t="s">
        <v>2032</v>
      </c>
      <c r="C24" s="332" t="s">
        <v>2033</v>
      </c>
    </row>
    <row r="25" spans="1:3" ht="15">
      <c r="A25" s="333" t="s">
        <v>2034</v>
      </c>
      <c r="B25" s="240" t="s">
        <v>2035</v>
      </c>
      <c r="C25" s="220" t="s">
        <v>45</v>
      </c>
    </row>
    <row r="26" spans="1:3" ht="15">
      <c r="A26" s="333" t="s">
        <v>2036</v>
      </c>
      <c r="B26" s="240" t="s">
        <v>2037</v>
      </c>
      <c r="C26" s="220" t="s">
        <v>2038</v>
      </c>
    </row>
    <row r="27" spans="1:3" ht="15">
      <c r="A27" s="333" t="s">
        <v>2039</v>
      </c>
      <c r="B27" s="240" t="s">
        <v>2040</v>
      </c>
      <c r="C27" s="220" t="s">
        <v>2041</v>
      </c>
    </row>
    <row r="28" spans="1:3" ht="15" outlineLevel="1">
      <c r="A28" s="333" t="s">
        <v>2042</v>
      </c>
      <c r="B28" s="239"/>
      <c r="C28" s="220"/>
    </row>
    <row r="29" spans="1:3" ht="15" outlineLevel="1">
      <c r="A29" s="333" t="s">
        <v>2043</v>
      </c>
      <c r="B29" s="239"/>
      <c r="C29" s="220"/>
    </row>
    <row r="30" spans="1:3" ht="15" outlineLevel="1">
      <c r="A30" s="333" t="s">
        <v>2044</v>
      </c>
      <c r="B30" s="240"/>
      <c r="C30" s="220"/>
    </row>
    <row r="31" spans="1:3" ht="18.75">
      <c r="A31" s="231"/>
      <c r="B31" s="231" t="s">
        <v>2045</v>
      </c>
      <c r="C31" s="332" t="s">
        <v>1986</v>
      </c>
    </row>
    <row r="32" spans="1:3" ht="15">
      <c r="A32" s="333" t="s">
        <v>2046</v>
      </c>
      <c r="B32" s="234" t="s">
        <v>2047</v>
      </c>
      <c r="C32" s="220"/>
    </row>
    <row r="33" spans="1:2" ht="15">
      <c r="A33" s="333" t="s">
        <v>2048</v>
      </c>
      <c r="B33" s="239"/>
    </row>
    <row r="34" spans="1:2" ht="15">
      <c r="A34" s="333" t="s">
        <v>2049</v>
      </c>
      <c r="B34" s="239"/>
    </row>
    <row r="35" spans="1:2" ht="15">
      <c r="A35" s="333" t="s">
        <v>2050</v>
      </c>
      <c r="B35" s="239"/>
    </row>
    <row r="36" spans="1:2" ht="15">
      <c r="A36" s="333" t="s">
        <v>2051</v>
      </c>
      <c r="B36" s="239"/>
    </row>
    <row r="37" spans="1:2" ht="15">
      <c r="A37" s="333" t="s">
        <v>2052</v>
      </c>
      <c r="B37" s="239"/>
    </row>
    <row r="38" ht="15">
      <c r="B38" s="239"/>
    </row>
    <row r="39" ht="15">
      <c r="B39" s="239"/>
    </row>
    <row r="40" ht="15">
      <c r="B40" s="239"/>
    </row>
    <row r="41" ht="15">
      <c r="B41" s="239"/>
    </row>
    <row r="42" ht="15">
      <c r="B42" s="239"/>
    </row>
    <row r="43" ht="15">
      <c r="B43" s="239"/>
    </row>
    <row r="44" ht="15">
      <c r="B44" s="239"/>
    </row>
    <row r="45" ht="15">
      <c r="B45" s="239"/>
    </row>
    <row r="46" ht="15">
      <c r="B46" s="239"/>
    </row>
    <row r="47" ht="15">
      <c r="B47" s="239"/>
    </row>
    <row r="48" ht="15">
      <c r="B48" s="239"/>
    </row>
    <row r="49" ht="15">
      <c r="B49" s="239"/>
    </row>
    <row r="50" ht="15">
      <c r="B50" s="239"/>
    </row>
    <row r="51" ht="15">
      <c r="B51" s="239"/>
    </row>
    <row r="52" ht="15">
      <c r="B52" s="239"/>
    </row>
    <row r="53" ht="15">
      <c r="B53" s="239"/>
    </row>
    <row r="54" ht="15">
      <c r="B54" s="239"/>
    </row>
    <row r="55" ht="15">
      <c r="B55" s="239"/>
    </row>
    <row r="56" ht="15">
      <c r="B56" s="239"/>
    </row>
    <row r="57" ht="15">
      <c r="B57" s="239"/>
    </row>
    <row r="58" ht="15">
      <c r="B58" s="239"/>
    </row>
    <row r="59" ht="15">
      <c r="B59" s="239"/>
    </row>
    <row r="60" ht="15">
      <c r="B60" s="239"/>
    </row>
    <row r="61" ht="15">
      <c r="B61" s="239"/>
    </row>
    <row r="62" ht="15">
      <c r="B62" s="239"/>
    </row>
    <row r="63" ht="15">
      <c r="B63" s="239"/>
    </row>
    <row r="64" ht="15">
      <c r="B64" s="239"/>
    </row>
    <row r="65" ht="15">
      <c r="B65" s="239"/>
    </row>
    <row r="66" ht="15">
      <c r="B66" s="239"/>
    </row>
    <row r="67" ht="15">
      <c r="B67" s="239"/>
    </row>
    <row r="68" ht="15">
      <c r="B68" s="239"/>
    </row>
    <row r="69" ht="15">
      <c r="B69" s="239"/>
    </row>
    <row r="70" ht="15">
      <c r="B70" s="239"/>
    </row>
    <row r="71" ht="15">
      <c r="B71" s="239"/>
    </row>
    <row r="72" ht="15">
      <c r="B72" s="239"/>
    </row>
    <row r="73" ht="15">
      <c r="B73" s="239"/>
    </row>
    <row r="74" ht="15">
      <c r="B74" s="239"/>
    </row>
    <row r="75" ht="15">
      <c r="B75" s="239"/>
    </row>
    <row r="76" ht="15">
      <c r="B76" s="239"/>
    </row>
    <row r="77" ht="15">
      <c r="B77" s="239"/>
    </row>
    <row r="78" ht="15">
      <c r="B78" s="239"/>
    </row>
    <row r="79" ht="15">
      <c r="B79" s="239"/>
    </row>
    <row r="80" ht="15">
      <c r="B80" s="239"/>
    </row>
    <row r="81" ht="15">
      <c r="B81" s="239"/>
    </row>
    <row r="82" ht="15">
      <c r="B82" s="239"/>
    </row>
    <row r="83" ht="15">
      <c r="B83" s="217"/>
    </row>
    <row r="84" ht="15">
      <c r="B84" s="217"/>
    </row>
    <row r="85" ht="15">
      <c r="B85" s="217"/>
    </row>
    <row r="86" ht="15">
      <c r="B86" s="217"/>
    </row>
    <row r="87" ht="15">
      <c r="B87" s="217"/>
    </row>
    <row r="88" ht="15">
      <c r="B88" s="217"/>
    </row>
    <row r="89" ht="15">
      <c r="B89" s="217"/>
    </row>
    <row r="90" ht="15">
      <c r="B90" s="217"/>
    </row>
    <row r="91" ht="15">
      <c r="B91" s="217"/>
    </row>
    <row r="92" ht="15">
      <c r="B92" s="217"/>
    </row>
    <row r="93" ht="15">
      <c r="B93" s="239"/>
    </row>
    <row r="94" ht="15">
      <c r="B94" s="239"/>
    </row>
    <row r="95" ht="15">
      <c r="B95" s="239"/>
    </row>
    <row r="96" ht="15">
      <c r="B96" s="239"/>
    </row>
    <row r="97" ht="15">
      <c r="B97" s="239"/>
    </row>
    <row r="98" ht="15">
      <c r="B98" s="239"/>
    </row>
    <row r="99" ht="15">
      <c r="B99" s="239"/>
    </row>
    <row r="100" ht="15">
      <c r="B100" s="239"/>
    </row>
    <row r="101" ht="15">
      <c r="B101" s="263"/>
    </row>
    <row r="102" ht="15">
      <c r="B102" s="239"/>
    </row>
    <row r="103" ht="15">
      <c r="B103" s="239"/>
    </row>
    <row r="104" ht="15">
      <c r="B104" s="239"/>
    </row>
    <row r="105" ht="15">
      <c r="B105" s="239"/>
    </row>
    <row r="106" ht="15">
      <c r="B106" s="239"/>
    </row>
    <row r="107" ht="15">
      <c r="B107" s="239"/>
    </row>
    <row r="108" ht="15">
      <c r="B108" s="239"/>
    </row>
    <row r="109" ht="15">
      <c r="B109" s="239"/>
    </row>
    <row r="110" ht="15">
      <c r="B110" s="239"/>
    </row>
    <row r="111" ht="15">
      <c r="B111" s="239"/>
    </row>
    <row r="112" ht="15">
      <c r="B112" s="239"/>
    </row>
    <row r="113" ht="15">
      <c r="B113" s="239"/>
    </row>
    <row r="114" ht="15">
      <c r="B114" s="239"/>
    </row>
    <row r="115" ht="15">
      <c r="B115" s="239"/>
    </row>
    <row r="116" ht="15">
      <c r="B116" s="239"/>
    </row>
    <row r="117" ht="15">
      <c r="B117" s="239"/>
    </row>
    <row r="118" ht="15">
      <c r="B118" s="239"/>
    </row>
    <row r="120" ht="15">
      <c r="B120" s="239"/>
    </row>
    <row r="121" ht="15">
      <c r="B121" s="239"/>
    </row>
    <row r="122" ht="15">
      <c r="B122" s="239"/>
    </row>
    <row r="127" ht="15">
      <c r="B127" s="226"/>
    </row>
    <row r="128" ht="15">
      <c r="B128" s="335"/>
    </row>
    <row r="134" ht="15">
      <c r="B134" s="240"/>
    </row>
    <row r="135" ht="15">
      <c r="B135" s="239"/>
    </row>
    <row r="137" ht="15">
      <c r="B137" s="239"/>
    </row>
    <row r="138" ht="15">
      <c r="B138" s="239"/>
    </row>
    <row r="139" ht="15">
      <c r="B139" s="239"/>
    </row>
    <row r="140" ht="15">
      <c r="B140" s="239"/>
    </row>
    <row r="141" ht="15">
      <c r="B141" s="239"/>
    </row>
    <row r="142" ht="15">
      <c r="B142" s="239"/>
    </row>
    <row r="143" ht="15">
      <c r="B143" s="239"/>
    </row>
    <row r="144" ht="15">
      <c r="B144" s="239"/>
    </row>
    <row r="145" ht="15">
      <c r="B145" s="239"/>
    </row>
    <row r="146" ht="15">
      <c r="B146" s="239"/>
    </row>
    <row r="147" ht="15">
      <c r="B147" s="239"/>
    </row>
    <row r="148" ht="15">
      <c r="B148" s="239"/>
    </row>
    <row r="245" ht="15">
      <c r="B245" s="234"/>
    </row>
    <row r="246" ht="15">
      <c r="B246" s="239"/>
    </row>
    <row r="247" ht="15">
      <c r="B247" s="239"/>
    </row>
    <row r="250" ht="15">
      <c r="B250" s="239"/>
    </row>
    <row r="266" ht="15">
      <c r="B266" s="234"/>
    </row>
    <row r="296" ht="15">
      <c r="B296" s="226"/>
    </row>
    <row r="297" ht="15">
      <c r="B297" s="239"/>
    </row>
    <row r="299" ht="15">
      <c r="B299" s="239"/>
    </row>
    <row r="300" ht="15">
      <c r="B300" s="239"/>
    </row>
    <row r="301" ht="15">
      <c r="B301" s="239"/>
    </row>
    <row r="302" ht="15">
      <c r="B302" s="239"/>
    </row>
    <row r="303" ht="15">
      <c r="B303" s="239"/>
    </row>
    <row r="304" ht="15">
      <c r="B304" s="239"/>
    </row>
    <row r="305" ht="15">
      <c r="B305" s="239"/>
    </row>
    <row r="306" ht="15">
      <c r="B306" s="239"/>
    </row>
    <row r="307" ht="15">
      <c r="B307" s="239"/>
    </row>
    <row r="308" ht="15">
      <c r="B308" s="239"/>
    </row>
    <row r="309" ht="15">
      <c r="B309" s="239"/>
    </row>
    <row r="310" ht="15">
      <c r="B310" s="239"/>
    </row>
    <row r="322" ht="15">
      <c r="B322" s="239"/>
    </row>
    <row r="323" ht="15">
      <c r="B323" s="239"/>
    </row>
    <row r="324" ht="15">
      <c r="B324" s="239"/>
    </row>
    <row r="325" ht="15">
      <c r="B325" s="239"/>
    </row>
    <row r="326" ht="15">
      <c r="B326" s="239"/>
    </row>
    <row r="327" ht="15">
      <c r="B327" s="239"/>
    </row>
    <row r="328" ht="15">
      <c r="B328" s="239"/>
    </row>
    <row r="329" ht="15">
      <c r="B329" s="239"/>
    </row>
    <row r="330" ht="15">
      <c r="B330" s="239"/>
    </row>
    <row r="332" ht="15">
      <c r="B332" s="239"/>
    </row>
    <row r="333" ht="15">
      <c r="B333" s="239"/>
    </row>
    <row r="334" ht="15">
      <c r="B334" s="239"/>
    </row>
    <row r="335" ht="15">
      <c r="B335" s="239"/>
    </row>
    <row r="336" ht="15">
      <c r="B336" s="239"/>
    </row>
    <row r="338" ht="15">
      <c r="B338" s="239"/>
    </row>
    <row r="341" ht="15">
      <c r="B341" s="239"/>
    </row>
    <row r="344" ht="15">
      <c r="B344" s="239"/>
    </row>
    <row r="345" ht="15">
      <c r="B345" s="239"/>
    </row>
    <row r="346" ht="15">
      <c r="B346" s="239"/>
    </row>
    <row r="347" ht="15">
      <c r="B347" s="239"/>
    </row>
    <row r="348" ht="15">
      <c r="B348" s="239"/>
    </row>
    <row r="349" ht="15">
      <c r="B349" s="239"/>
    </row>
    <row r="350" ht="15">
      <c r="B350" s="239"/>
    </row>
    <row r="351" ht="15">
      <c r="B351" s="239"/>
    </row>
    <row r="352" ht="15">
      <c r="B352" s="239"/>
    </row>
    <row r="353" ht="15">
      <c r="B353" s="239"/>
    </row>
    <row r="354" ht="15">
      <c r="B354" s="239"/>
    </row>
    <row r="355" ht="15">
      <c r="B355" s="239"/>
    </row>
    <row r="356" ht="15">
      <c r="B356" s="239"/>
    </row>
    <row r="357" ht="15">
      <c r="B357" s="239"/>
    </row>
    <row r="358" ht="15">
      <c r="B358" s="239"/>
    </row>
    <row r="359" ht="15">
      <c r="B359" s="239"/>
    </row>
    <row r="360" ht="15">
      <c r="B360" s="239"/>
    </row>
    <row r="361" ht="15">
      <c r="B361" s="239"/>
    </row>
    <row r="362" ht="15">
      <c r="B362" s="239"/>
    </row>
    <row r="366" ht="15">
      <c r="B366" s="226"/>
    </row>
    <row r="383" ht="15">
      <c r="B383" s="33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33" t="s">
        <v>987</v>
      </c>
      <c r="H2" s="34"/>
      <c r="I2" s="34"/>
      <c r="J2" s="34"/>
      <c r="K2" s="34"/>
      <c r="L2" s="1"/>
      <c r="M2" s="1"/>
      <c r="N2" s="1"/>
      <c r="O2" s="1"/>
    </row>
    <row r="3" spans="2:15" ht="11.25" customHeight="1">
      <c r="B3" s="1"/>
      <c r="C3" s="1"/>
      <c r="D3" s="1"/>
      <c r="E3" s="1"/>
      <c r="F3" s="1"/>
      <c r="G3" s="1"/>
      <c r="H3" s="1"/>
      <c r="I3" s="1"/>
      <c r="J3" s="1"/>
      <c r="K3" s="1"/>
      <c r="L3" s="1"/>
      <c r="M3" s="1"/>
      <c r="N3" s="1"/>
      <c r="O3" s="1"/>
    </row>
    <row r="4" spans="2:15" ht="35.25" customHeight="1">
      <c r="B4" s="35" t="s">
        <v>988</v>
      </c>
      <c r="C4" s="36"/>
      <c r="D4" s="36"/>
      <c r="E4" s="36"/>
      <c r="F4" s="36"/>
      <c r="G4" s="36"/>
      <c r="H4" s="36"/>
      <c r="I4" s="36"/>
      <c r="J4" s="36"/>
      <c r="K4" s="36"/>
      <c r="L4" s="36"/>
      <c r="M4" s="36"/>
      <c r="N4" s="36"/>
      <c r="O4" s="36"/>
    </row>
    <row r="5" spans="2:15" ht="10.5" customHeight="1">
      <c r="B5" s="1"/>
      <c r="C5" s="1"/>
      <c r="D5" s="1"/>
      <c r="E5" s="1"/>
      <c r="F5" s="1"/>
      <c r="G5" s="1"/>
      <c r="H5" s="1"/>
      <c r="I5" s="1"/>
      <c r="J5" s="1"/>
      <c r="K5" s="1"/>
      <c r="L5" s="1"/>
      <c r="M5" s="1"/>
      <c r="N5" s="1"/>
      <c r="O5" s="1"/>
    </row>
    <row r="6" spans="2:15" ht="18.75" customHeight="1">
      <c r="B6" s="37" t="s">
        <v>989</v>
      </c>
      <c r="C6" s="38"/>
      <c r="D6" s="38"/>
      <c r="E6" s="38"/>
      <c r="F6" s="38"/>
      <c r="G6" s="38"/>
      <c r="H6" s="38"/>
      <c r="I6" s="38"/>
      <c r="J6" s="38"/>
      <c r="K6" s="38"/>
      <c r="L6" s="38"/>
      <c r="M6" s="38"/>
      <c r="N6" s="38"/>
      <c r="O6" s="39"/>
    </row>
    <row r="7" spans="2:15" ht="6.75" customHeight="1">
      <c r="B7" s="1"/>
      <c r="C7" s="1"/>
      <c r="D7" s="1"/>
      <c r="E7" s="1"/>
      <c r="F7" s="1"/>
      <c r="G7" s="1"/>
      <c r="H7" s="1"/>
      <c r="I7" s="1"/>
      <c r="J7" s="1"/>
      <c r="K7" s="1"/>
      <c r="L7" s="1"/>
      <c r="M7" s="1"/>
      <c r="N7" s="1"/>
      <c r="O7" s="1"/>
    </row>
    <row r="8" spans="2:15" ht="21" customHeight="1">
      <c r="B8" s="40" t="s">
        <v>989</v>
      </c>
      <c r="C8" s="1"/>
      <c r="D8" s="42">
        <v>44227</v>
      </c>
      <c r="E8" s="43"/>
      <c r="F8" s="43"/>
      <c r="G8" s="1"/>
      <c r="H8" s="1"/>
      <c r="I8" s="1"/>
      <c r="J8" s="1"/>
      <c r="K8" s="1"/>
      <c r="L8" s="1"/>
      <c r="M8" s="1"/>
      <c r="N8" s="1"/>
      <c r="O8" s="1"/>
    </row>
    <row r="9" spans="2:15" ht="4.5" customHeight="1">
      <c r="B9" s="41"/>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7" t="s">
        <v>990</v>
      </c>
      <c r="C11" s="38"/>
      <c r="D11" s="38"/>
      <c r="E11" s="38"/>
      <c r="F11" s="38"/>
      <c r="G11" s="38"/>
      <c r="H11" s="38"/>
      <c r="I11" s="38"/>
      <c r="J11" s="38"/>
      <c r="K11" s="38"/>
      <c r="L11" s="38"/>
      <c r="M11" s="38"/>
      <c r="N11" s="38"/>
      <c r="O11" s="39"/>
    </row>
    <row r="12" spans="2:15" ht="12.75" customHeight="1">
      <c r="B12" s="1"/>
      <c r="C12" s="1"/>
      <c r="D12" s="1"/>
      <c r="E12" s="1"/>
      <c r="F12" s="1"/>
      <c r="G12" s="1"/>
      <c r="H12" s="1"/>
      <c r="I12" s="1"/>
      <c r="J12" s="1"/>
      <c r="K12" s="1"/>
      <c r="L12" s="1"/>
      <c r="M12" s="1"/>
      <c r="N12" s="1"/>
      <c r="O12" s="1"/>
    </row>
    <row r="13" spans="2:15" ht="17.25" customHeight="1">
      <c r="B13" s="44" t="s">
        <v>991</v>
      </c>
      <c r="C13" s="45"/>
      <c r="D13" s="45"/>
      <c r="E13" s="45"/>
      <c r="F13" s="46"/>
      <c r="G13" s="45"/>
      <c r="H13" s="45"/>
      <c r="I13" s="46"/>
      <c r="J13" s="45"/>
      <c r="K13" s="45"/>
      <c r="L13" s="45"/>
      <c r="M13" s="45"/>
      <c r="N13" s="45"/>
      <c r="O13" s="45"/>
    </row>
    <row r="14" spans="2:15" ht="15" customHeight="1">
      <c r="B14" s="47" t="s">
        <v>992</v>
      </c>
      <c r="C14" s="43"/>
      <c r="D14" s="43"/>
      <c r="E14" s="43"/>
      <c r="F14" s="47" t="s">
        <v>993</v>
      </c>
      <c r="G14" s="43"/>
      <c r="H14" s="43"/>
      <c r="I14" s="48" t="s">
        <v>994</v>
      </c>
      <c r="J14" s="43"/>
      <c r="K14" s="43"/>
      <c r="L14" s="43"/>
      <c r="M14" s="43"/>
      <c r="N14" s="43"/>
      <c r="O14" s="43"/>
    </row>
    <row r="15" spans="2:15" ht="13.5" customHeight="1">
      <c r="B15" s="1"/>
      <c r="C15" s="1"/>
      <c r="D15" s="1"/>
      <c r="E15" s="1"/>
      <c r="F15" s="1"/>
      <c r="G15" s="1"/>
      <c r="H15" s="1"/>
      <c r="I15" s="1"/>
      <c r="J15" s="1"/>
      <c r="K15" s="1"/>
      <c r="L15" s="1"/>
      <c r="M15" s="1"/>
      <c r="N15" s="1"/>
      <c r="O15" s="1"/>
    </row>
    <row r="16" spans="2:15" ht="16.5" customHeight="1">
      <c r="B16" s="46" t="s">
        <v>995</v>
      </c>
      <c r="C16" s="45"/>
      <c r="D16" s="45"/>
      <c r="E16" s="45"/>
      <c r="F16" s="45"/>
      <c r="G16" s="45"/>
      <c r="H16" s="46"/>
      <c r="I16" s="45"/>
      <c r="J16" s="45"/>
      <c r="K16" s="45"/>
      <c r="L16" s="45"/>
      <c r="M16" s="49"/>
      <c r="N16" s="45"/>
      <c r="O16" s="45"/>
    </row>
    <row r="17" spans="2:15" ht="15" customHeight="1">
      <c r="B17" s="50" t="s">
        <v>996</v>
      </c>
      <c r="C17" s="43"/>
      <c r="D17" s="43"/>
      <c r="E17" s="43"/>
      <c r="F17" s="50" t="s">
        <v>997</v>
      </c>
      <c r="G17" s="43"/>
      <c r="H17" s="43"/>
      <c r="I17" s="51" t="s">
        <v>998</v>
      </c>
      <c r="J17" s="43"/>
      <c r="K17" s="43"/>
      <c r="L17" s="43"/>
      <c r="M17" s="43"/>
      <c r="N17" s="43"/>
      <c r="O17" s="43"/>
    </row>
    <row r="18" spans="2:15" ht="13.5" customHeight="1">
      <c r="B18" s="1"/>
      <c r="C18" s="1"/>
      <c r="D18" s="1"/>
      <c r="E18" s="1"/>
      <c r="F18" s="1"/>
      <c r="G18" s="1"/>
      <c r="H18" s="1"/>
      <c r="I18" s="1"/>
      <c r="J18" s="1"/>
      <c r="K18" s="1"/>
      <c r="L18" s="1"/>
      <c r="M18" s="1"/>
      <c r="N18" s="1"/>
      <c r="O18" s="1"/>
    </row>
    <row r="19" spans="2:15" ht="16.5" customHeight="1">
      <c r="B19" s="46" t="s">
        <v>999</v>
      </c>
      <c r="C19" s="45"/>
      <c r="D19" s="45"/>
      <c r="E19" s="45"/>
      <c r="F19" s="45"/>
      <c r="G19" s="45"/>
      <c r="H19" s="45"/>
      <c r="I19" s="45"/>
      <c r="J19" s="45"/>
      <c r="K19" s="46"/>
      <c r="L19" s="45"/>
      <c r="M19" s="45"/>
      <c r="N19" s="49"/>
      <c r="O19" s="45"/>
    </row>
    <row r="20" spans="2:15" ht="15" customHeight="1">
      <c r="B20" s="50" t="s">
        <v>1000</v>
      </c>
      <c r="C20" s="43"/>
      <c r="D20" s="43"/>
      <c r="E20" s="43"/>
      <c r="F20" s="50" t="s">
        <v>1001</v>
      </c>
      <c r="G20" s="43"/>
      <c r="H20" s="43"/>
      <c r="I20" s="51" t="s">
        <v>1002</v>
      </c>
      <c r="J20" s="43"/>
      <c r="K20" s="43"/>
      <c r="L20" s="43"/>
      <c r="M20" s="43"/>
      <c r="N20" s="43"/>
      <c r="O20" s="1"/>
    </row>
    <row r="21" spans="2:15" ht="13.5" customHeight="1">
      <c r="B21" s="1"/>
      <c r="C21" s="1"/>
      <c r="D21" s="1"/>
      <c r="E21" s="1"/>
      <c r="F21" s="1"/>
      <c r="G21" s="1"/>
      <c r="H21" s="1"/>
      <c r="I21" s="1"/>
      <c r="J21" s="1"/>
      <c r="K21" s="1"/>
      <c r="L21" s="1"/>
      <c r="M21" s="1"/>
      <c r="N21" s="1"/>
      <c r="O21" s="1"/>
    </row>
    <row r="22" spans="2:15" ht="15" customHeight="1">
      <c r="B22" s="46" t="s">
        <v>1003</v>
      </c>
      <c r="C22" s="45"/>
      <c r="D22" s="45"/>
      <c r="E22" s="45"/>
      <c r="F22" s="49"/>
      <c r="G22" s="45"/>
      <c r="H22" s="45"/>
      <c r="I22" s="45"/>
      <c r="J22" s="49"/>
      <c r="K22" s="45"/>
      <c r="L22" s="45"/>
      <c r="M22" s="45"/>
      <c r="N22" s="45"/>
      <c r="O22" s="45"/>
    </row>
    <row r="23" spans="2:15" ht="15" customHeight="1">
      <c r="B23" s="50" t="s">
        <v>1004</v>
      </c>
      <c r="C23" s="43"/>
      <c r="D23" s="43"/>
      <c r="E23" s="43"/>
      <c r="F23" s="50"/>
      <c r="G23" s="43"/>
      <c r="H23" s="43"/>
      <c r="I23" s="43"/>
      <c r="J23" s="50"/>
      <c r="K23" s="43"/>
      <c r="L23" s="43"/>
      <c r="M23" s="43"/>
      <c r="N23" s="43"/>
      <c r="O23" s="43"/>
    </row>
    <row r="24" spans="2:15" ht="11.25" customHeight="1">
      <c r="B24" s="1"/>
      <c r="C24" s="1"/>
      <c r="D24" s="1"/>
      <c r="E24" s="1"/>
      <c r="F24" s="1"/>
      <c r="G24" s="1"/>
      <c r="H24" s="1"/>
      <c r="I24" s="1"/>
      <c r="J24" s="1"/>
      <c r="K24" s="1"/>
      <c r="L24" s="1"/>
      <c r="M24" s="1"/>
      <c r="N24" s="1"/>
      <c r="O24" s="1"/>
    </row>
    <row r="25" spans="2:15" ht="15" customHeight="1">
      <c r="B25" s="46" t="s">
        <v>1005</v>
      </c>
      <c r="C25" s="45"/>
      <c r="D25" s="45"/>
      <c r="E25" s="45"/>
      <c r="F25" s="45"/>
      <c r="G25" s="45"/>
      <c r="H25" s="45"/>
      <c r="I25" s="45"/>
      <c r="J25" s="45"/>
      <c r="K25" s="45"/>
      <c r="L25" s="45"/>
      <c r="M25" s="45"/>
      <c r="N25" s="45"/>
      <c r="O25" s="45"/>
    </row>
    <row r="26" spans="2:15" ht="15" customHeight="1">
      <c r="B26" s="50" t="s">
        <v>1006</v>
      </c>
      <c r="C26" s="43"/>
      <c r="D26" s="43"/>
      <c r="E26" s="43"/>
      <c r="F26" s="43"/>
      <c r="G26" s="43"/>
      <c r="H26" s="43"/>
      <c r="I26" s="43"/>
      <c r="J26" s="43"/>
      <c r="K26" s="43"/>
      <c r="L26" s="43"/>
      <c r="M26" s="43"/>
      <c r="N26" s="43"/>
      <c r="O26" s="43"/>
    </row>
    <row r="27" spans="2:15" ht="15" customHeight="1">
      <c r="B27" s="50" t="s">
        <v>1007</v>
      </c>
      <c r="C27" s="43"/>
      <c r="D27" s="43"/>
      <c r="E27" s="43"/>
      <c r="F27" s="43"/>
      <c r="G27" s="43"/>
      <c r="H27" s="43"/>
      <c r="I27" s="43"/>
      <c r="J27" s="43"/>
      <c r="K27" s="43"/>
      <c r="L27" s="43"/>
      <c r="M27" s="43"/>
      <c r="N27" s="43"/>
      <c r="O27" s="43"/>
    </row>
    <row r="28" spans="2:15" ht="15" customHeight="1">
      <c r="B28" s="50" t="s">
        <v>1008</v>
      </c>
      <c r="C28" s="43"/>
      <c r="D28" s="43"/>
      <c r="E28" s="43"/>
      <c r="F28" s="43"/>
      <c r="G28" s="43"/>
      <c r="H28" s="43"/>
      <c r="I28" s="43"/>
      <c r="J28" s="43"/>
      <c r="K28" s="43"/>
      <c r="L28" s="43"/>
      <c r="M28" s="43"/>
      <c r="N28" s="43"/>
      <c r="O28" s="43"/>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20"/>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5" t="s">
        <v>1009</v>
      </c>
      <c r="D4" s="36"/>
      <c r="E4" s="36"/>
      <c r="F4" s="36"/>
      <c r="G4" s="36"/>
      <c r="H4" s="36"/>
      <c r="I4" s="36"/>
      <c r="J4" s="36"/>
      <c r="K4" s="36"/>
      <c r="L4" s="36"/>
      <c r="M4" s="36"/>
      <c r="N4" s="36"/>
      <c r="O4" s="36"/>
      <c r="P4" s="36"/>
      <c r="Q4" s="36"/>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7" t="s">
        <v>1010</v>
      </c>
      <c r="D6" s="38"/>
      <c r="E6" s="38"/>
      <c r="F6" s="38"/>
      <c r="G6" s="38"/>
      <c r="H6" s="38"/>
      <c r="I6" s="38"/>
      <c r="J6" s="38"/>
      <c r="K6" s="38"/>
      <c r="L6" s="38"/>
      <c r="M6" s="38"/>
      <c r="N6" s="38"/>
      <c r="O6" s="38"/>
      <c r="P6" s="38"/>
      <c r="Q6" s="39"/>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57" t="s">
        <v>1018</v>
      </c>
      <c r="F8" s="58"/>
      <c r="G8" s="58"/>
      <c r="H8" s="57" t="s">
        <v>1019</v>
      </c>
      <c r="I8" s="58"/>
      <c r="J8" s="59" t="s">
        <v>1020</v>
      </c>
      <c r="K8" s="58"/>
      <c r="L8" s="58"/>
      <c r="M8" s="6" t="s">
        <v>1021</v>
      </c>
      <c r="N8" s="59" t="s">
        <v>1022</v>
      </c>
      <c r="O8" s="58"/>
      <c r="P8" s="6" t="s">
        <v>1023</v>
      </c>
      <c r="Q8" s="59" t="s">
        <v>1024</v>
      </c>
      <c r="R8" s="58"/>
      <c r="S8" s="7" t="s">
        <v>1025</v>
      </c>
      <c r="T8" s="7" t="s">
        <v>1026</v>
      </c>
      <c r="U8" s="7" t="s">
        <v>1039</v>
      </c>
    </row>
    <row r="9" spans="2:21" ht="11.25" customHeight="1">
      <c r="B9" s="1"/>
      <c r="C9" s="8" t="s">
        <v>1027</v>
      </c>
      <c r="D9" s="9" t="s">
        <v>1028</v>
      </c>
      <c r="E9" s="60">
        <v>2500000000</v>
      </c>
      <c r="F9" s="61"/>
      <c r="G9" s="61"/>
      <c r="H9" s="62">
        <v>43521</v>
      </c>
      <c r="I9" s="61"/>
      <c r="J9" s="62">
        <v>46078</v>
      </c>
      <c r="K9" s="61"/>
      <c r="L9" s="61"/>
      <c r="M9" s="9" t="s">
        <v>1</v>
      </c>
      <c r="N9" s="63" t="s">
        <v>1029</v>
      </c>
      <c r="O9" s="61"/>
      <c r="P9" s="12">
        <v>0.005</v>
      </c>
      <c r="Q9" s="63" t="s">
        <v>1030</v>
      </c>
      <c r="R9" s="61"/>
      <c r="S9" s="13">
        <v>44252</v>
      </c>
      <c r="T9" s="14">
        <v>5.071232876712329</v>
      </c>
      <c r="U9" s="9" t="s">
        <v>1040</v>
      </c>
    </row>
    <row r="10" spans="2:21" ht="11.25" customHeight="1">
      <c r="B10" s="1"/>
      <c r="C10" s="8" t="s">
        <v>1031</v>
      </c>
      <c r="D10" s="9" t="s">
        <v>1032</v>
      </c>
      <c r="E10" s="60">
        <v>2500000000</v>
      </c>
      <c r="F10" s="61"/>
      <c r="G10" s="61"/>
      <c r="H10" s="62">
        <v>43521</v>
      </c>
      <c r="I10" s="61"/>
      <c r="J10" s="62">
        <v>47174</v>
      </c>
      <c r="K10" s="61"/>
      <c r="L10" s="61"/>
      <c r="M10" s="9" t="s">
        <v>1</v>
      </c>
      <c r="N10" s="63" t="s">
        <v>1029</v>
      </c>
      <c r="O10" s="61"/>
      <c r="P10" s="12">
        <v>0.0085</v>
      </c>
      <c r="Q10" s="63" t="s">
        <v>1030</v>
      </c>
      <c r="R10" s="61"/>
      <c r="S10" s="13">
        <v>44252</v>
      </c>
      <c r="T10" s="14">
        <v>8.073972602739726</v>
      </c>
      <c r="U10" s="9" t="s">
        <v>1041</v>
      </c>
    </row>
    <row r="11" spans="2:21" ht="11.25" customHeight="1">
      <c r="B11" s="1"/>
      <c r="C11" s="8" t="s">
        <v>1033</v>
      </c>
      <c r="D11" s="9" t="s">
        <v>1034</v>
      </c>
      <c r="E11" s="60">
        <v>2500000000</v>
      </c>
      <c r="F11" s="61"/>
      <c r="G11" s="61"/>
      <c r="H11" s="62">
        <v>43971</v>
      </c>
      <c r="I11" s="61"/>
      <c r="J11" s="62">
        <v>46527</v>
      </c>
      <c r="K11" s="61"/>
      <c r="L11" s="61"/>
      <c r="M11" s="9" t="s">
        <v>1</v>
      </c>
      <c r="N11" s="63" t="s">
        <v>1029</v>
      </c>
      <c r="O11" s="61"/>
      <c r="P11" s="12">
        <v>0.0001</v>
      </c>
      <c r="Q11" s="63" t="s">
        <v>1030</v>
      </c>
      <c r="R11" s="61"/>
      <c r="S11" s="13">
        <v>44336</v>
      </c>
      <c r="T11" s="14">
        <v>6.301369863013699</v>
      </c>
      <c r="U11" s="9" t="s">
        <v>1042</v>
      </c>
    </row>
    <row r="12" spans="2:21" ht="11.25" customHeight="1">
      <c r="B12" s="1"/>
      <c r="C12" s="8" t="s">
        <v>1035</v>
      </c>
      <c r="D12" s="9" t="s">
        <v>1036</v>
      </c>
      <c r="E12" s="60">
        <v>2500000000</v>
      </c>
      <c r="F12" s="61"/>
      <c r="G12" s="61"/>
      <c r="H12" s="62">
        <v>43971</v>
      </c>
      <c r="I12" s="61"/>
      <c r="J12" s="62">
        <v>47623</v>
      </c>
      <c r="K12" s="61"/>
      <c r="L12" s="61"/>
      <c r="M12" s="9" t="s">
        <v>1</v>
      </c>
      <c r="N12" s="63" t="s">
        <v>1029</v>
      </c>
      <c r="O12" s="61"/>
      <c r="P12" s="12">
        <v>0.0007000000000000001</v>
      </c>
      <c r="Q12" s="63" t="s">
        <v>1030</v>
      </c>
      <c r="R12" s="61"/>
      <c r="S12" s="13">
        <v>44336</v>
      </c>
      <c r="T12" s="14">
        <v>9.304109589041095</v>
      </c>
      <c r="U12" s="9" t="s">
        <v>1043</v>
      </c>
    </row>
    <row r="13" spans="2:21" ht="11.25" customHeight="1">
      <c r="B13" s="1"/>
      <c r="C13" s="8" t="s">
        <v>1037</v>
      </c>
      <c r="D13" s="9" t="s">
        <v>1038</v>
      </c>
      <c r="E13" s="60">
        <v>1500000000</v>
      </c>
      <c r="F13" s="61"/>
      <c r="G13" s="61"/>
      <c r="H13" s="62">
        <v>44175</v>
      </c>
      <c r="I13" s="61"/>
      <c r="J13" s="62">
        <v>46731</v>
      </c>
      <c r="K13" s="61"/>
      <c r="L13" s="61"/>
      <c r="M13" s="9" t="s">
        <v>1</v>
      </c>
      <c r="N13" s="63" t="s">
        <v>1029</v>
      </c>
      <c r="O13" s="61"/>
      <c r="P13" s="12">
        <v>0.0001</v>
      </c>
      <c r="Q13" s="63" t="s">
        <v>1030</v>
      </c>
      <c r="R13" s="61"/>
      <c r="S13" s="13">
        <v>44540</v>
      </c>
      <c r="T13" s="14">
        <v>6.86027397260274</v>
      </c>
      <c r="U13" s="9" t="s">
        <v>1044</v>
      </c>
    </row>
    <row r="14" spans="2:21" ht="15" customHeight="1">
      <c r="B14" s="1"/>
      <c r="C14" s="15"/>
      <c r="D14" s="16"/>
      <c r="E14" s="64">
        <v>11500000000</v>
      </c>
      <c r="F14" s="65"/>
      <c r="G14" s="65"/>
      <c r="H14" s="66"/>
      <c r="I14" s="67"/>
      <c r="J14" s="66"/>
      <c r="K14" s="67"/>
      <c r="L14" s="67"/>
      <c r="M14" s="15"/>
      <c r="N14" s="66"/>
      <c r="O14" s="67"/>
      <c r="P14" s="15"/>
      <c r="Q14" s="66"/>
      <c r="R14" s="67"/>
      <c r="S14" s="15"/>
      <c r="T14" s="15"/>
      <c r="U14" s="15"/>
    </row>
    <row r="15" spans="2:21" ht="5.25" customHeight="1">
      <c r="B15" s="1"/>
      <c r="C15" s="1"/>
      <c r="D15" s="1"/>
      <c r="E15" s="1"/>
      <c r="F15" s="1"/>
      <c r="G15" s="1"/>
      <c r="H15" s="1"/>
      <c r="I15" s="1"/>
      <c r="J15" s="1"/>
      <c r="K15" s="1"/>
      <c r="L15" s="1"/>
      <c r="M15" s="1"/>
      <c r="N15" s="1"/>
      <c r="O15" s="1"/>
      <c r="P15" s="1"/>
      <c r="Q15" s="1"/>
      <c r="R15" s="1"/>
      <c r="S15" s="1"/>
      <c r="T15" s="1"/>
      <c r="U15" s="1"/>
    </row>
    <row r="16" spans="2:21" ht="19.5" customHeight="1">
      <c r="B16" s="1"/>
      <c r="C16" s="37" t="s">
        <v>1011</v>
      </c>
      <c r="D16" s="38"/>
      <c r="E16" s="38"/>
      <c r="F16" s="38"/>
      <c r="G16" s="38"/>
      <c r="H16" s="38"/>
      <c r="I16" s="38"/>
      <c r="J16" s="38"/>
      <c r="K16" s="38"/>
      <c r="L16" s="38"/>
      <c r="M16" s="38"/>
      <c r="N16" s="38"/>
      <c r="O16" s="38"/>
      <c r="P16" s="38"/>
      <c r="Q16" s="39"/>
      <c r="R16" s="1"/>
      <c r="S16" s="1"/>
      <c r="T16" s="1"/>
      <c r="U16" s="1"/>
    </row>
    <row r="17" spans="2:21" ht="18" customHeight="1">
      <c r="B17" s="1"/>
      <c r="C17" s="52" t="s">
        <v>1012</v>
      </c>
      <c r="D17" s="53"/>
      <c r="E17" s="53"/>
      <c r="F17" s="53"/>
      <c r="G17" s="1"/>
      <c r="H17" s="1"/>
      <c r="I17" s="1"/>
      <c r="J17" s="1"/>
      <c r="K17" s="54">
        <v>11500000000</v>
      </c>
      <c r="L17" s="53"/>
      <c r="M17" s="53"/>
      <c r="N17" s="1"/>
      <c r="O17" s="1"/>
      <c r="P17" s="1"/>
      <c r="Q17" s="1"/>
      <c r="R17" s="1"/>
      <c r="S17" s="1"/>
      <c r="T17" s="1"/>
      <c r="U17" s="1"/>
    </row>
    <row r="18" spans="2:21" ht="15" customHeight="1">
      <c r="B18" s="1"/>
      <c r="C18" s="52" t="s">
        <v>1013</v>
      </c>
      <c r="D18" s="53"/>
      <c r="E18" s="53"/>
      <c r="F18" s="53"/>
      <c r="G18" s="53"/>
      <c r="H18" s="53"/>
      <c r="I18" s="1"/>
      <c r="J18" s="1"/>
      <c r="K18" s="1"/>
      <c r="L18" s="17"/>
      <c r="M18" s="18">
        <v>0.0031217391304347824</v>
      </c>
      <c r="N18" s="1"/>
      <c r="O18" s="1"/>
      <c r="P18" s="1"/>
      <c r="Q18" s="1"/>
      <c r="R18" s="1"/>
      <c r="S18" s="1"/>
      <c r="T18" s="1"/>
      <c r="U18" s="1"/>
    </row>
    <row r="19" spans="2:21" ht="15" customHeight="1">
      <c r="B19" s="1"/>
      <c r="C19" s="52" t="s">
        <v>1014</v>
      </c>
      <c r="D19" s="53"/>
      <c r="E19" s="53"/>
      <c r="F19" s="53"/>
      <c r="G19" s="53"/>
      <c r="H19" s="53"/>
      <c r="I19" s="1"/>
      <c r="J19" s="1"/>
      <c r="K19" s="68">
        <v>7.144967242406194</v>
      </c>
      <c r="L19" s="69"/>
      <c r="M19" s="69"/>
      <c r="N19" s="1"/>
      <c r="O19" s="1"/>
      <c r="P19" s="1"/>
      <c r="Q19" s="1"/>
      <c r="R19" s="1"/>
      <c r="S19" s="1"/>
      <c r="T19" s="1"/>
      <c r="U19" s="1"/>
    </row>
    <row r="20" spans="3:6" ht="15" customHeight="1">
      <c r="C20" s="55" t="s">
        <v>1015</v>
      </c>
      <c r="D20" s="56"/>
      <c r="E20" s="56"/>
      <c r="F20" s="56"/>
    </row>
  </sheetData>
  <sheetProtection/>
  <mergeCells count="45">
    <mergeCell ref="E14:G14"/>
    <mergeCell ref="H14:I14"/>
    <mergeCell ref="J14:L14"/>
    <mergeCell ref="N14:O14"/>
    <mergeCell ref="Q14:R14"/>
    <mergeCell ref="K19:M19"/>
    <mergeCell ref="E12:G12"/>
    <mergeCell ref="H12:I12"/>
    <mergeCell ref="J12:L12"/>
    <mergeCell ref="N12:O12"/>
    <mergeCell ref="Q12:R12"/>
    <mergeCell ref="E13:G13"/>
    <mergeCell ref="H13:I13"/>
    <mergeCell ref="J13:L13"/>
    <mergeCell ref="N13:O13"/>
    <mergeCell ref="Q13:R13"/>
    <mergeCell ref="H10:I10"/>
    <mergeCell ref="J10:L10"/>
    <mergeCell ref="N10:O10"/>
    <mergeCell ref="Q10:R10"/>
    <mergeCell ref="E11:G11"/>
    <mergeCell ref="H11:I11"/>
    <mergeCell ref="J11:L11"/>
    <mergeCell ref="N11:O11"/>
    <mergeCell ref="Q11:R11"/>
    <mergeCell ref="C18:H18"/>
    <mergeCell ref="C19:H19"/>
    <mergeCell ref="C20:F20"/>
    <mergeCell ref="E8:G8"/>
    <mergeCell ref="H8:I8"/>
    <mergeCell ref="J8:L8"/>
    <mergeCell ref="E9:G9"/>
    <mergeCell ref="H9:I9"/>
    <mergeCell ref="J9:L9"/>
    <mergeCell ref="E10:G10"/>
    <mergeCell ref="H2:N2"/>
    <mergeCell ref="C4:Q4"/>
    <mergeCell ref="C6:Q6"/>
    <mergeCell ref="C16:Q16"/>
    <mergeCell ref="C17:F17"/>
    <mergeCell ref="K17:M17"/>
    <mergeCell ref="N8:O8"/>
    <mergeCell ref="Q8:R8"/>
    <mergeCell ref="N9:O9"/>
    <mergeCell ref="Q9:R9"/>
  </mergeCells>
  <hyperlinks>
    <hyperlink ref="C9" r:id="rId1" display="mailto:BD@155374"/>
    <hyperlink ref="C10" r:id="rId2" display="mailto:BD@155375"/>
    <hyperlink ref="C11" r:id="rId3" display="mailto:BD@167469"/>
    <hyperlink ref="C12" r:id="rId4" display="mailto:BD@167470"/>
    <hyperlink ref="C13" r:id="rId5" display="mailto:BD@178945"/>
  </hyperlinks>
  <printOptions/>
  <pageMargins left="0.44431372549019615" right="0.44431372549019615" top="0.44431372549019615" bottom="0.44431372549019615" header="0.5098039215686275" footer="0.5098039215686275"/>
  <pageSetup horizontalDpi="600" verticalDpi="600" orientation="landscape" scale="95" r:id="rId6"/>
</worksheet>
</file>

<file path=xl/worksheets/sheet8.xml><?xml version="1.0" encoding="utf-8"?>
<worksheet xmlns="http://schemas.openxmlformats.org/spreadsheetml/2006/main" xmlns:r="http://schemas.openxmlformats.org/officeDocument/2006/relationships">
  <dimension ref="B2:I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33" t="s">
        <v>987</v>
      </c>
      <c r="F3" s="34"/>
      <c r="G3" s="34"/>
      <c r="H3" s="1"/>
      <c r="I3" s="1"/>
    </row>
    <row r="4" spans="2:9" ht="7.5" customHeight="1">
      <c r="B4" s="1"/>
      <c r="C4" s="1"/>
      <c r="D4" s="1"/>
      <c r="E4" s="1"/>
      <c r="F4" s="1"/>
      <c r="G4" s="1"/>
      <c r="H4" s="1"/>
      <c r="I4" s="1"/>
    </row>
    <row r="5" spans="2:9" ht="36" customHeight="1">
      <c r="B5" s="35" t="s">
        <v>1045</v>
      </c>
      <c r="C5" s="36"/>
      <c r="D5" s="36"/>
      <c r="E5" s="36"/>
      <c r="F5" s="36"/>
      <c r="G5" s="36"/>
      <c r="H5" s="36"/>
      <c r="I5" s="36"/>
    </row>
    <row r="6" spans="2:9" ht="9.75" customHeight="1">
      <c r="B6" s="1"/>
      <c r="C6" s="1"/>
      <c r="D6" s="1"/>
      <c r="E6" s="1"/>
      <c r="F6" s="1"/>
      <c r="G6" s="1"/>
      <c r="H6" s="1"/>
      <c r="I6" s="1"/>
    </row>
    <row r="7" spans="2:9" ht="18.75" customHeight="1">
      <c r="B7" s="70" t="s">
        <v>1046</v>
      </c>
      <c r="C7" s="71"/>
      <c r="D7" s="71"/>
      <c r="E7" s="71"/>
      <c r="F7" s="71"/>
      <c r="G7" s="71"/>
      <c r="H7" s="71"/>
      <c r="I7" s="72"/>
    </row>
    <row r="8" spans="2:9" ht="12.75" customHeight="1">
      <c r="B8" s="1"/>
      <c r="C8" s="1"/>
      <c r="D8" s="1"/>
      <c r="E8" s="1"/>
      <c r="F8" s="1"/>
      <c r="G8" s="1"/>
      <c r="H8" s="1"/>
      <c r="I8" s="1"/>
    </row>
    <row r="9" spans="2:9" ht="15.75" customHeight="1">
      <c r="B9" s="3" t="s">
        <v>1048</v>
      </c>
      <c r="C9" s="49" t="s">
        <v>1049</v>
      </c>
      <c r="D9" s="45"/>
      <c r="E9" s="45"/>
      <c r="F9" s="4" t="s">
        <v>1050</v>
      </c>
      <c r="G9" s="49" t="s">
        <v>1051</v>
      </c>
      <c r="H9" s="45"/>
      <c r="I9" s="1"/>
    </row>
    <row r="10" spans="2:9" ht="15" customHeight="1">
      <c r="B10" s="5" t="s">
        <v>1052</v>
      </c>
      <c r="C10" s="73" t="s">
        <v>1053</v>
      </c>
      <c r="D10" s="43"/>
      <c r="E10" s="43"/>
      <c r="F10" s="2" t="s">
        <v>1054</v>
      </c>
      <c r="G10" s="73" t="s">
        <v>1055</v>
      </c>
      <c r="H10" s="43"/>
      <c r="I10" s="1"/>
    </row>
    <row r="11" spans="2:9" ht="15" customHeight="1">
      <c r="B11" s="5" t="s">
        <v>1056</v>
      </c>
      <c r="C11" s="73" t="s">
        <v>1057</v>
      </c>
      <c r="D11" s="43"/>
      <c r="E11" s="43"/>
      <c r="F11" s="2" t="s">
        <v>1054</v>
      </c>
      <c r="G11" s="73" t="s">
        <v>1058</v>
      </c>
      <c r="H11" s="43"/>
      <c r="I11" s="1"/>
    </row>
    <row r="12" spans="2:9" ht="15" customHeight="1">
      <c r="B12" s="5" t="s">
        <v>1059</v>
      </c>
      <c r="C12" s="73" t="s">
        <v>1053</v>
      </c>
      <c r="D12" s="43"/>
      <c r="E12" s="43"/>
      <c r="F12" s="2" t="s">
        <v>1054</v>
      </c>
      <c r="G12" s="73" t="s">
        <v>1060</v>
      </c>
      <c r="H12" s="43"/>
      <c r="I12" s="1"/>
    </row>
    <row r="13" spans="2:9" ht="28.5" customHeight="1">
      <c r="B13" s="1"/>
      <c r="C13" s="1"/>
      <c r="D13" s="1"/>
      <c r="E13" s="1"/>
      <c r="F13" s="1"/>
      <c r="G13" s="1"/>
      <c r="H13" s="1"/>
      <c r="I13" s="1"/>
    </row>
    <row r="14" spans="2:9" ht="18.75" customHeight="1">
      <c r="B14" s="70" t="s">
        <v>1047</v>
      </c>
      <c r="C14" s="71"/>
      <c r="D14" s="71"/>
      <c r="E14" s="71"/>
      <c r="F14" s="71"/>
      <c r="G14" s="71"/>
      <c r="H14" s="71"/>
      <c r="I14" s="72"/>
    </row>
    <row r="15" spans="2:9" ht="15.75" customHeight="1">
      <c r="B15" s="1"/>
      <c r="C15" s="1"/>
      <c r="D15" s="1"/>
      <c r="E15" s="1"/>
      <c r="F15" s="1"/>
      <c r="G15" s="1"/>
      <c r="H15" s="1"/>
      <c r="I15" s="1"/>
    </row>
    <row r="16" spans="2:9" ht="15.75" customHeight="1">
      <c r="B16" s="3" t="s">
        <v>1048</v>
      </c>
      <c r="C16" s="49" t="s">
        <v>1049</v>
      </c>
      <c r="D16" s="45"/>
      <c r="E16" s="45"/>
      <c r="F16" s="4" t="s">
        <v>1050</v>
      </c>
      <c r="G16" s="1"/>
      <c r="H16" s="1"/>
      <c r="I16" s="1"/>
    </row>
    <row r="17" spans="2:9" ht="15" customHeight="1">
      <c r="B17" s="5" t="s">
        <v>1052</v>
      </c>
      <c r="C17" s="73" t="s">
        <v>1061</v>
      </c>
      <c r="D17" s="43"/>
      <c r="E17" s="43"/>
      <c r="F17" s="2"/>
      <c r="G17" s="1"/>
      <c r="H17" s="1"/>
      <c r="I17" s="1"/>
    </row>
    <row r="18" spans="2:9" ht="15" customHeight="1">
      <c r="B18" s="5" t="s">
        <v>1056</v>
      </c>
      <c r="C18" s="73" t="s">
        <v>1062</v>
      </c>
      <c r="D18" s="43"/>
      <c r="E18" s="43"/>
      <c r="F18" s="2" t="s">
        <v>1054</v>
      </c>
      <c r="G18" s="1"/>
      <c r="H18" s="1"/>
      <c r="I18" s="1"/>
    </row>
    <row r="19" spans="2:6" ht="15" customHeight="1">
      <c r="B19" s="5" t="s">
        <v>1059</v>
      </c>
      <c r="C19" s="73" t="s">
        <v>1061</v>
      </c>
      <c r="D19" s="43"/>
      <c r="E19" s="43"/>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zoomScale="85"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33" t="s">
        <v>987</v>
      </c>
      <c r="H2" s="34"/>
      <c r="I2" s="34"/>
      <c r="J2" s="34"/>
      <c r="K2" s="34"/>
      <c r="L2" s="34"/>
      <c r="M2" s="34"/>
      <c r="N2" s="1"/>
      <c r="O2" s="1"/>
      <c r="P2" s="1"/>
      <c r="Q2" s="1"/>
      <c r="R2" s="1"/>
      <c r="S2" s="1"/>
      <c r="T2" s="1"/>
      <c r="U2" s="1"/>
    </row>
    <row r="3" spans="2:21" ht="6" customHeight="1">
      <c r="B3" s="1"/>
      <c r="C3" s="1"/>
      <c r="D3" s="1"/>
      <c r="E3" s="1"/>
      <c r="F3" s="74"/>
      <c r="G3" s="75"/>
      <c r="H3" s="75"/>
      <c r="I3" s="75"/>
      <c r="J3" s="75"/>
      <c r="K3" s="75"/>
      <c r="L3" s="75"/>
      <c r="M3" s="75"/>
      <c r="N3" s="75"/>
      <c r="O3" s="75"/>
      <c r="P3" s="75"/>
      <c r="Q3" s="75"/>
      <c r="R3" s="1"/>
      <c r="S3" s="1"/>
      <c r="T3" s="1"/>
      <c r="U3" s="1"/>
    </row>
    <row r="4" spans="2:21" ht="10.5" customHeight="1">
      <c r="B4" s="1"/>
      <c r="C4" s="1"/>
      <c r="D4" s="1"/>
      <c r="E4" s="1"/>
      <c r="F4" s="75"/>
      <c r="G4" s="75"/>
      <c r="H4" s="75"/>
      <c r="I4" s="75"/>
      <c r="J4" s="75"/>
      <c r="K4" s="75"/>
      <c r="L4" s="75"/>
      <c r="M4" s="75"/>
      <c r="N4" s="75"/>
      <c r="O4" s="75"/>
      <c r="P4" s="75"/>
      <c r="Q4" s="75"/>
      <c r="R4" s="1"/>
      <c r="S4" s="1"/>
      <c r="T4" s="1"/>
      <c r="U4" s="1"/>
    </row>
    <row r="5" spans="2:21" ht="32.25" customHeight="1">
      <c r="B5" s="35" t="s">
        <v>1063</v>
      </c>
      <c r="C5" s="36"/>
      <c r="D5" s="36"/>
      <c r="E5" s="36"/>
      <c r="F5" s="36"/>
      <c r="G5" s="36"/>
      <c r="H5" s="36"/>
      <c r="I5" s="36"/>
      <c r="J5" s="36"/>
      <c r="K5" s="36"/>
      <c r="L5" s="36"/>
      <c r="M5" s="36"/>
      <c r="N5" s="36"/>
      <c r="O5" s="36"/>
      <c r="P5" s="36"/>
      <c r="Q5" s="36"/>
      <c r="R5" s="36"/>
      <c r="S5" s="1"/>
      <c r="T5" s="1"/>
      <c r="U5" s="1"/>
    </row>
    <row r="6" spans="2:21" ht="14.25" customHeight="1">
      <c r="B6" s="52" t="s">
        <v>1064</v>
      </c>
      <c r="C6" s="53"/>
      <c r="D6" s="53"/>
      <c r="E6" s="53"/>
      <c r="F6" s="53"/>
      <c r="G6" s="53"/>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7" t="s">
        <v>1065</v>
      </c>
      <c r="C8" s="38"/>
      <c r="D8" s="38"/>
      <c r="E8" s="38"/>
      <c r="F8" s="38"/>
      <c r="G8" s="38"/>
      <c r="H8" s="38"/>
      <c r="I8" s="38"/>
      <c r="J8" s="38"/>
      <c r="K8" s="38"/>
      <c r="L8" s="38"/>
      <c r="M8" s="38"/>
      <c r="N8" s="38"/>
      <c r="O8" s="38"/>
      <c r="P8" s="38"/>
      <c r="Q8" s="38"/>
      <c r="R8" s="39"/>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6" t="s">
        <v>1066</v>
      </c>
      <c r="C10" s="77"/>
      <c r="D10" s="77"/>
      <c r="E10" s="77"/>
      <c r="F10" s="77"/>
      <c r="G10" s="77"/>
      <c r="H10" s="77"/>
      <c r="I10" s="77"/>
      <c r="J10" s="1"/>
      <c r="K10" s="78">
        <v>11500000000</v>
      </c>
      <c r="L10" s="77"/>
      <c r="M10" s="77"/>
      <c r="N10" s="77"/>
      <c r="O10" s="77"/>
      <c r="P10" s="77"/>
      <c r="Q10" s="77"/>
      <c r="R10" s="77"/>
      <c r="S10" s="19" t="s">
        <v>1067</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6" t="s">
        <v>1069</v>
      </c>
      <c r="C12" s="77"/>
      <c r="D12" s="77"/>
      <c r="E12" s="77"/>
      <c r="F12" s="77"/>
      <c r="G12" s="77"/>
      <c r="H12" s="77"/>
      <c r="I12" s="77"/>
      <c r="J12" s="1"/>
      <c r="K12" s="54">
        <v>15875957161.550297</v>
      </c>
      <c r="L12" s="53"/>
      <c r="M12" s="53"/>
      <c r="N12" s="53"/>
      <c r="O12" s="53"/>
      <c r="P12" s="53"/>
      <c r="Q12" s="53"/>
      <c r="R12" s="53"/>
      <c r="S12" s="79" t="s">
        <v>1068</v>
      </c>
      <c r="T12" s="8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52" t="s">
        <v>1070</v>
      </c>
      <c r="C14" s="53"/>
      <c r="D14" s="53"/>
      <c r="E14" s="53"/>
      <c r="F14" s="53"/>
      <c r="G14" s="53"/>
      <c r="H14" s="53"/>
      <c r="I14" s="53"/>
      <c r="J14" s="1"/>
      <c r="K14" s="1"/>
      <c r="L14" s="1"/>
      <c r="M14" s="54">
        <v>91500000</v>
      </c>
      <c r="N14" s="53"/>
      <c r="O14" s="53"/>
      <c r="P14" s="53"/>
      <c r="Q14" s="53"/>
      <c r="R14" s="53"/>
      <c r="S14" s="79" t="s">
        <v>1071</v>
      </c>
      <c r="T14" s="8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52" t="s">
        <v>1072</v>
      </c>
      <c r="C16" s="53"/>
      <c r="D16" s="53"/>
      <c r="E16" s="53"/>
      <c r="F16" s="53"/>
      <c r="G16" s="53"/>
      <c r="H16" s="53"/>
      <c r="I16" s="53"/>
      <c r="J16" s="1"/>
      <c r="K16" s="1"/>
      <c r="L16" s="1"/>
      <c r="M16" s="54">
        <v>685844186.71</v>
      </c>
      <c r="N16" s="53"/>
      <c r="O16" s="53"/>
      <c r="P16" s="53"/>
      <c r="Q16" s="53"/>
      <c r="R16" s="53"/>
      <c r="S16" s="79" t="s">
        <v>1073</v>
      </c>
      <c r="T16" s="8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52" t="s">
        <v>1074</v>
      </c>
      <c r="C18" s="53"/>
      <c r="D18" s="53"/>
      <c r="E18" s="53"/>
      <c r="F18" s="53"/>
      <c r="G18" s="53"/>
      <c r="H18" s="53"/>
      <c r="I18" s="53"/>
      <c r="J18" s="1"/>
      <c r="K18" s="81">
        <v>0.44811316071828666</v>
      </c>
      <c r="L18" s="77"/>
      <c r="M18" s="77"/>
      <c r="N18" s="77"/>
      <c r="O18" s="77"/>
      <c r="P18" s="77"/>
      <c r="Q18" s="77"/>
      <c r="R18" s="77"/>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7" t="s">
        <v>1075</v>
      </c>
      <c r="C20" s="38"/>
      <c r="D20" s="38"/>
      <c r="E20" s="38"/>
      <c r="F20" s="38"/>
      <c r="G20" s="38"/>
      <c r="H20" s="38"/>
      <c r="I20" s="38"/>
      <c r="J20" s="38"/>
      <c r="K20" s="38"/>
      <c r="L20" s="38"/>
      <c r="M20" s="38"/>
      <c r="N20" s="38"/>
      <c r="O20" s="38"/>
      <c r="P20" s="38"/>
      <c r="Q20" s="38"/>
      <c r="R20" s="39"/>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50" t="s">
        <v>1118</v>
      </c>
      <c r="C22" s="43"/>
      <c r="D22" s="43"/>
      <c r="E22" s="43"/>
      <c r="F22" s="43"/>
      <c r="G22" s="43"/>
      <c r="H22" s="43"/>
      <c r="I22" s="106"/>
      <c r="J22" s="107"/>
      <c r="K22" s="108">
        <v>12505184595.45054</v>
      </c>
      <c r="L22" s="43"/>
      <c r="M22" s="43"/>
      <c r="N22" s="43"/>
      <c r="O22" s="43"/>
      <c r="P22" s="43"/>
      <c r="Q22" s="43"/>
      <c r="R22" s="43"/>
      <c r="S22" s="79" t="s">
        <v>1076</v>
      </c>
      <c r="T22" s="80"/>
      <c r="U22" s="1"/>
    </row>
    <row r="23" spans="2:21" ht="9.75" customHeight="1">
      <c r="B23" s="73"/>
      <c r="C23" s="43"/>
      <c r="D23" s="43"/>
      <c r="E23" s="43"/>
      <c r="F23" s="43"/>
      <c r="G23" s="43"/>
      <c r="H23" s="43"/>
      <c r="I23" s="106"/>
      <c r="J23" s="107"/>
      <c r="K23" s="109"/>
      <c r="L23" s="43"/>
      <c r="M23" s="43"/>
      <c r="N23" s="43"/>
      <c r="O23" s="43"/>
      <c r="P23" s="43"/>
      <c r="Q23" s="43"/>
      <c r="R23" s="43"/>
      <c r="S23" s="1"/>
      <c r="T23" s="1"/>
      <c r="U23" s="1"/>
    </row>
    <row r="24" spans="2:21" ht="14.25" customHeight="1">
      <c r="B24" s="50" t="s">
        <v>1119</v>
      </c>
      <c r="C24" s="43"/>
      <c r="D24" s="43"/>
      <c r="E24" s="43"/>
      <c r="F24" s="43"/>
      <c r="G24" s="43"/>
      <c r="H24" s="43"/>
      <c r="I24" s="43"/>
      <c r="J24" s="43"/>
      <c r="K24" s="43"/>
      <c r="L24" s="20"/>
      <c r="M24" s="110">
        <v>1.087407356126134</v>
      </c>
      <c r="N24" s="43"/>
      <c r="O24" s="43"/>
      <c r="P24" s="43"/>
      <c r="Q24" s="43"/>
      <c r="R24" s="43"/>
      <c r="S24" s="82" t="s">
        <v>1077</v>
      </c>
      <c r="T24" s="83"/>
      <c r="U24" s="84"/>
    </row>
    <row r="25" spans="2:21" ht="9" customHeight="1">
      <c r="B25" s="73"/>
      <c r="C25" s="43"/>
      <c r="D25" s="43"/>
      <c r="E25" s="43"/>
      <c r="F25" s="43"/>
      <c r="G25" s="43"/>
      <c r="H25" s="43"/>
      <c r="I25" s="106"/>
      <c r="J25" s="107"/>
      <c r="K25" s="109"/>
      <c r="L25" s="43"/>
      <c r="M25" s="43"/>
      <c r="N25" s="43"/>
      <c r="O25" s="43"/>
      <c r="P25" s="43"/>
      <c r="Q25" s="43"/>
      <c r="R25" s="43"/>
      <c r="S25" s="85"/>
      <c r="T25" s="86"/>
      <c r="U25" s="87"/>
    </row>
    <row r="26" spans="2:21" ht="15" customHeight="1">
      <c r="B26" s="111" t="s">
        <v>1120</v>
      </c>
      <c r="C26" s="112"/>
      <c r="D26" s="112"/>
      <c r="E26" s="112"/>
      <c r="F26" s="112"/>
      <c r="G26" s="112"/>
      <c r="H26" s="113"/>
      <c r="I26" s="106"/>
      <c r="J26" s="107"/>
      <c r="K26" s="114" t="s">
        <v>1103</v>
      </c>
      <c r="L26" s="115"/>
      <c r="M26" s="115"/>
      <c r="N26" s="115"/>
      <c r="O26" s="115"/>
      <c r="P26" s="115"/>
      <c r="Q26" s="115"/>
      <c r="R26" s="116"/>
      <c r="S26" s="88"/>
      <c r="T26" s="89"/>
      <c r="U26" s="90"/>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7" t="s">
        <v>1078</v>
      </c>
      <c r="C28" s="38"/>
      <c r="D28" s="38"/>
      <c r="E28" s="38"/>
      <c r="F28" s="38"/>
      <c r="G28" s="38"/>
      <c r="H28" s="38"/>
      <c r="I28" s="38"/>
      <c r="J28" s="38"/>
      <c r="K28" s="38"/>
      <c r="L28" s="38"/>
      <c r="M28" s="38"/>
      <c r="N28" s="38"/>
      <c r="O28" s="38"/>
      <c r="P28" s="38"/>
      <c r="Q28" s="38"/>
      <c r="R28" s="39"/>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52" t="s">
        <v>1079</v>
      </c>
      <c r="C30" s="53"/>
      <c r="D30" s="53"/>
      <c r="E30" s="53"/>
      <c r="F30" s="53"/>
      <c r="G30" s="53"/>
      <c r="H30" s="53"/>
      <c r="I30" s="53"/>
      <c r="J30" s="1"/>
      <c r="K30" s="1"/>
      <c r="L30" s="1"/>
      <c r="M30" s="54">
        <v>92485766.89999999</v>
      </c>
      <c r="N30" s="53"/>
      <c r="O30" s="53"/>
      <c r="P30" s="53"/>
      <c r="Q30" s="53"/>
      <c r="R30" s="53"/>
      <c r="S30" s="79" t="s">
        <v>1080</v>
      </c>
      <c r="T30" s="8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52" t="s">
        <v>1082</v>
      </c>
      <c r="C32" s="53"/>
      <c r="D32" s="53"/>
      <c r="E32" s="53"/>
      <c r="F32" s="53"/>
      <c r="G32" s="53"/>
      <c r="H32" s="53"/>
      <c r="I32" s="53"/>
      <c r="J32" s="1"/>
      <c r="K32" s="1"/>
      <c r="L32" s="1"/>
      <c r="M32" s="54">
        <v>685844186.71</v>
      </c>
      <c r="N32" s="53"/>
      <c r="O32" s="53"/>
      <c r="P32" s="53"/>
      <c r="Q32" s="53"/>
      <c r="R32" s="53"/>
      <c r="S32" s="79" t="s">
        <v>1081</v>
      </c>
      <c r="T32" s="8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50" t="s">
        <v>1118</v>
      </c>
      <c r="C34" s="43"/>
      <c r="D34" s="43"/>
      <c r="E34" s="43"/>
      <c r="F34" s="43"/>
      <c r="G34" s="43"/>
      <c r="H34" s="43"/>
      <c r="I34" s="106"/>
      <c r="J34" s="107"/>
      <c r="K34" s="108">
        <v>12505184595.45054</v>
      </c>
      <c r="L34" s="43"/>
      <c r="M34" s="43"/>
      <c r="N34" s="43"/>
      <c r="O34" s="43"/>
      <c r="P34" s="43"/>
      <c r="Q34" s="43"/>
      <c r="R34" s="43"/>
      <c r="S34" s="1"/>
      <c r="T34" s="1"/>
      <c r="U34" s="1"/>
    </row>
    <row r="35" spans="2:21" ht="6.75" customHeight="1">
      <c r="B35" s="73"/>
      <c r="C35" s="43"/>
      <c r="D35" s="43"/>
      <c r="E35" s="43"/>
      <c r="F35" s="43"/>
      <c r="G35" s="43"/>
      <c r="H35" s="43"/>
      <c r="I35" s="106"/>
      <c r="J35" s="107"/>
      <c r="K35" s="109"/>
      <c r="L35" s="43"/>
      <c r="M35" s="43"/>
      <c r="N35" s="43"/>
      <c r="O35" s="43"/>
      <c r="P35" s="43"/>
      <c r="Q35" s="43"/>
      <c r="R35" s="43"/>
      <c r="S35" s="1"/>
      <c r="T35" s="1"/>
      <c r="U35" s="1"/>
    </row>
    <row r="36" spans="2:21" ht="13.5" customHeight="1">
      <c r="B36" s="50" t="s">
        <v>1121</v>
      </c>
      <c r="C36" s="43"/>
      <c r="D36" s="43"/>
      <c r="E36" s="43"/>
      <c r="F36" s="43"/>
      <c r="G36" s="43"/>
      <c r="H36" s="43"/>
      <c r="I36" s="106"/>
      <c r="J36" s="107"/>
      <c r="K36" s="110">
        <v>1.1550882216574383</v>
      </c>
      <c r="L36" s="43"/>
      <c r="M36" s="43"/>
      <c r="N36" s="43"/>
      <c r="O36" s="43"/>
      <c r="P36" s="43"/>
      <c r="Q36" s="43"/>
      <c r="R36" s="43"/>
      <c r="S36" s="82" t="s">
        <v>1083</v>
      </c>
      <c r="T36" s="83"/>
      <c r="U36" s="84"/>
    </row>
    <row r="37" spans="2:21" ht="6" customHeight="1">
      <c r="B37" s="73"/>
      <c r="C37" s="43"/>
      <c r="D37" s="43"/>
      <c r="E37" s="43"/>
      <c r="F37" s="43"/>
      <c r="G37" s="43"/>
      <c r="H37" s="43"/>
      <c r="I37" s="106"/>
      <c r="J37" s="107"/>
      <c r="K37" s="109"/>
      <c r="L37" s="43"/>
      <c r="M37" s="43"/>
      <c r="N37" s="43"/>
      <c r="O37" s="43"/>
      <c r="P37" s="43"/>
      <c r="Q37" s="43"/>
      <c r="R37" s="43"/>
      <c r="S37" s="85"/>
      <c r="T37" s="86"/>
      <c r="U37" s="87"/>
    </row>
    <row r="38" spans="2:21" ht="15" customHeight="1">
      <c r="B38" s="111" t="s">
        <v>1122</v>
      </c>
      <c r="C38" s="112"/>
      <c r="D38" s="112"/>
      <c r="E38" s="112"/>
      <c r="F38" s="112"/>
      <c r="G38" s="112"/>
      <c r="H38" s="113"/>
      <c r="I38" s="106"/>
      <c r="J38" s="107"/>
      <c r="K38" s="114" t="s">
        <v>1103</v>
      </c>
      <c r="L38" s="115"/>
      <c r="M38" s="115"/>
      <c r="N38" s="115"/>
      <c r="O38" s="115"/>
      <c r="P38" s="115"/>
      <c r="Q38" s="115"/>
      <c r="R38" s="116"/>
      <c r="S38" s="88"/>
      <c r="T38" s="89"/>
      <c r="U38" s="90"/>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7" t="s">
        <v>1084</v>
      </c>
      <c r="C40" s="38"/>
      <c r="D40" s="38"/>
      <c r="E40" s="38"/>
      <c r="F40" s="38"/>
      <c r="G40" s="38"/>
      <c r="H40" s="38"/>
      <c r="I40" s="38"/>
      <c r="J40" s="38"/>
      <c r="K40" s="38"/>
      <c r="L40" s="38"/>
      <c r="M40" s="38"/>
      <c r="N40" s="38"/>
      <c r="O40" s="38"/>
      <c r="P40" s="38"/>
      <c r="Q40" s="38"/>
      <c r="R40" s="39"/>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52" t="s">
        <v>1086</v>
      </c>
      <c r="C42" s="53"/>
      <c r="D42" s="53"/>
      <c r="E42" s="53"/>
      <c r="F42" s="53"/>
      <c r="G42" s="53"/>
      <c r="H42" s="53"/>
      <c r="I42" s="53"/>
      <c r="J42" s="53"/>
      <c r="K42" s="53"/>
      <c r="L42" s="53"/>
      <c r="M42" s="53"/>
      <c r="N42" s="1"/>
      <c r="O42" s="91">
        <v>2211257843.409982</v>
      </c>
      <c r="P42" s="92"/>
      <c r="Q42" s="92"/>
      <c r="R42" s="92"/>
      <c r="S42" s="79" t="s">
        <v>1085</v>
      </c>
      <c r="T42" s="8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4"/>
      <c r="D44" s="93" t="s">
        <v>1087</v>
      </c>
      <c r="E44" s="92"/>
      <c r="F44" s="92"/>
      <c r="G44" s="92"/>
      <c r="H44" s="92"/>
      <c r="I44" s="92"/>
      <c r="J44" s="92"/>
      <c r="K44" s="92"/>
      <c r="L44" s="92"/>
      <c r="M44" s="92"/>
      <c r="N44" s="92"/>
      <c r="O44" s="54">
        <v>2208737843.409982</v>
      </c>
      <c r="P44" s="53"/>
      <c r="Q44" s="53"/>
      <c r="R44" s="53"/>
      <c r="S44" s="1"/>
      <c r="T44" s="1"/>
      <c r="U44" s="1"/>
    </row>
    <row r="45" spans="2:21" ht="7.5" customHeight="1">
      <c r="B45" s="1"/>
      <c r="C45" s="95"/>
      <c r="D45" s="1"/>
      <c r="E45" s="1"/>
      <c r="F45" s="1"/>
      <c r="G45" s="1"/>
      <c r="H45" s="1"/>
      <c r="I45" s="1"/>
      <c r="J45" s="1"/>
      <c r="K45" s="1"/>
      <c r="L45" s="1"/>
      <c r="M45" s="1"/>
      <c r="N45" s="1"/>
      <c r="O45" s="1"/>
      <c r="P45" s="1"/>
      <c r="Q45" s="1"/>
      <c r="R45" s="1"/>
      <c r="S45" s="1"/>
      <c r="T45" s="1"/>
      <c r="U45" s="1"/>
    </row>
    <row r="46" spans="2:21" ht="13.5" customHeight="1">
      <c r="B46" s="1"/>
      <c r="C46" s="95"/>
      <c r="D46" s="93" t="s">
        <v>1088</v>
      </c>
      <c r="E46" s="92"/>
      <c r="F46" s="92"/>
      <c r="G46" s="92"/>
      <c r="H46" s="92"/>
      <c r="I46" s="92"/>
      <c r="J46" s="92"/>
      <c r="K46" s="92"/>
      <c r="L46" s="92"/>
      <c r="M46" s="92"/>
      <c r="N46" s="1"/>
      <c r="O46" s="54">
        <v>2520000</v>
      </c>
      <c r="P46" s="53"/>
      <c r="Q46" s="53"/>
      <c r="R46" s="53"/>
      <c r="S46" s="1"/>
      <c r="T46" s="1"/>
      <c r="U46" s="1"/>
    </row>
    <row r="47" spans="2:21" ht="9" customHeight="1">
      <c r="B47" s="1"/>
      <c r="C47" s="95"/>
      <c r="D47" s="1"/>
      <c r="E47" s="1"/>
      <c r="F47" s="1"/>
      <c r="G47" s="1"/>
      <c r="H47" s="1"/>
      <c r="I47" s="1"/>
      <c r="J47" s="1"/>
      <c r="K47" s="1"/>
      <c r="L47" s="1"/>
      <c r="M47" s="1"/>
      <c r="N47" s="1"/>
      <c r="O47" s="1"/>
      <c r="P47" s="1"/>
      <c r="Q47" s="1"/>
      <c r="R47" s="1"/>
      <c r="S47" s="1"/>
      <c r="T47" s="1"/>
      <c r="U47" s="1"/>
    </row>
    <row r="48" spans="2:21" ht="13.5" customHeight="1">
      <c r="B48" s="1"/>
      <c r="C48" s="95"/>
      <c r="D48" s="93" t="s">
        <v>1089</v>
      </c>
      <c r="E48" s="92"/>
      <c r="F48" s="92"/>
      <c r="G48" s="92"/>
      <c r="H48" s="92"/>
      <c r="I48" s="92"/>
      <c r="J48" s="92"/>
      <c r="K48" s="92"/>
      <c r="L48" s="92"/>
      <c r="M48" s="92"/>
      <c r="N48" s="92"/>
      <c r="O48" s="97" t="s">
        <v>86</v>
      </c>
      <c r="P48" s="53"/>
      <c r="Q48" s="53"/>
      <c r="R48" s="53"/>
      <c r="S48" s="1"/>
      <c r="T48" s="1"/>
      <c r="U48" s="1"/>
    </row>
    <row r="49" spans="2:21" ht="8.25" customHeight="1">
      <c r="B49" s="1"/>
      <c r="C49" s="95"/>
      <c r="D49" s="1"/>
      <c r="E49" s="1"/>
      <c r="F49" s="1"/>
      <c r="G49" s="1"/>
      <c r="H49" s="1"/>
      <c r="I49" s="1"/>
      <c r="J49" s="1"/>
      <c r="K49" s="1"/>
      <c r="L49" s="1"/>
      <c r="M49" s="1"/>
      <c r="N49" s="1"/>
      <c r="O49" s="1"/>
      <c r="P49" s="1"/>
      <c r="Q49" s="1"/>
      <c r="R49" s="1"/>
      <c r="S49" s="1"/>
      <c r="T49" s="1"/>
      <c r="U49" s="1"/>
    </row>
    <row r="50" spans="2:21" ht="15" customHeight="1">
      <c r="B50" s="1"/>
      <c r="C50" s="96"/>
      <c r="D50" s="93" t="s">
        <v>1090</v>
      </c>
      <c r="E50" s="92"/>
      <c r="F50" s="92"/>
      <c r="G50" s="92"/>
      <c r="H50" s="92"/>
      <c r="I50" s="92"/>
      <c r="J50" s="92"/>
      <c r="K50" s="92"/>
      <c r="L50" s="92"/>
      <c r="M50" s="92"/>
      <c r="N50" s="92"/>
      <c r="O50" s="97" t="s">
        <v>86</v>
      </c>
      <c r="P50" s="53"/>
      <c r="Q50" s="53"/>
      <c r="R50" s="53"/>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52" t="s">
        <v>1092</v>
      </c>
      <c r="C52" s="53"/>
      <c r="D52" s="53"/>
      <c r="E52" s="53"/>
      <c r="F52" s="53"/>
      <c r="G52" s="53"/>
      <c r="H52" s="53"/>
      <c r="I52" s="53"/>
      <c r="J52" s="53"/>
      <c r="K52" s="53"/>
      <c r="L52" s="53"/>
      <c r="M52" s="53"/>
      <c r="N52" s="1"/>
      <c r="O52" s="91">
        <v>16653556832.010296</v>
      </c>
      <c r="P52" s="92"/>
      <c r="Q52" s="92"/>
      <c r="R52" s="92"/>
      <c r="S52" s="79" t="s">
        <v>1091</v>
      </c>
      <c r="T52" s="8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3" t="s">
        <v>1093</v>
      </c>
      <c r="E54" s="92"/>
      <c r="F54" s="92"/>
      <c r="G54" s="92"/>
      <c r="H54" s="92"/>
      <c r="I54" s="92"/>
      <c r="J54" s="92"/>
      <c r="K54" s="92"/>
      <c r="L54" s="92"/>
      <c r="M54" s="92"/>
      <c r="N54" s="92"/>
      <c r="O54" s="54">
        <v>15875957161.550297</v>
      </c>
      <c r="P54" s="53"/>
      <c r="Q54" s="53"/>
      <c r="R54" s="53"/>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3" t="s">
        <v>1094</v>
      </c>
      <c r="E56" s="92"/>
      <c r="F56" s="92"/>
      <c r="G56" s="92"/>
      <c r="H56" s="92"/>
      <c r="I56" s="92"/>
      <c r="J56" s="92"/>
      <c r="K56" s="92"/>
      <c r="L56" s="92"/>
      <c r="M56" s="92"/>
      <c r="N56" s="92"/>
      <c r="O56" s="54">
        <v>91755483.75</v>
      </c>
      <c r="P56" s="53"/>
      <c r="Q56" s="53"/>
      <c r="R56" s="53"/>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3" t="s">
        <v>1095</v>
      </c>
      <c r="E58" s="92"/>
      <c r="F58" s="92"/>
      <c r="G58" s="92"/>
      <c r="H58" s="92"/>
      <c r="I58" s="92"/>
      <c r="J58" s="92"/>
      <c r="K58" s="92"/>
      <c r="L58" s="92"/>
      <c r="M58" s="92"/>
      <c r="N58" s="92"/>
      <c r="O58" s="54">
        <v>685844186.71</v>
      </c>
      <c r="P58" s="53"/>
      <c r="Q58" s="53"/>
      <c r="R58" s="53"/>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3" t="s">
        <v>1090</v>
      </c>
      <c r="E60" s="92"/>
      <c r="F60" s="92"/>
      <c r="G60" s="92"/>
      <c r="H60" s="92"/>
      <c r="I60" s="92"/>
      <c r="J60" s="92"/>
      <c r="K60" s="92"/>
      <c r="L60" s="92"/>
      <c r="M60" s="92"/>
      <c r="N60" s="92"/>
      <c r="O60" s="97" t="s">
        <v>86</v>
      </c>
      <c r="P60" s="53"/>
      <c r="Q60" s="53"/>
      <c r="R60" s="53"/>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52" t="s">
        <v>1096</v>
      </c>
      <c r="C62" s="53"/>
      <c r="D62" s="53"/>
      <c r="E62" s="53"/>
      <c r="F62" s="53"/>
      <c r="G62" s="53"/>
      <c r="H62" s="53"/>
      <c r="I62" s="53"/>
      <c r="J62" s="53"/>
      <c r="K62" s="53"/>
      <c r="L62" s="53"/>
      <c r="M62" s="53"/>
      <c r="N62" s="53"/>
      <c r="O62" s="54">
        <v>286550000</v>
      </c>
      <c r="P62" s="53"/>
      <c r="Q62" s="53"/>
      <c r="R62" s="53"/>
      <c r="S62" s="79" t="s">
        <v>1097</v>
      </c>
      <c r="T62" s="8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52" t="s">
        <v>1099</v>
      </c>
      <c r="C64" s="53"/>
      <c r="D64" s="53"/>
      <c r="E64" s="53"/>
      <c r="F64" s="53"/>
      <c r="G64" s="53"/>
      <c r="H64" s="53"/>
      <c r="I64" s="53"/>
      <c r="J64" s="53"/>
      <c r="K64" s="53"/>
      <c r="L64" s="53"/>
      <c r="M64" s="53"/>
      <c r="N64" s="53"/>
      <c r="O64" s="54">
        <v>115049262.69778505</v>
      </c>
      <c r="P64" s="53"/>
      <c r="Q64" s="53"/>
      <c r="R64" s="53"/>
      <c r="S64" s="79" t="s">
        <v>1098</v>
      </c>
      <c r="T64" s="8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52" t="s">
        <v>1100</v>
      </c>
      <c r="C66" s="53"/>
      <c r="D66" s="53"/>
      <c r="E66" s="53"/>
      <c r="F66" s="53"/>
      <c r="G66" s="53"/>
      <c r="H66" s="53"/>
      <c r="I66" s="53"/>
      <c r="J66" s="53"/>
      <c r="K66" s="53"/>
      <c r="L66" s="53"/>
      <c r="M66" s="53"/>
      <c r="N66" s="53"/>
      <c r="O66" s="54">
        <v>11500000000</v>
      </c>
      <c r="P66" s="53"/>
      <c r="Q66" s="53"/>
      <c r="R66" s="53"/>
      <c r="S66" s="79" t="s">
        <v>1101</v>
      </c>
      <c r="T66" s="8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52" t="s">
        <v>1102</v>
      </c>
      <c r="C68" s="53"/>
      <c r="D68" s="53"/>
      <c r="E68" s="53"/>
      <c r="F68" s="53"/>
      <c r="G68" s="53"/>
      <c r="H68" s="53"/>
      <c r="I68" s="53"/>
      <c r="J68" s="53"/>
      <c r="K68" s="53"/>
      <c r="L68" s="53"/>
      <c r="M68" s="53"/>
      <c r="N68" s="53"/>
      <c r="O68" s="54">
        <v>6963215412.722492</v>
      </c>
      <c r="P68" s="53"/>
      <c r="Q68" s="53"/>
      <c r="R68" s="53"/>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01" t="s">
        <v>1104</v>
      </c>
      <c r="C70" s="102"/>
      <c r="D70" s="102"/>
      <c r="E70" s="102"/>
      <c r="F70" s="102"/>
      <c r="G70" s="102"/>
      <c r="H70" s="103"/>
      <c r="I70" s="1"/>
      <c r="J70" s="1"/>
      <c r="K70" s="1"/>
      <c r="L70" s="98" t="s">
        <v>1103</v>
      </c>
      <c r="M70" s="99"/>
      <c r="N70" s="99"/>
      <c r="O70" s="99"/>
      <c r="P70" s="99"/>
      <c r="Q70" s="99"/>
      <c r="R70" s="100"/>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7" t="s">
        <v>1105</v>
      </c>
      <c r="C72" s="38"/>
      <c r="D72" s="38"/>
      <c r="E72" s="38"/>
      <c r="F72" s="38"/>
      <c r="G72" s="38"/>
      <c r="H72" s="38"/>
      <c r="I72" s="38"/>
      <c r="J72" s="38"/>
      <c r="K72" s="38"/>
      <c r="L72" s="38"/>
      <c r="M72" s="38"/>
      <c r="N72" s="38"/>
      <c r="O72" s="38"/>
      <c r="P72" s="38"/>
      <c r="Q72" s="38"/>
      <c r="R72" s="39"/>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52" t="s">
        <v>1106</v>
      </c>
      <c r="C74" s="53"/>
      <c r="D74" s="53"/>
      <c r="E74" s="53"/>
      <c r="F74" s="53"/>
      <c r="G74" s="53"/>
      <c r="H74" s="53"/>
      <c r="I74" s="53"/>
      <c r="J74" s="53"/>
      <c r="K74" s="53"/>
      <c r="L74" s="53"/>
      <c r="M74" s="53"/>
      <c r="N74" s="117">
        <v>1449049656.8800025</v>
      </c>
      <c r="O74" s="69"/>
      <c r="P74" s="69"/>
      <c r="Q74" s="69"/>
      <c r="R74" s="69"/>
      <c r="S74" s="79" t="s">
        <v>1107</v>
      </c>
      <c r="T74" s="80"/>
      <c r="U74" s="1"/>
    </row>
    <row r="75" spans="2:21" ht="7.5" customHeight="1">
      <c r="B75" s="1"/>
      <c r="C75" s="1"/>
      <c r="D75" s="1"/>
      <c r="E75" s="1"/>
      <c r="F75" s="1"/>
      <c r="G75" s="1"/>
      <c r="H75" s="1"/>
      <c r="I75" s="1"/>
      <c r="J75" s="1"/>
      <c r="K75" s="1"/>
      <c r="L75" s="1"/>
      <c r="M75" s="1"/>
      <c r="N75" s="1"/>
      <c r="O75" s="1"/>
      <c r="P75" s="1"/>
      <c r="Q75" s="1"/>
      <c r="R75" s="1"/>
      <c r="S75" s="80"/>
      <c r="T75" s="80"/>
      <c r="U75" s="1"/>
    </row>
    <row r="76" spans="2:21" ht="15" customHeight="1">
      <c r="B76" s="52" t="s">
        <v>1108</v>
      </c>
      <c r="C76" s="53"/>
      <c r="D76" s="53"/>
      <c r="E76" s="53"/>
      <c r="F76" s="53"/>
      <c r="G76" s="53"/>
      <c r="H76" s="53"/>
      <c r="I76" s="53"/>
      <c r="J76" s="53"/>
      <c r="K76" s="53"/>
      <c r="L76" s="53"/>
      <c r="M76" s="53"/>
      <c r="N76" s="53"/>
      <c r="O76" s="108">
        <v>-43806585.00654261</v>
      </c>
      <c r="P76" s="43"/>
      <c r="Q76" s="43"/>
      <c r="R76" s="43"/>
      <c r="S76" s="79" t="s">
        <v>1109</v>
      </c>
      <c r="T76" s="8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52" t="s">
        <v>1110</v>
      </c>
      <c r="C78" s="53"/>
      <c r="D78" s="53"/>
      <c r="E78" s="53"/>
      <c r="F78" s="53"/>
      <c r="G78" s="53"/>
      <c r="H78" s="53"/>
      <c r="I78" s="53"/>
      <c r="J78" s="53"/>
      <c r="K78" s="53"/>
      <c r="L78" s="53"/>
      <c r="M78" s="53"/>
      <c r="N78" s="53"/>
      <c r="O78" s="1"/>
      <c r="P78" s="1"/>
      <c r="Q78" s="118">
        <v>1405243071.8734598</v>
      </c>
      <c r="R78" s="43"/>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01" t="s">
        <v>1111</v>
      </c>
      <c r="C80" s="102"/>
      <c r="D80" s="102"/>
      <c r="E80" s="102"/>
      <c r="F80" s="102"/>
      <c r="G80" s="102"/>
      <c r="H80" s="103"/>
      <c r="I80" s="1"/>
      <c r="J80" s="1"/>
      <c r="K80" s="1"/>
      <c r="L80" s="98" t="s">
        <v>1103</v>
      </c>
      <c r="M80" s="99"/>
      <c r="N80" s="99"/>
      <c r="O80" s="99"/>
      <c r="P80" s="99"/>
      <c r="Q80" s="99"/>
      <c r="R80" s="100"/>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4"/>
      <c r="C82" s="105"/>
      <c r="D82" s="105"/>
      <c r="E82" s="105"/>
      <c r="F82" s="105"/>
      <c r="G82" s="105"/>
      <c r="H82" s="105"/>
      <c r="I82" s="105"/>
      <c r="J82" s="105"/>
      <c r="K82" s="105"/>
      <c r="L82" s="105"/>
      <c r="M82" s="105"/>
      <c r="N82" s="105"/>
      <c r="O82" s="105"/>
      <c r="P82" s="105"/>
      <c r="Q82" s="105"/>
      <c r="R82" s="10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52" t="s">
        <v>1112</v>
      </c>
      <c r="C84" s="53"/>
      <c r="D84" s="53"/>
      <c r="E84" s="53"/>
      <c r="F84" s="53"/>
      <c r="G84" s="53"/>
      <c r="H84" s="53"/>
      <c r="I84" s="53"/>
      <c r="J84" s="53"/>
      <c r="K84" s="53"/>
      <c r="L84" s="53"/>
      <c r="M84" s="53"/>
      <c r="N84" s="1"/>
      <c r="O84" s="54">
        <v>91755483.75</v>
      </c>
      <c r="P84" s="53"/>
      <c r="Q84" s="53"/>
      <c r="R84" s="53"/>
      <c r="S84" s="79" t="s">
        <v>1113</v>
      </c>
      <c r="T84" s="8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52" t="s">
        <v>1114</v>
      </c>
      <c r="C86" s="53"/>
      <c r="D86" s="53"/>
      <c r="E86" s="53"/>
      <c r="F86" s="53"/>
      <c r="G86" s="53"/>
      <c r="H86" s="53"/>
      <c r="I86" s="53"/>
      <c r="J86" s="53"/>
      <c r="K86" s="53"/>
      <c r="L86" s="53"/>
      <c r="M86" s="53"/>
      <c r="N86" s="1"/>
      <c r="O86" s="20"/>
      <c r="P86" s="108">
        <v>33750000</v>
      </c>
      <c r="Q86" s="43"/>
      <c r="R86" s="43"/>
      <c r="S86" s="79" t="s">
        <v>1115</v>
      </c>
      <c r="T86" s="8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52" t="s">
        <v>1116</v>
      </c>
      <c r="C88" s="53"/>
      <c r="D88" s="53"/>
      <c r="E88" s="53"/>
      <c r="F88" s="53"/>
      <c r="G88" s="53"/>
      <c r="H88" s="53"/>
      <c r="I88" s="53"/>
      <c r="J88" s="53"/>
      <c r="K88" s="53"/>
      <c r="L88" s="53"/>
      <c r="M88" s="53"/>
      <c r="O88" s="20"/>
      <c r="P88" s="108">
        <v>58005483.75</v>
      </c>
      <c r="Q88" s="43"/>
      <c r="R88" s="43"/>
      <c r="S88" s="79" t="s">
        <v>1117</v>
      </c>
      <c r="T88" s="80"/>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2021-02-04T16:24:22Z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