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'!$A$1:$C$3</definedName>
    <definedName name="_xlnm.Print_Area" localSheetId="11">'D7. Stratification Graphs'!$A$1:$S$56</definedName>
    <definedName name="_xlnm.Print_Area" localSheetId="0">'Disclaimer'!$A$1:$A$170</definedName>
    <definedName name="_xlnm.Print_Area" localSheetId="31">'E. Optional ECB-ECAIs data'!$A$2:$G$90</definedName>
    <definedName name="_xlnm.Print_Area" localSheetId="1">'Introduction'!$B$2:$J$53</definedName>
    <definedName name="Print_Area_1">#REF!</definedName>
    <definedName name="Print_Area_2">#REF!</definedName>
    <definedName name="Print_Area_25">'D8. Performance'!$B$2:$L$19</definedName>
    <definedName name="Print_Area_27">'D9. Amortisation'!$B$1:$P$390</definedName>
    <definedName name="Print_Area_28">'D10. Amortisation Graph '!$B$1:$B$2</definedName>
    <definedName name="Print_Area_3">'D1. Front Page'!$B$1:$O$28</definedName>
    <definedName name="Print_Area_4">'D2. Covered Bond Series'!$B$1:$U$17</definedName>
    <definedName name="Print_Area_5">'D3. Ratings'!$B$2:$I$18</definedName>
    <definedName name="Print_Area_6">'D4. Tests Royal Decree'!$B$1:$U$88</definedName>
    <definedName name="Print_Area_7">'D5. Cover Pool Summary'!$B$1:$U$53</definedName>
    <definedName name="Print_Area_8">'D6. Stratification Tables'!$B$2:$AI$325</definedName>
    <definedName name="Print_Area_9">'D7. Stratification Graphs'!$A$2:$S$55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<sst xmlns="http://schemas.openxmlformats.org/spreadsheetml/2006/main" count="2995" uniqueCount="2076">
  <si>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</si>
  <si>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</si>
  <si>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</si>
  <si>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</si>
  <si>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</si>
  <si>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</si>
  <si>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</si>
  <si>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</si>
  <si>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</si>
  <si>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</si>
  <si>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</si>
  <si>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</si>
  <si>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</si>
  <si>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</si>
  <si>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</si>
  <si>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</si>
  <si>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</si>
  <si>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</si>
  <si>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</si>
  <si>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</si>
  <si>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</si>
  <si>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</si>
  <si>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</si>
  <si>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</si>
  <si>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</si>
  <si>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</si>
  <si>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</si>
  <si>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</si>
  <si>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</si>
  <si>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</si>
  <si>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</si>
  <si>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</si>
  <si>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</si>
  <si>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</si>
  <si>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</si>
  <si>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</si>
  <si>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</si>
  <si>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</si>
  <si>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</si>
  <si>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</si>
  <si>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</si>
  <si>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</si>
  <si>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</si>
  <si>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</si>
  <si>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</si>
  <si>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</si>
  <si>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</si>
  <si>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</si>
  <si>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</si>
  <si>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</si>
  <si>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</si>
  <si>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</si>
  <si>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</si>
  <si>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</si>
  <si>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</si>
  <si>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</si>
  <si>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</si>
  <si>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</si>
  <si>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</si>
  <si>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</si>
  <si>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</si>
  <si>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</si>
  <si>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</si>
  <si>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</si>
  <si>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</si>
  <si>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</si>
  <si>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</si>
  <si>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</si>
  <si>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</si>
  <si>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</si>
  <si>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</si>
  <si>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</si>
  <si>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</si>
  <si>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</si>
  <si>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</si>
  <si>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</si>
  <si>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</si>
  <si>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</si>
  <si>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</si>
  <si>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</si>
  <si>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</si>
  <si>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</si>
  <si>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</si>
  <si>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</si>
  <si>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</si>
  <si>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</si>
  <si>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</si>
  <si>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</si>
  <si>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</si>
  <si>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</si>
  <si>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</si>
  <si>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</si>
  <si>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</si>
  <si>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</si>
  <si>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</si>
  <si>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</si>
  <si>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</si>
  <si>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</si>
  <si>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</si>
  <si>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</si>
  <si>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</si>
  <si>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</si>
  <si>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</si>
  <si>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</si>
  <si>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</si>
  <si>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</si>
  <si>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</si>
  <si>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</si>
  <si>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</si>
  <si>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</si>
  <si>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</si>
  <si>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</si>
  <si>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</si>
  <si>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</si>
  <si>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</si>
  <si>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</si>
  <si>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</si>
  <si>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</si>
  <si>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</si>
  <si>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</si>
  <si>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</si>
  <si>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</si>
  <si>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</si>
  <si>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</si>
  <si>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</si>
  <si>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</si>
  <si>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</si>
  <si>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</si>
  <si>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</si>
  <si>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</si>
  <si>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</si>
  <si>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</si>
  <si>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</si>
  <si>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</si>
  <si>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</si>
  <si>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</si>
  <si>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</si>
  <si>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</si>
  <si>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</si>
  <si>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</si>
  <si>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</si>
  <si>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</si>
  <si>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</si>
  <si>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</si>
  <si>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</si>
  <si>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</si>
  <si>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</si>
  <si>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</si>
  <si>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</si>
  <si>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</si>
  <si>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</si>
  <si>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</si>
  <si>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</si>
  <si>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</si>
  <si>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</si>
  <si>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</si>
  <si>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</si>
  <si>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</si>
  <si>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</si>
  <si>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</si>
  <si>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</si>
  <si>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</si>
  <si>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</si>
  <si>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</si>
  <si>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</si>
  <si>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</si>
  <si>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</si>
  <si>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</si>
  <si>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</si>
  <si>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</si>
  <si>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</si>
  <si>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</si>
  <si>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</si>
  <si>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</si>
  <si>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</si>
  <si>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</si>
  <si>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</si>
  <si>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</si>
  <si>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</si>
  <si>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</si>
  <si>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</si>
  <si>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</si>
  <si>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</si>
  <si>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</si>
  <si>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</si>
  <si>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</si>
  <si>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</si>
  <si>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</si>
  <si>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</si>
  <si>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</si>
  <si>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</si>
  <si>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</si>
  <si>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</si>
  <si>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</si>
  <si>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</si>
  <si>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</si>
  <si>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</si>
  <si>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</si>
  <si>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</si>
  <si>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</si>
  <si>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</si>
  <si>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</si>
  <si>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</si>
  <si>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</si>
  <si>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</si>
  <si>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</si>
  <si>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</si>
  <si>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</si>
  <si>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</si>
  <si>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</si>
  <si>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</si>
  <si>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</si>
  <si>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</si>
  <si>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</si>
  <si>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</si>
  <si>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</si>
  <si>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</si>
  <si>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</si>
  <si>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</si>
  <si>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</si>
  <si>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</si>
  <si>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</si>
  <si>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</si>
  <si>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</si>
  <si>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</si>
  <si>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</si>
  <si>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</si>
  <si>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</si>
  <si>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</si>
  <si>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</si>
  <si>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</si>
  <si>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</si>
  <si>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</si>
  <si>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</si>
  <si>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</si>
  <si>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</si>
  <si>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</si>
  <si>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</si>
  <si>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</si>
  <si>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</si>
  <si>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</si>
  <si>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</si>
  <si>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</si>
  <si>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</si>
  <si>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</si>
  <si>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</si>
  <si>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</si>
  <si>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</si>
  <si>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</si>
  <si>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</si>
  <si>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</si>
  <si>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</si>
  <si>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</si>
  <si>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</si>
  <si>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</si>
  <si>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</si>
  <si>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</si>
  <si>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</si>
  <si>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</si>
  <si>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</si>
  <si>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</si>
  <si>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</si>
  <si>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</si>
  <si>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</si>
  <si>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</si>
  <si>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</si>
  <si>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</si>
  <si>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</si>
  <si>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</si>
  <si>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</si>
  <si>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</si>
  <si>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</si>
  <si>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</si>
  <si>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</si>
  <si>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</si>
  <si>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</si>
  <si>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</si>
  <si>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</si>
  <si>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</si>
  <si>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</si>
  <si>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</si>
  <si>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</si>
  <si>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</si>
  <si>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</si>
  <si>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</si>
  <si>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</si>
  <si>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</si>
  <si>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</si>
  <si>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</si>
  <si>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</si>
  <si>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</si>
  <si>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</si>
  <si>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</si>
  <si>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</si>
  <si>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</si>
  <si>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</si>
  <si>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</si>
  <si>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</si>
  <si>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</si>
  <si>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</si>
  <si>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</si>
  <si>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</si>
  <si>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</si>
  <si>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</si>
  <si>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</si>
  <si>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</si>
  <si>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</si>
  <si>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</si>
  <si>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</si>
  <si>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</si>
  <si>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</si>
  <si>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</si>
  <si>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</si>
  <si>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</si>
  <si>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</si>
  <si>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</si>
  <si>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</si>
  <si>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</si>
  <si>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</si>
  <si>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</si>
  <si>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</si>
  <si>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</si>
  <si>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</si>
  <si>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</si>
  <si>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</si>
  <si>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</si>
  <si>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</si>
  <si>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</si>
  <si>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</si>
  <si>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</si>
  <si>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</si>
  <si>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</si>
  <si>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</si>
  <si>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</si>
  <si>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</si>
  <si>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</si>
  <si>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</si>
  <si>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</si>
  <si>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</si>
  <si>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</si>
  <si>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</si>
  <si>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</si>
  <si>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</si>
  <si>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</si>
  <si>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</si>
  <si>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</si>
  <si>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</si>
  <si>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</si>
  <si>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</si>
  <si>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</si>
  <si>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</si>
  <si>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</si>
  <si>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</si>
  <si>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</si>
  <si>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</si>
  <si>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</si>
  <si>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</si>
  <si>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</si>
  <si>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</si>
  <si>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</si>
  <si>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</si>
  <si>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</si>
  <si>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</si>
  <si>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</si>
  <si>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</si>
  <si>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</si>
  <si>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</si>
  <si>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</si>
  <si>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</si>
  <si>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</si>
  <si>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</si>
  <si>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</si>
  <si>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</si>
  <si>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</si>
  <si>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</si>
  <si>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</si>
  <si>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</si>
  <si>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</si>
  <si>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</si>
  <si>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</si>
  <si>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</si>
  <si>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</si>
  <si>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</si>
  <si>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</si>
  <si>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</si>
  <si>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</si>
  <si>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</si>
  <si>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</si>
  <si>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</si>
  <si>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</si>
  <si>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</si>
  <si>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</si>
  <si>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</si>
  <si>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</si>
  <si>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</si>
  <si>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</si>
  <si>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</si>
  <si>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</si>
  <si>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</si>
  <si>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</si>
  <si>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</si>
  <si>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</si>
  <si>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</si>
  <si>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</si>
  <si>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</si>
  <si>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</si>
  <si>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</si>
  <si>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</si>
  <si>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</si>
  <si>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</si>
  <si>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</si>
  <si>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</si>
  <si>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</si>
  <si>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</si>
  <si>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</si>
  <si>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</si>
  <si>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</si>
  <si>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</si>
  <si>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</si>
  <si>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</si>
  <si>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</si>
  <si>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</si>
  <si>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</si>
  <si>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</si>
  <si>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</si>
  <si>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</si>
  <si>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</si>
  <si>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</si>
  <si>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</si>
  <si>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</si>
  <si>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</si>
  <si>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</si>
  <si>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</si>
  <si>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</si>
  <si>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</si>
  <si>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</si>
  <si>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</si>
  <si>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</si>
  <si>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</si>
  <si>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</si>
  <si>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</si>
  <si>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</si>
  <si>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</si>
  <si>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</si>
  <si>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</si>
  <si>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</si>
  <si>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</si>
  <si>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</si>
  <si>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</si>
  <si>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</si>
  <si>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</si>
  <si>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</si>
  <si>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</si>
  <si>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</si>
  <si>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</si>
  <si>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</si>
  <si>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</si>
  <si>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</si>
  <si>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</si>
  <si>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</si>
  <si>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</si>
  <si>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</si>
  <si>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</si>
  <si>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</si>
  <si>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</si>
  <si>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</si>
  <si>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</si>
  <si>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</si>
  <si>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</si>
  <si>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</si>
  <si>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</si>
  <si>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</si>
  <si>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</si>
  <si>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</si>
  <si>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</si>
  <si>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</si>
  <si>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</si>
  <si>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</si>
  <si>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</si>
  <si>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</si>
  <si>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</si>
  <si>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</si>
  <si>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</si>
  <si>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</si>
  <si>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</si>
  <si>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</si>
  <si>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</si>
  <si>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</si>
  <si>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</si>
  <si>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</si>
  <si>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</si>
  <si>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</si>
  <si>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</si>
  <si>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</si>
  <si>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</si>
  <si>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</si>
  <si>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</si>
  <si>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</si>
  <si>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</si>
  <si>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</si>
  <si>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</si>
  <si>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</si>
  <si>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</si>
  <si>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</si>
  <si>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</si>
  <si>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</si>
  <si>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</si>
  <si>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</si>
  <si>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</si>
  <si>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</si>
  <si>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</si>
  <si>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</si>
  <si>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</si>
  <si>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</si>
  <si>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</si>
  <si>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</si>
  <si>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</si>
  <si>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</si>
  <si>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</si>
  <si>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</si>
  <si>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</si>
  <si>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</si>
  <si>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</si>
  <si>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</si>
  <si>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</si>
  <si>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</si>
  <si>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</si>
  <si>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</si>
  <si>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</si>
  <si>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</si>
  <si>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</si>
  <si>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</si>
  <si>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</si>
  <si>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</si>
  <si>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</si>
  <si>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</si>
  <si>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</si>
  <si>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</si>
  <si>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</si>
  <si>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</si>
  <si>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</si>
  <si>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</si>
  <si>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</si>
  <si>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</si>
  <si>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</si>
  <si>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</si>
  <si>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</si>
  <si>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</si>
  <si>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</si>
  <si>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</si>
  <si>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</si>
  <si>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</si>
  <si>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</si>
  <si>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</si>
  <si>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</si>
  <si>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</si>
  <si>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</si>
  <si>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</si>
  <si>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</si>
  <si>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</si>
  <si>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</si>
  <si>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</si>
  <si>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</si>
  <si>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</si>
  <si>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</si>
  <si>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</si>
  <si>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</si>
  <si>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</si>
  <si>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</si>
  <si>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</si>
  <si>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</si>
  <si>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</si>
  <si>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</si>
  <si>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</si>
  <si>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</si>
  <si>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</si>
  <si>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</si>
  <si>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</si>
  <si>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</si>
  <si>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</si>
  <si>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</si>
  <si>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</si>
  <si>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</si>
  <si>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</si>
  <si>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</si>
  <si>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</si>
  <si>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</si>
  <si>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</si>
  <si>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</si>
  <si>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</si>
  <si>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</si>
  <si>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</si>
  <si>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</si>
  <si>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</si>
  <si>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</si>
  <si>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</si>
  <si>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</si>
  <si>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</si>
  <si>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</si>
  <si>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</si>
  <si>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</si>
  <si>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</si>
  <si>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</si>
  <si>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</si>
  <si>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</si>
  <si>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</si>
  <si>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</si>
  <si>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</si>
  <si>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</si>
  <si>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</si>
  <si>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</si>
  <si>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</si>
  <si>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</si>
  <si>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</si>
  <si>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</si>
  <si>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</si>
  <si>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</si>
  <si>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</si>
  <si>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</si>
  <si>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</si>
  <si>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</si>
  <si>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</si>
  <si>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</si>
  <si>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</si>
  <si>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</si>
  <si>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</si>
  <si>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</si>
  <si>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</si>
  <si>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</si>
  <si>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</si>
  <si>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</si>
  <si>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</si>
  <si>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</si>
  <si>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</si>
  <si>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</si>
  <si>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</si>
  <si>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</si>
  <si>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</si>
  <si>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</si>
  <si>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</si>
  <si>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</si>
  <si>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</si>
  <si>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</si>
  <si>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</si>
  <si>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</si>
  <si>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</si>
  <si>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</si>
  <si>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</si>
  <si>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</si>
  <si>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</si>
  <si>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</si>
  <si>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</si>
  <si>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</si>
  <si>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</si>
  <si>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</si>
  <si>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</si>
  <si>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</si>
  <si>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</si>
  <si>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</si>
  <si>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</si>
  <si>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</si>
  <si>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</si>
  <si>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</si>
  <si>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</si>
  <si>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</si>
  <si>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</si>
  <si>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</si>
  <si>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</si>
  <si>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</si>
  <si>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</si>
  <si>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</si>
  <si>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</si>
  <si>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</si>
  <si>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</si>
  <si>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</si>
  <si>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</si>
  <si>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</si>
  <si>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</si>
  <si>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</si>
  <si>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</si>
  <si>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</si>
  <si>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</si>
  <si>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</si>
  <si>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</si>
  <si>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</si>
  <si>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</si>
  <si>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</si>
  <si>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</si>
  <si>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</si>
  <si>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</si>
  <si>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</si>
  <si>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</si>
  <si>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</si>
  <si>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</si>
  <si>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</si>
  <si>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</si>
  <si>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</si>
  <si>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</si>
  <si>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</si>
  <si>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</si>
  <si>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</si>
  <si>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</si>
  <si>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</si>
  <si>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</si>
  <si>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</si>
  <si>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</si>
  <si>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</si>
  <si>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</si>
  <si>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</si>
  <si>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</si>
  <si>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</si>
  <si>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</si>
  <si>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</si>
  <si>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</si>
  <si>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</si>
  <si>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</si>
  <si>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</si>
  <si>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</si>
  <si>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</si>
  <si>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</si>
  <si>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</si>
  <si>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</si>
  <si>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</si>
  <si>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</si>
  <si>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</si>
  <si>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</si>
  <si>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</si>
  <si>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</si>
  <si>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</si>
  <si>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</si>
  <si>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</si>
  <si>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</si>
  <si>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</si>
  <si>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</si>
  <si>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</si>
  <si>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</si>
  <si>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</si>
  <si>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</si>
  <si>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</si>
  <si>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</si>
  <si>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</si>
  <si>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</si>
  <si>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</si>
  <si>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</si>
  <si>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</si>
  <si>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</si>
  <si>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</si>
  <si>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</si>
  <si>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</si>
  <si>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</si>
  <si>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</si>
  <si>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</si>
  <si>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</si>
  <si>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</si>
  <si>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</si>
  <si>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</si>
  <si>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</si>
  <si>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</si>
  <si>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</si>
  <si>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</si>
  <si>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</si>
  <si>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</si>
  <si>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</si>
  <si>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</si>
  <si>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</si>
  <si>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</si>
  <si>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</si>
  <si>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</si>
  <si>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</si>
  <si>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</si>
  <si>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</si>
  <si>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</si>
  <si>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</si>
  <si>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</si>
  <si>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</si>
  <si>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</si>
  <si>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</si>
  <si>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</si>
  <si>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</si>
  <si>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</si>
  <si>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</si>
  <si>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</si>
  <si>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</si>
  <si>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</si>
  <si>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</si>
  <si>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</si>
  <si>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</si>
  <si>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</si>
  <si>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</si>
  <si>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</si>
  <si>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</si>
  <si>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</si>
  <si>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</si>
  <si>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</si>
  <si>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</si>
  <si>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</si>
  <si>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</si>
  <si>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</si>
  <si>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</si>
  <si>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</si>
  <si>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</si>
  <si>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</si>
  <si>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</si>
  <si>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</si>
  <si>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</si>
  <si>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</si>
  <si>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</si>
  <si>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</si>
  <si>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</si>
  <si>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</si>
  <si>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</si>
  <si>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</si>
  <si>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</si>
  <si>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</si>
  <si>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</si>
  <si>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</si>
  <si>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</si>
  <si>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</si>
  <si>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</si>
  <si>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</si>
  <si>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</si>
  <si>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</si>
  <si>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</si>
  <si>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</si>
  <si>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</si>
  <si>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</si>
  <si>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</si>
  <si>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</si>
  <si>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</si>
  <si>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</si>
  <si>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</si>
  <si>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</si>
  <si>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</si>
  <si>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</si>
  <si>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</si>
  <si>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</si>
  <si>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</si>
  <si>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</si>
  <si>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</si>
  <si>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</si>
  <si>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</si>
  <si>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</si>
  <si>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</si>
  <si>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</si>
  <si>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</si>
  <si>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</si>
  <si>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</si>
  <si>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</si>
  <si>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</si>
  <si>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</si>
  <si>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</si>
  <si>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</si>
  <si>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</si>
  <si>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</si>
  <si>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</si>
  <si>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</si>
  <si>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</si>
  <si>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</si>
  <si>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</si>
  <si>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</si>
  <si>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</si>
  <si>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</si>
  <si>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</si>
  <si>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</si>
  <si>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</si>
  <si>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</si>
  <si>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</si>
  <si>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</si>
  <si>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</si>
  <si>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</si>
  <si>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</si>
  <si>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</si>
  <si>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</si>
  <si>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</si>
  <si>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</si>
  <si>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</si>
  <si>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</si>
  <si>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</si>
  <si>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</si>
  <si>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</si>
  <si>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</si>
  <si>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</si>
  <si>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</si>
  <si>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</si>
  <si>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</si>
  <si>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</si>
  <si>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</si>
  <si>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</si>
  <si>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</si>
  <si>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</si>
  <si>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</si>
  <si>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</si>
  <si>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</si>
  <si>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</si>
  <si>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</si>
  <si>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</si>
  <si>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</si>
  <si>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</si>
  <si>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</si>
  <si>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</si>
  <si>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</si>
  <si>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</si>
  <si>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</si>
  <si>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</si>
  <si>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</si>
  <si>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</si>
  <si>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</si>
  <si>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</si>
  <si>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</si>
  <si>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</si>
  <si>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</si>
  <si>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</si>
  <si>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</si>
  <si>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</si>
  <si>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</si>
  <si>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</si>
  <si>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</si>
  <si>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</si>
  <si>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</si>
  <si>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</si>
  <si>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</si>
  <si>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</si>
  <si>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</si>
  <si>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</si>
  <si>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</si>
  <si>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</si>
  <si>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</si>
  <si>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</si>
  <si>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</si>
  <si>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</si>
  <si>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</si>
  <si>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</si>
  <si>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</si>
  <si>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</si>
  <si>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</si>
  <si>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</si>
  <si>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</si>
  <si>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</si>
  <si>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</si>
  <si>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</si>
  <si>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</si>
  <si>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</si>
  <si>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</si>
  <si>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</si>
  <si>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</si>
  <si>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</si>
  <si>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</si>
  <si>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</si>
  <si>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</si>
  <si>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</si>
  <si>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</si>
  <si>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</si>
  <si>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</si>
  <si>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</si>
  <si>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</si>
  <si>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</si>
  <si>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</si>
  <si>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</si>
  <si>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</si>
  <si>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</si>
  <si>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</si>
  <si>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</si>
  <si>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</si>
  <si>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</si>
  <si>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</si>
  <si>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</si>
  <si>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</si>
  <si>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</si>
  <si>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</si>
  <si>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</si>
  <si>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</si>
  <si>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</si>
  <si>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</si>
  <si>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</si>
  <si>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</si>
  <si>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</si>
  <si>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</si>
  <si>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</si>
  <si>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</si>
  <si>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</si>
  <si>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</si>
  <si>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</si>
  <si>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</si>
  <si>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</si>
  <si>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</si>
  <si>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</si>
  <si>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</si>
  <si>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</si>
  <si>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</si>
  <si>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</si>
  <si>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</si>
  <si>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</si>
  <si>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</si>
  <si>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</si>
  <si>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</si>
  <si>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</si>
  <si>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</si>
  <si>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</si>
  <si>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</si>
  <si>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</si>
  <si>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</si>
  <si>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</si>
  <si>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</si>
  <si>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</si>
  <si>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</si>
  <si>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</si>
  <si>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</si>
  <si>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</si>
  <si>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</si>
  <si>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</si>
  <si>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</si>
  <si>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</si>
  <si>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</si>
  <si>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</si>
  <si>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</si>
  <si>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</si>
  <si>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</si>
  <si>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</si>
  <si>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</si>
  <si>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</si>
  <si>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</si>
  <si>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</si>
  <si>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</si>
  <si>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</si>
  <si>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</si>
  <si>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</si>
  <si>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</si>
  <si>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</si>
  <si>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</si>
  <si>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</si>
  <si>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</si>
  <si>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Extended Maturity Date</t>
  </si>
  <si>
    <t>25/02/2027</t>
  </si>
  <si>
    <t>25/02/2030</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</si>
  <si>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</si>
  <si>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</si>
  <si>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</si>
  <si>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</si>
  <si>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</si>
  <si>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</si>
  <si>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</si>
  <si>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</si>
  <si>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</si>
  <si>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</si>
  <si>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</si>
  <si>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</si>
  <si>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</si>
  <si>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</si>
  <si>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</si>
  <si>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</si>
  <si>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</si>
  <si>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</si>
  <si>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</si>
  <si>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</si>
  <si>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</si>
  <si>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</si>
  <si>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</si>
  <si>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</si>
  <si>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</si>
  <si>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</si>
  <si>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</si>
  <si>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</si>
  <si>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</si>
  <si>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</si>
  <si>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</si>
  <si>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</si>
  <si>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</si>
  <si>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</si>
  <si>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</si>
  <si>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</si>
  <si>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</si>
  <si>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</si>
  <si>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</si>
  <si>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</si>
  <si>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</si>
  <si>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</si>
  <si>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</si>
  <si>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</si>
  <si>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</si>
  <si>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</si>
  <si>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</si>
  <si>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</si>
  <si>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</si>
  <si>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</si>
  <si>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</si>
  <si>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</si>
  <si>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</si>
  <si>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</si>
  <si>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</si>
  <si>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</si>
  <si>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</si>
  <si>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</si>
  <si>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</si>
  <si>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</si>
  <si>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</si>
  <si>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</si>
  <si>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</si>
  <si>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</si>
  <si>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</si>
  <si>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</si>
  <si>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</si>
  <si>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</si>
  <si>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</si>
  <si>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</si>
  <si>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</si>
  <si>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</si>
  <si>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</si>
  <si>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</si>
  <si>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</si>
  <si>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</si>
  <si>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</si>
  <si>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</si>
  <si>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</si>
  <si>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</si>
  <si>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</si>
  <si>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</si>
  <si>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</si>
  <si>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</si>
  <si>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</si>
  <si>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</si>
  <si>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</si>
  <si>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</si>
  <si>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</si>
  <si>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</si>
  <si>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</si>
  <si>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</si>
  <si>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</si>
  <si>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</si>
  <si>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</si>
  <si>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</si>
  <si>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</si>
  <si>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</si>
  <si>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</si>
  <si>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</si>
  <si>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</si>
  <si>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</si>
  <si>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</si>
  <si>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</si>
  <si>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</si>
  <si>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</si>
  <si>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BE0000351602</t>
  </si>
  <si>
    <t>Issuer Name(Liquid_Bonds_CB_DATASOURCE)</t>
  </si>
  <si>
    <t>Kingdom of Belgium</t>
  </si>
  <si>
    <t>Series(Liquid_Bonds_CB_DATASOURCE)</t>
  </si>
  <si>
    <t>BGB 0.8 22JUN2027 81</t>
  </si>
  <si>
    <t xml:space="preserve">BGB 0.0 22OCT2027 91 </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</si>
  <si>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</si>
  <si>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</si>
  <si>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</si>
  <si>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</si>
  <si>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</si>
  <si>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</si>
  <si>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</si>
  <si>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</si>
  <si>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</si>
  <si>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</si>
  <si>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</si>
  <si>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</si>
  <si>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</si>
  <si>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</si>
  <si>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</si>
  <si>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</si>
  <si>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</si>
  <si>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</si>
  <si>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</si>
  <si>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</si>
  <si>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</si>
  <si>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</si>
  <si>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</si>
  <si>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</si>
  <si>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</si>
  <si>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</si>
  <si>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</si>
  <si>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</si>
  <si>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</si>
  <si>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</si>
  <si>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</si>
  <si>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</si>
  <si>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</si>
  <si>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</si>
  <si>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</si>
  <si>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</si>
  <si>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</si>
  <si>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</si>
  <si>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</si>
  <si>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</si>
  <si>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</si>
  <si>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</si>
  <si>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</si>
  <si>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</si>
  <si>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</si>
  <si>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</si>
  <si>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</si>
  <si>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</si>
  <si>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</si>
  <si>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</si>
  <si>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</si>
  <si>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</si>
  <si>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</si>
  <si>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</si>
  <si>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</si>
  <si>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&gt;30 and &lt;=31</t>
  </si>
  <si>
    <t>&gt;25 and &lt;=26</t>
  </si>
  <si>
    <t>&gt;28 and &lt;=29</t>
  </si>
  <si>
    <t>&gt;26 and &lt;=27</t>
  </si>
  <si>
    <t>&lt;0</t>
  </si>
  <si>
    <t>&gt;31 and &lt;=32</t>
  </si>
  <si>
    <t>&gt;33 and &lt;=34</t>
  </si>
  <si>
    <t>&gt;34 and &lt;=35</t>
  </si>
  <si>
    <t>&gt;35 and &lt;=36</t>
  </si>
  <si>
    <t>&gt;36 and &lt;=37</t>
  </si>
  <si>
    <t>&gt;39 and &lt;=40</t>
  </si>
  <si>
    <t>&gt;32 and &lt;=33</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</si>
  <si>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</si>
  <si>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</si>
  <si>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</si>
  <si>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</si>
  <si>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</si>
  <si>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</si>
  <si>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</si>
  <si>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</si>
  <si>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</si>
  <si>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</si>
  <si>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</si>
  <si>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</si>
  <si>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</si>
  <si>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</si>
  <si>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</si>
  <si>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</si>
  <si>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</si>
  <si>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</si>
  <si>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</si>
  <si>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</si>
  <si>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</si>
  <si>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</si>
  <si>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</si>
  <si>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8 - 8.5%</t>
  </si>
  <si>
    <t>7.5 - 8%</t>
  </si>
  <si>
    <t>8.5 - 9%</t>
  </si>
  <si>
    <t>9 - 9.5%</t>
  </si>
  <si>
    <t>Variable</t>
  </si>
  <si>
    <t>Variable With Cap</t>
  </si>
  <si>
    <t>2020</t>
  </si>
  <si>
    <t>2021</t>
  </si>
  <si>
    <t>2022</t>
  </si>
  <si>
    <t>2023</t>
  </si>
  <si>
    <t>2024</t>
  </si>
  <si>
    <t>2025</t>
  </si>
  <si>
    <t>2026</t>
  </si>
  <si>
    <t>2027</t>
  </si>
  <si>
    <t>2028</t>
  </si>
  <si>
    <t>2029</t>
  </si>
  <si>
    <t>2033</t>
  </si>
  <si>
    <t>2034</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</si>
  <si>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</si>
  <si>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</si>
  <si>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</si>
  <si>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</si>
  <si>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</si>
  <si>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</si>
  <si>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</si>
  <si>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</si>
  <si>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</si>
  <si>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</si>
  <si>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</si>
  <si>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</si>
  <si>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</si>
  <si>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</si>
  <si>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</si>
  <si>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</si>
  <si>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</si>
  <si>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</si>
  <si>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</si>
  <si>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</si>
  <si>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</si>
  <si>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</si>
  <si>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</si>
  <si>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</si>
  <si>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</si>
  <si>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</si>
  <si>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</si>
  <si>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</si>
  <si>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</si>
  <si>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</si>
  <si>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</si>
  <si>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</si>
  <si>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</si>
  <si>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</si>
  <si>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</si>
  <si>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</si>
  <si>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</si>
  <si>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</si>
  <si>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</si>
  <si>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</si>
  <si>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</si>
  <si>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</si>
  <si>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</si>
  <si>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</si>
  <si>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</si>
  <si>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</si>
  <si>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</si>
  <si>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</si>
  <si>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</si>
  <si>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</si>
  <si>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</si>
  <si>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</si>
  <si>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</si>
  <si>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</si>
  <si>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</si>
  <si>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</si>
  <si>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</si>
  <si>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</si>
  <si>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</si>
  <si>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</si>
  <si>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</si>
  <si>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</si>
  <si>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</si>
  <si>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</si>
  <si>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</si>
  <si>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</si>
  <si>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</si>
  <si>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</si>
  <si>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</si>
  <si>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</si>
  <si>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</si>
  <si>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</si>
  <si>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</si>
  <si>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</si>
  <si>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</si>
  <si>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</si>
  <si>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</si>
  <si>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</si>
  <si>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</si>
  <si>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</si>
  <si>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</si>
  <si>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</si>
  <si>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</si>
  <si>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</si>
  <si>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</si>
  <si>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</si>
  <si>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</si>
  <si>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</si>
  <si>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</si>
  <si>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</si>
  <si>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</si>
  <si>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</si>
  <si>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</si>
  <si>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</si>
  <si>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</si>
  <si>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</si>
  <si>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</si>
  <si>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</si>
  <si>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</si>
  <si>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</si>
  <si>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</si>
  <si>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</si>
  <si>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</si>
  <si>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</si>
  <si>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</si>
  <si>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</si>
  <si>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</si>
  <si>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</si>
  <si>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</si>
  <si>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</si>
  <si>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</si>
  <si>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</si>
  <si>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</si>
  <si>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</si>
  <si>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</si>
  <si>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</si>
  <si>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</si>
  <si>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</si>
  <si>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</si>
  <si>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</si>
  <si>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</si>
  <si>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</si>
  <si>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</si>
  <si>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</si>
  <si>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</si>
  <si>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</si>
  <si>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</si>
  <si>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</si>
  <si>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</si>
  <si>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</si>
  <si>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</si>
  <si>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</si>
  <si>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</si>
  <si>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</si>
  <si>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</si>
  <si>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</si>
  <si>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</si>
  <si>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</si>
  <si>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</si>
  <si>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</si>
  <si>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</si>
  <si>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</si>
  <si>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</si>
  <si>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</si>
  <si>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</si>
  <si>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</si>
  <si>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</si>
  <si>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</si>
  <si>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</si>
  <si>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</si>
  <si>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</si>
  <si>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</si>
  <si>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</si>
  <si>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</si>
  <si>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</si>
  <si>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</si>
  <si>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</si>
  <si>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</si>
  <si>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</si>
  <si>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</si>
  <si>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</si>
  <si>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</si>
  <si>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</si>
  <si>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</si>
  <si>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</si>
  <si>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</si>
  <si>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</si>
  <si>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</si>
  <si>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</si>
  <si>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</si>
  <si>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</si>
  <si>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</si>
  <si>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</si>
  <si>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</si>
  <si>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</si>
  <si>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</si>
  <si>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</si>
  <si>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</si>
  <si>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</si>
  <si>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</si>
  <si>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</si>
  <si>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</si>
  <si>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</si>
  <si>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</si>
  <si>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</si>
  <si>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</si>
  <si>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</si>
  <si>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</si>
  <si>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</si>
  <si>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</si>
  <si>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</si>
  <si>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</si>
  <si>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</si>
  <si>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</si>
  <si>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</si>
  <si>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</si>
  <si>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</si>
  <si>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</si>
  <si>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</si>
  <si>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</si>
  <si>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</si>
  <si>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</si>
  <si>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</si>
  <si>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</si>
  <si>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</si>
  <si>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</si>
  <si>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</si>
  <si>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</si>
  <si>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</si>
  <si>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</si>
  <si>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</si>
  <si>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</si>
  <si>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</si>
  <si>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</si>
  <si>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</si>
  <si>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</si>
  <si>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</si>
  <si>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</si>
  <si>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</si>
  <si>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</si>
  <si>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</si>
  <si>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</si>
  <si>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</si>
  <si>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</si>
  <si>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</si>
  <si>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</si>
  <si>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</si>
  <si>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</si>
  <si>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</si>
  <si>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</si>
  <si>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</si>
  <si>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</si>
  <si>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</si>
  <si>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</si>
  <si>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</si>
  <si>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</si>
  <si>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</si>
  <si>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</si>
  <si>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</si>
  <si>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</si>
  <si>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</si>
  <si>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</si>
  <si>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</si>
  <si>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</si>
  <si>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</si>
  <si>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</si>
  <si>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</si>
  <si>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</si>
  <si>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</si>
  <si>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</si>
  <si>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</si>
  <si>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</si>
  <si>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</si>
  <si>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</si>
  <si>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</si>
  <si>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</si>
  <si>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</si>
  <si>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</si>
  <si>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</si>
  <si>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</si>
  <si>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</si>
  <si>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</si>
  <si>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</si>
  <si>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</si>
  <si>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</si>
  <si>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</si>
  <si>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</si>
  <si>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</si>
  <si>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</si>
  <si>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</si>
  <si>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</si>
  <si>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</si>
  <si>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</si>
  <si>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</si>
  <si>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</si>
  <si>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</si>
  <si>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</si>
  <si>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</si>
  <si>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</si>
  <si>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</si>
  <si>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</si>
  <si>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</si>
  <si>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</si>
  <si>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</si>
  <si>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</si>
  <si>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</si>
  <si>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</si>
  <si>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</si>
  <si>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</si>
  <si>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</si>
  <si>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</si>
  <si>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</si>
  <si>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</si>
  <si>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</si>
  <si>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</si>
  <si>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</si>
  <si>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</si>
  <si>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</si>
  <si>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</si>
  <si>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</si>
  <si>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</si>
  <si>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</si>
  <si>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</si>
  <si>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</si>
  <si>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</si>
  <si>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</si>
  <si>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</si>
  <si>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</si>
  <si>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</si>
  <si>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</si>
  <si>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</si>
  <si>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</si>
  <si>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</si>
  <si>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</si>
  <si>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</si>
  <si>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</si>
  <si>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</si>
  <si>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</si>
  <si>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</si>
  <si>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</si>
  <si>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</si>
  <si>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</si>
  <si>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</si>
  <si>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</si>
  <si>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</si>
  <si>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</si>
  <si>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</si>
  <si>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</si>
  <si>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</si>
  <si>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</si>
  <si>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</si>
  <si>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</si>
  <si>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</si>
  <si>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</si>
  <si>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</si>
  <si>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</si>
  <si>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</si>
  <si>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</si>
  <si>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</si>
  <si>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</si>
  <si>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</si>
  <si>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</si>
  <si>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</si>
  <si>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</si>
  <si>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</si>
  <si>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</si>
  <si>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</si>
  <si>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</si>
  <si>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</si>
  <si>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</si>
  <si>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</si>
  <si>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</si>
  <si>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</si>
  <si>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</si>
  <si>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</si>
  <si>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</si>
  <si>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</si>
  <si>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</si>
  <si>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</si>
  <si>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</si>
  <si>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</si>
  <si>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</si>
  <si>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</si>
  <si>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</si>
  <si>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</si>
  <si>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</si>
  <si>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</si>
  <si>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</si>
  <si>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</si>
  <si>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</si>
  <si>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</si>
  <si>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</si>
  <si>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</si>
  <si>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</si>
  <si>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</si>
  <si>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</si>
  <si>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</si>
  <si>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</si>
  <si>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</si>
  <si>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</si>
  <si>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</si>
  <si>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</si>
  <si>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</si>
  <si>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</si>
  <si>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</si>
  <si>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</si>
  <si>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</si>
  <si>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</si>
  <si>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</si>
  <si>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</si>
  <si>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</si>
  <si>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</si>
  <si>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</si>
  <si>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</si>
  <si>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</si>
  <si>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</si>
  <si>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</si>
  <si>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</si>
  <si>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</si>
  <si>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</si>
  <si>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</si>
  <si>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</si>
  <si>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</si>
  <si>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</si>
  <si>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</si>
  <si>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</si>
  <si>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</si>
  <si>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</si>
  <si>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</si>
  <si>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</si>
  <si>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</si>
  <si>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</si>
  <si>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</si>
  <si>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</si>
  <si>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</si>
  <si>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</si>
  <si>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</si>
  <si>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</si>
  <si>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</si>
  <si>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</si>
  <si>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</si>
  <si>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</si>
  <si>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</si>
  <si>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</si>
  <si>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</si>
  <si>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</si>
  <si>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</si>
  <si>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</si>
  <si>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</si>
  <si>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</si>
  <si>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</si>
  <si>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</si>
  <si>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</si>
  <si>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</si>
  <si>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</si>
  <si>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</si>
  <si>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</si>
  <si>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</si>
  <si>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</si>
  <si>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</si>
  <si>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</si>
  <si>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</si>
  <si>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</si>
  <si>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</si>
  <si>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</si>
  <si>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</si>
  <si>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</si>
  <si>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</si>
  <si>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</si>
  <si>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</si>
  <si>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</si>
  <si>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</si>
  <si>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</si>
  <si>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</si>
  <si>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</si>
  <si>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</si>
  <si>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</si>
  <si>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</si>
  <si>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</si>
  <si>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</si>
  <si>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</si>
  <si>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</si>
  <si>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</si>
  <si>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</si>
  <si>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</si>
  <si>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</si>
  <si>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</si>
  <si>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</si>
  <si>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</si>
  <si>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</si>
  <si>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</si>
  <si>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</si>
  <si>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</si>
  <si>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</si>
  <si>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</si>
  <si>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</si>
  <si>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</si>
  <si>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</si>
  <si>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</si>
  <si>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</si>
  <si>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</si>
  <si>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</si>
  <si>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</si>
  <si>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</si>
  <si>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</si>
  <si>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</si>
  <si>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</si>
  <si>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</si>
  <si>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</si>
  <si>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</si>
  <si>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</si>
  <si>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</si>
  <si>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</si>
  <si>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</si>
  <si>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</si>
  <si>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</si>
  <si>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</si>
  <si>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</si>
  <si>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</si>
  <si>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</si>
  <si>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</si>
  <si>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</si>
  <si>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</si>
  <si>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</si>
  <si>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</si>
  <si>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</si>
  <si>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</si>
  <si>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</si>
  <si>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</si>
  <si>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</si>
  <si>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</si>
  <si>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</si>
  <si>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</si>
  <si>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</si>
  <si>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</si>
  <si>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</si>
  <si>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</si>
  <si>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</si>
  <si>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</si>
  <si>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</si>
  <si>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</si>
  <si>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</si>
  <si>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</si>
  <si>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</si>
  <si>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</si>
  <si>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</si>
  <si>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</si>
  <si>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</si>
  <si>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</si>
  <si>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</si>
  <si>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</si>
  <si>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</si>
  <si>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</si>
  <si>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</si>
  <si>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</si>
  <si>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</si>
  <si>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</si>
  <si>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</si>
  <si>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</si>
  <si>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</si>
  <si>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</si>
  <si>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</si>
  <si>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</si>
  <si>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</si>
  <si>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</si>
  <si>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</si>
  <si>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</si>
  <si>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</si>
  <si>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</si>
  <si>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</si>
  <si>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</si>
  <si>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</si>
  <si>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</si>
  <si>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</si>
  <si>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</si>
  <si>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</si>
  <si>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</si>
  <si>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</si>
  <si>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</si>
  <si>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</si>
  <si>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</si>
  <si>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</si>
  <si>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</si>
  <si>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</si>
  <si>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</si>
  <si>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</si>
  <si>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</si>
  <si>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</si>
  <si>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</si>
  <si>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</si>
  <si>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</si>
  <si>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</si>
  <si>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</si>
  <si>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</si>
  <si>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</si>
  <si>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</si>
  <si>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</si>
  <si>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</si>
  <si>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</si>
  <si>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</si>
  <si>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</si>
  <si>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</si>
  <si>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</si>
  <si>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</si>
  <si>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</si>
  <si>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</si>
  <si>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</si>
  <si>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</si>
  <si>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</si>
  <si>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</si>
  <si>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</si>
  <si>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</si>
  <si>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</si>
  <si>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</si>
  <si>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</si>
  <si>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</si>
  <si>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</si>
  <si>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</si>
  <si>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</si>
  <si>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</si>
  <si>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</si>
  <si>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</si>
  <si>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</si>
  <si>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</si>
  <si>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</si>
  <si>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</si>
  <si>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30/4/2020</t>
  </si>
  <si>
    <t>Cut-off Date: 30/4/2020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</si>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</sst>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3">
    <font>
      <sz val="10"/>
      <name val="Arial"/>
      <family val="0"/>
    </font>
    <font>
      <b/>
      <sz val="12"/>
      <color indexed="8"/>
      <name val="Arial"/>
      <family val="2"/>
    </font>
    <font>
      <b/>
      <sz val="12"/>
      <name val="Arial"/>
      <family val="2"/>
    </font>
    <font>
      <b/>
      <sz val="10"/>
      <color indexed="8"/>
      <name val="Arial"/>
      <family val="2"/>
    </font>
    <font>
      <i/>
      <sz val="10"/>
      <name val="Arial"/>
      <family val="2"/>
    </font>
    <font>
      <b/>
      <sz val="10"/>
      <name val="Arial"/>
      <family val="2"/>
    </font>
    <font>
      <u val="single"/>
      <sz val="10"/>
      <name val="Arial"/>
      <family val="2"/>
    </font>
    <font>
      <sz val="14"/>
      <color indexed="8"/>
      <name val="Arial"/>
      <family val="2"/>
    </font>
    <font>
      <sz val="14"/>
      <name val="Arial"/>
      <family val="2"/>
    </font>
    <font>
      <b/>
      <sz val="12"/>
      <color indexed="14"/>
      <name val="Arial"/>
      <family val="2"/>
    </font>
    <font>
      <u val="single"/>
      <sz val="10"/>
      <color indexed="8"/>
      <name val="Arial"/>
      <family val="2"/>
    </font>
    <font>
      <sz val="10"/>
      <color indexed="8"/>
      <name val="Arial"/>
      <family val="2"/>
    </font>
    <font>
      <b/>
      <sz val="10"/>
      <color indexed="12"/>
      <name val="Arial"/>
      <family val="2"/>
    </font>
    <font>
      <u val="single"/>
      <sz val="10"/>
      <color indexed="15"/>
      <name val="Arial"/>
      <family val="2"/>
    </font>
    <font>
      <sz val="8"/>
      <color indexed="8"/>
      <name val="Arial"/>
      <family val="2"/>
    </font>
    <font>
      <sz val="8"/>
      <name val="Arial"/>
      <family val="2"/>
    </font>
    <font>
      <b/>
      <sz val="8"/>
      <name val="Arial"/>
      <family val="2"/>
    </font>
    <font>
      <b/>
      <sz val="8"/>
      <color indexed="12"/>
      <name val="Arial"/>
      <family val="2"/>
    </font>
    <font>
      <u val="single"/>
      <sz val="8"/>
      <color indexed="15"/>
      <name val="Arial"/>
      <family val="2"/>
    </font>
    <font>
      <sz val="10"/>
      <color indexed="12"/>
      <name val="Arial"/>
      <family val="2"/>
    </font>
    <font>
      <b/>
      <i/>
      <u val="single"/>
      <sz val="18"/>
      <color indexed="8"/>
      <name val="Arial"/>
      <family val="2"/>
    </font>
    <font>
      <b/>
      <i/>
      <u val="single"/>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b/>
      <sz val="8"/>
      <color indexed="8"/>
      <name val="Arial"/>
      <family val="2"/>
    </font>
    <font>
      <sz val="7"/>
      <color indexed="8"/>
      <name val="Arial"/>
      <family val="2"/>
    </font>
    <font>
      <sz val="7"/>
      <name val="Arial"/>
      <family val="2"/>
    </font>
    <font>
      <b/>
      <i/>
      <sz val="8"/>
      <color indexed="16"/>
      <name val="Arial"/>
      <family val="2"/>
    </font>
    <font>
      <sz val="9"/>
      <color indexed="9"/>
      <name val="Tahoma"/>
      <family val="2"/>
    </font>
    <font>
      <sz val="7"/>
      <color indexed="9"/>
      <name val="Tahoma"/>
      <family val="2"/>
    </font>
    <font>
      <sz val="8"/>
      <color indexed="9"/>
      <name val="Tahoma"/>
      <family val="2"/>
    </font>
    <font>
      <b/>
      <i/>
      <sz val="10"/>
      <color indexed="21"/>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sz val="10"/>
      <color indexed="9"/>
      <name val="Arial"/>
      <family val="2"/>
    </font>
    <font>
      <b/>
      <sz val="12"/>
      <color indexed="9"/>
      <name val="Tahoma"/>
      <family val="2"/>
    </font>
    <font>
      <sz val="8.25"/>
      <color indexed="9"/>
      <name val="Tahoma"/>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color indexed="63"/>
      </left>
      <right>
        <color indexed="63"/>
      </right>
      <top style="thin">
        <color indexed="9"/>
      </top>
      <bottom>
        <color indexed="63"/>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4">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2"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15" fillId="33" borderId="11" xfId="0" applyNumberFormat="1" applyFont="1" applyFill="1" applyBorder="1" applyAlignment="1">
      <alignment horizontal="center" vertical="center"/>
    </xf>
    <xf numFmtId="0" fontId="30" fillId="33" borderId="0" xfId="0" applyNumberFormat="1" applyFont="1" applyFill="1" applyBorder="1" applyAlignment="1">
      <alignment horizontal="center"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2"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3"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2"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3"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4" xfId="0" applyNumberFormat="1" applyFont="1" applyFill="1" applyBorder="1" applyAlignment="1">
      <alignment horizontal="center" vertical="center" wrapText="1"/>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0" fontId="25" fillId="39" borderId="21"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2" xfId="0" applyNumberFormat="1" applyFont="1" applyFill="1" applyBorder="1" applyAlignment="1">
      <alignment horizontal="center" vertical="center"/>
    </xf>
    <xf numFmtId="0" fontId="1" fillId="36" borderId="23" xfId="0" applyNumberFormat="1" applyFont="1" applyFill="1" applyBorder="1" applyAlignment="1">
      <alignment vertical="center"/>
    </xf>
    <xf numFmtId="0" fontId="1" fillId="36" borderId="24"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4" xfId="0" applyNumberFormat="1" applyFont="1" applyFill="1" applyBorder="1" applyAlignment="1">
      <alignment horizontal="center" vertical="center"/>
    </xf>
    <xf numFmtId="0" fontId="27" fillId="40" borderId="25" xfId="0" applyNumberFormat="1" applyFont="1" applyFill="1" applyBorder="1" applyAlignment="1">
      <alignment vertical="center"/>
    </xf>
    <xf numFmtId="0" fontId="27" fillId="40" borderId="26" xfId="0" applyNumberFormat="1" applyFont="1" applyFill="1" applyBorder="1" applyAlignment="1">
      <alignment vertical="center"/>
    </xf>
    <xf numFmtId="0" fontId="0" fillId="36" borderId="14" xfId="0" applyNumberFormat="1" applyFont="1" applyFill="1" applyBorder="1" applyAlignment="1">
      <alignment horizontal="left" vertical="center"/>
    </xf>
    <xf numFmtId="0" fontId="11" fillId="36" borderId="25" xfId="0" applyNumberFormat="1" applyFont="1" applyFill="1" applyBorder="1" applyAlignment="1">
      <alignment vertical="center"/>
    </xf>
    <xf numFmtId="0" fontId="11" fillId="36" borderId="26" xfId="0" applyNumberFormat="1" applyFont="1" applyFill="1" applyBorder="1" applyAlignment="1">
      <alignment vertical="center"/>
    </xf>
    <xf numFmtId="0" fontId="2" fillId="36" borderId="20" xfId="0" applyNumberFormat="1" applyFont="1" applyFill="1" applyBorder="1" applyAlignment="1">
      <alignment horizontal="center" vertical="center"/>
    </xf>
    <xf numFmtId="0" fontId="1" fillId="36" borderId="20"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4" xfId="0" applyNumberFormat="1" applyFont="1" applyFill="1" applyBorder="1" applyAlignment="1">
      <alignment horizontal="left" vertical="center"/>
    </xf>
    <xf numFmtId="0" fontId="11" fillId="33" borderId="25" xfId="0" applyNumberFormat="1" applyFont="1" applyFill="1" applyBorder="1" applyAlignment="1">
      <alignment vertical="center"/>
    </xf>
    <xf numFmtId="0" fontId="11" fillId="33" borderId="26" xfId="0" applyNumberFormat="1" applyFont="1" applyFill="1" applyBorder="1" applyAlignment="1">
      <alignment vertical="center"/>
    </xf>
    <xf numFmtId="0" fontId="3" fillId="41" borderId="14" xfId="0" applyNumberFormat="1" applyFont="1" applyFill="1" applyBorder="1" applyAlignment="1">
      <alignment horizontal="center" vertical="center"/>
    </xf>
    <xf numFmtId="0" fontId="27" fillId="41" borderId="25" xfId="0" applyNumberFormat="1" applyFont="1" applyFill="1" applyBorder="1" applyAlignment="1">
      <alignment vertical="center"/>
    </xf>
    <xf numFmtId="0" fontId="27" fillId="41" borderId="26" xfId="0" applyNumberFormat="1" applyFont="1" applyFill="1" applyBorder="1" applyAlignment="1">
      <alignment vertical="center"/>
    </xf>
    <xf numFmtId="3" fontId="0" fillId="35"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11" xfId="0" applyNumberFormat="1" applyFont="1" applyFill="1" applyBorder="1" applyAlignment="1">
      <alignment horizontal="left" vertical="center" wrapText="1"/>
    </xf>
    <xf numFmtId="0" fontId="11" fillId="33" borderId="11" xfId="0" applyNumberFormat="1" applyFont="1" applyFill="1" applyBorder="1" applyAlignment="1">
      <alignment vertical="center"/>
    </xf>
    <xf numFmtId="4" fontId="0" fillId="33" borderId="11"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11" xfId="0" applyNumberFormat="1" applyFont="1" applyFill="1" applyBorder="1" applyAlignment="1">
      <alignment horizontal="center" vertical="center"/>
    </xf>
    <xf numFmtId="0" fontId="14" fillId="33" borderId="11"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2"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36" fillId="43" borderId="12"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3" xfId="0" applyNumberFormat="1" applyFont="1" applyFill="1" applyBorder="1" applyAlignment="1">
      <alignment vertical="center"/>
    </xf>
    <xf numFmtId="0" fontId="36" fillId="44" borderId="12"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3" xfId="0" applyNumberFormat="1" applyFont="1" applyFill="1" applyBorder="1" applyAlignment="1">
      <alignment vertical="center"/>
    </xf>
    <xf numFmtId="0" fontId="36" fillId="45" borderId="12"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3"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65"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68" fillId="0" borderId="0" xfId="57" applyFont="1" applyAlignment="1">
      <alignment vertical="center" wrapText="1"/>
      <protection/>
    </xf>
    <xf numFmtId="0" fontId="69" fillId="0" borderId="0" xfId="57" applyFont="1" applyAlignment="1">
      <alignment horizontal="left" vertical="center" wrapText="1"/>
      <protection/>
    </xf>
    <xf numFmtId="0" fontId="69"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69" fillId="0" borderId="0" xfId="57" applyFont="1" applyAlignment="1">
      <alignment vertical="center" wrapText="1"/>
      <protection/>
    </xf>
    <xf numFmtId="0" fontId="69" fillId="0" borderId="0" xfId="57" applyFont="1" applyFill="1" applyAlignment="1">
      <alignment wrapText="1"/>
      <protection/>
    </xf>
    <xf numFmtId="0" fontId="119" fillId="0" borderId="32" xfId="57" applyFont="1" applyBorder="1">
      <alignment/>
      <protection/>
    </xf>
    <xf numFmtId="0" fontId="119" fillId="0" borderId="33" xfId="57" applyFont="1" applyBorder="1">
      <alignment/>
      <protection/>
    </xf>
    <xf numFmtId="0" fontId="119" fillId="0" borderId="34" xfId="57"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Fill="1" applyBorder="1" applyAlignment="1">
      <alignment horizontal="center" vertical="center"/>
      <protection/>
    </xf>
    <xf numFmtId="0" fontId="122" fillId="0" borderId="0" xfId="57" applyFont="1" applyBorder="1" applyAlignment="1">
      <alignment horizontal="center" vertical="center"/>
      <protection/>
    </xf>
    <xf numFmtId="0" fontId="123" fillId="0" borderId="0" xfId="57" applyFont="1" applyBorder="1" applyAlignment="1">
      <alignment horizontal="center" vertical="center"/>
      <protection/>
    </xf>
    <xf numFmtId="0" fontId="76" fillId="0" borderId="0" xfId="57" applyFont="1" applyBorder="1" applyAlignment="1">
      <alignment horizontal="center"/>
      <protection/>
    </xf>
    <xf numFmtId="0" fontId="97" fillId="46" borderId="0" xfId="53" applyFont="1" applyFill="1" applyBorder="1" applyAlignment="1">
      <alignment horizontal="center"/>
    </xf>
    <xf numFmtId="0" fontId="97" fillId="0" borderId="0" xfId="53" applyFont="1" applyBorder="1" applyAlignment="1">
      <alignment/>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97" fillId="47" borderId="0" xfId="53" applyFont="1" applyFill="1" applyBorder="1" applyAlignment="1">
      <alignment horizontal="center"/>
    </xf>
    <xf numFmtId="0" fontId="78" fillId="0" borderId="0" xfId="58" applyFont="1" applyBorder="1">
      <alignment/>
      <protection/>
    </xf>
    <xf numFmtId="0" fontId="96" fillId="0" borderId="0" xfId="58" applyFont="1" applyBorder="1">
      <alignment/>
      <protection/>
    </xf>
    <xf numFmtId="0" fontId="96" fillId="0" borderId="35" xfId="57" applyFont="1" applyBorder="1">
      <alignment/>
      <protection/>
    </xf>
    <xf numFmtId="0" fontId="96" fillId="0" borderId="0" xfId="57" applyFont="1" applyBorder="1">
      <alignment/>
      <protection/>
    </xf>
    <xf numFmtId="0" fontId="96" fillId="0" borderId="36" xfId="57" applyFont="1" applyBorder="1">
      <alignment/>
      <protection/>
    </xf>
    <xf numFmtId="0" fontId="96" fillId="0" borderId="37" xfId="57" applyFont="1" applyBorder="1">
      <alignment/>
      <protection/>
    </xf>
    <xf numFmtId="0" fontId="96" fillId="0" borderId="38" xfId="57" applyFont="1" applyBorder="1">
      <alignment/>
      <protection/>
    </xf>
    <xf numFmtId="0" fontId="96" fillId="0" borderId="39"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protection/>
    </xf>
    <xf numFmtId="0" fontId="96" fillId="0" borderId="40"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47" borderId="0" xfId="57" applyFont="1" applyFill="1" applyBorder="1" applyAlignment="1">
      <alignment horizontal="center" vertical="center" wrapText="1"/>
      <protection/>
    </xf>
    <xf numFmtId="0" fontId="79" fillId="0" borderId="41"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46" borderId="42" xfId="57" applyFont="1" applyFill="1" applyBorder="1" applyAlignment="1">
      <alignment horizontal="center" vertical="center" wrapText="1"/>
      <protection/>
    </xf>
    <xf numFmtId="0" fontId="81" fillId="0" borderId="0" xfId="57" applyFont="1" applyFill="1" applyBorder="1" applyAlignment="1">
      <alignment horizontal="center" vertical="center" wrapText="1"/>
      <protection/>
    </xf>
    <xf numFmtId="0" fontId="106" fillId="0" borderId="43" xfId="53" applyFill="1" applyBorder="1" applyAlignment="1" quotePrefix="1">
      <alignment horizontal="center" vertical="center" wrapText="1"/>
    </xf>
    <xf numFmtId="0" fontId="106" fillId="0" borderId="43" xfId="53" applyFill="1" applyBorder="1" applyAlignment="1">
      <alignment horizontal="center" vertical="center" wrapText="1"/>
    </xf>
    <xf numFmtId="0" fontId="106" fillId="0" borderId="44"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46" borderId="0" xfId="57" applyFont="1" applyFill="1" applyBorder="1" applyAlignment="1">
      <alignment horizontal="center" vertical="center" wrapText="1"/>
      <protection/>
    </xf>
    <xf numFmtId="0" fontId="81" fillId="46" borderId="0" xfId="57" applyFont="1" applyFill="1" applyBorder="1" applyAlignment="1">
      <alignment horizontal="center" vertical="center" wrapText="1"/>
      <protection/>
    </xf>
    <xf numFmtId="0" fontId="96" fillId="46" borderId="0" xfId="57" applyFont="1" applyFill="1" applyBorder="1" applyAlignment="1">
      <alignment horizontal="center" vertical="center" wrapText="1"/>
      <protection/>
    </xf>
    <xf numFmtId="0" fontId="82" fillId="0" borderId="0" xfId="57" applyFont="1" applyFill="1" applyBorder="1" applyAlignment="1">
      <alignment horizontal="center" vertical="center" wrapText="1"/>
      <protection/>
    </xf>
    <xf numFmtId="14" fontId="79" fillId="0" borderId="0" xfId="57" applyNumberFormat="1" applyFont="1" applyFill="1" applyBorder="1" applyAlignment="1">
      <alignment horizontal="center" vertical="center" wrapText="1"/>
      <protection/>
    </xf>
    <xf numFmtId="0" fontId="83"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9" fillId="0" borderId="0" xfId="57" applyFont="1" applyFill="1" applyBorder="1" applyAlignment="1" quotePrefix="1">
      <alignment horizontal="center" vertical="center" wrapText="1"/>
      <protection/>
    </xf>
    <xf numFmtId="0" fontId="82" fillId="0" borderId="0" xfId="57" applyFont="1" applyFill="1" applyBorder="1" applyAlignment="1" quotePrefix="1">
      <alignment horizontal="center" vertical="center" wrapText="1"/>
      <protection/>
    </xf>
    <xf numFmtId="0" fontId="82" fillId="19" borderId="0" xfId="57" applyFont="1" applyFill="1" applyBorder="1" applyAlignment="1">
      <alignment horizontal="center" vertical="center" wrapText="1"/>
      <protection/>
    </xf>
    <xf numFmtId="0" fontId="85" fillId="19" borderId="0" xfId="57" applyFont="1" applyFill="1" applyBorder="1" applyAlignment="1" quotePrefix="1">
      <alignment horizontal="center" vertical="center" wrapText="1"/>
      <protection/>
    </xf>
    <xf numFmtId="0" fontId="81"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9" fontId="79" fillId="0" borderId="0" xfId="57" applyNumberFormat="1" applyFont="1" applyFill="1" applyBorder="1" applyAlignment="1">
      <alignment horizontal="center" vertical="center" wrapText="1"/>
      <protection/>
    </xf>
    <xf numFmtId="0" fontId="83" fillId="0" borderId="0" xfId="57" applyFont="1" applyFill="1" applyBorder="1" applyAlignment="1" quotePrefix="1">
      <alignment horizontal="center" vertical="center" wrapText="1"/>
      <protection/>
    </xf>
    <xf numFmtId="179" fontId="79" fillId="0" borderId="0" xfId="57" applyNumberFormat="1" applyFont="1" applyFill="1" applyBorder="1" applyAlignment="1" applyProtection="1">
      <alignment horizontal="center" vertical="center" wrapText="1"/>
      <protection/>
    </xf>
    <xf numFmtId="0" fontId="82" fillId="19" borderId="0" xfId="57" applyFont="1" applyFill="1" applyBorder="1" applyAlignment="1" quotePrefix="1">
      <alignment horizontal="center" vertical="center" wrapText="1"/>
      <protection/>
    </xf>
    <xf numFmtId="9" fontId="79" fillId="0" borderId="0" xfId="65" applyFont="1" applyFill="1" applyBorder="1" applyAlignment="1">
      <alignment horizontal="center" vertical="center" wrapText="1"/>
    </xf>
    <xf numFmtId="3" fontId="79" fillId="0" borderId="0" xfId="57" applyNumberFormat="1" applyFont="1" applyFill="1" applyBorder="1" applyAlignment="1" quotePrefix="1">
      <alignment horizontal="center" vertical="center" wrapText="1"/>
      <protection/>
    </xf>
    <xf numFmtId="10" fontId="79" fillId="0" borderId="0" xfId="57" applyNumberFormat="1" applyFont="1" applyFill="1" applyBorder="1" applyAlignment="1" quotePrefix="1">
      <alignment horizontal="center" vertical="center" wrapText="1"/>
      <protection/>
    </xf>
    <xf numFmtId="10" fontId="79" fillId="0" borderId="0" xfId="57" applyNumberFormat="1" applyFont="1" applyFill="1" applyBorder="1" applyAlignment="1" applyProtection="1" quotePrefix="1">
      <alignment horizontal="center" vertical="center" wrapText="1"/>
      <protection/>
    </xf>
    <xf numFmtId="0" fontId="79" fillId="0" borderId="0" xfId="57" applyFont="1" applyFill="1" applyBorder="1" applyAlignment="1" quotePrefix="1">
      <alignment horizontal="right" vertical="center" wrapText="1"/>
      <protection/>
    </xf>
    <xf numFmtId="179" fontId="79" fillId="0" borderId="0" xfId="57" applyNumberFormat="1" applyFont="1" applyFill="1" applyBorder="1" applyAlignment="1" quotePrefix="1">
      <alignment horizontal="center" vertical="center" wrapText="1"/>
      <protection/>
    </xf>
    <xf numFmtId="9" fontId="79" fillId="0" borderId="0" xfId="65" applyFont="1" applyFill="1" applyBorder="1" applyAlignment="1" quotePrefix="1">
      <alignment horizontal="center" vertical="center" wrapText="1"/>
    </xf>
    <xf numFmtId="0" fontId="83" fillId="0" borderId="0" xfId="57" applyFont="1" applyFill="1" applyBorder="1" applyAlignment="1">
      <alignment horizontal="right" vertical="center" wrapText="1"/>
      <protection/>
    </xf>
    <xf numFmtId="179"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80" fontId="79"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80" fontId="79"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80" fontId="79" fillId="0" borderId="0" xfId="57" applyNumberFormat="1" applyFont="1" applyFill="1" applyBorder="1" applyAlignment="1" applyProtection="1">
      <alignment horizontal="center" vertical="center" wrapText="1"/>
      <protection/>
    </xf>
    <xf numFmtId="2" fontId="79"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9"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9"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83"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8" fillId="0" borderId="0" xfId="57" applyFont="1" applyFill="1" applyBorder="1" applyAlignment="1">
      <alignment horizontal="left" vertical="center"/>
      <protection/>
    </xf>
    <xf numFmtId="0" fontId="88" fillId="0" borderId="0" xfId="57" applyFont="1" applyFill="1" applyBorder="1" applyAlignment="1">
      <alignment horizontal="center" vertical="center" wrapText="1"/>
      <protection/>
    </xf>
    <xf numFmtId="0" fontId="89"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47" borderId="0" xfId="57" applyFont="1" applyFill="1" applyBorder="1" applyAlignment="1" applyProtection="1">
      <alignment horizontal="center" vertical="center" wrapText="1"/>
      <protection/>
    </xf>
    <xf numFmtId="0" fontId="79" fillId="0" borderId="41"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46" borderId="42" xfId="57" applyFont="1" applyFill="1" applyBorder="1" applyAlignment="1" applyProtection="1">
      <alignment horizontal="center" vertical="center" wrapText="1"/>
      <protection/>
    </xf>
    <xf numFmtId="0" fontId="81" fillId="0" borderId="0" xfId="57" applyFont="1" applyFill="1" applyBorder="1" applyAlignment="1" applyProtection="1">
      <alignment horizontal="center" vertical="center" wrapText="1"/>
      <protection/>
    </xf>
    <xf numFmtId="0" fontId="106" fillId="0" borderId="43" xfId="53" applyFill="1" applyBorder="1" applyAlignment="1" applyProtection="1">
      <alignment horizontal="center" vertical="center" wrapText="1"/>
      <protection/>
    </xf>
    <xf numFmtId="0" fontId="106" fillId="0" borderId="43" xfId="53" applyFill="1" applyBorder="1" applyAlignment="1" applyProtection="1" quotePrefix="1">
      <alignment horizontal="right" vertical="center" wrapText="1"/>
      <protection/>
    </xf>
    <xf numFmtId="0" fontId="106" fillId="0" borderId="44"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46" borderId="0" xfId="57" applyFont="1" applyFill="1" applyBorder="1" applyAlignment="1" applyProtection="1">
      <alignment horizontal="center" vertical="center" wrapText="1"/>
      <protection/>
    </xf>
    <xf numFmtId="0" fontId="81" fillId="46" borderId="0" xfId="57" applyFont="1" applyFill="1" applyBorder="1" applyAlignment="1" applyProtection="1">
      <alignment horizontal="center" vertical="center" wrapText="1"/>
      <protection/>
    </xf>
    <xf numFmtId="0" fontId="96" fillId="46" borderId="0" xfId="57" applyFont="1" applyFill="1" applyBorder="1" applyAlignment="1" applyProtection="1">
      <alignment horizontal="center" vertical="center" wrapText="1"/>
      <protection/>
    </xf>
    <xf numFmtId="0" fontId="82" fillId="19" borderId="0" xfId="57" applyFont="1" applyFill="1" applyBorder="1" applyAlignment="1" applyProtection="1">
      <alignment horizontal="center" vertical="center" wrapText="1"/>
      <protection/>
    </xf>
    <xf numFmtId="0" fontId="85"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9" fillId="0" borderId="0" xfId="57" applyFont="1" applyFill="1" applyBorder="1" applyAlignment="1" applyProtection="1">
      <alignment horizontal="right" vertical="center" wrapText="1"/>
      <protection/>
    </xf>
    <xf numFmtId="9" fontId="79" fillId="0" borderId="0" xfId="65" applyFont="1" applyFill="1" applyBorder="1" applyAlignment="1" applyProtection="1">
      <alignment horizontal="center" vertical="center" wrapText="1"/>
      <protection/>
    </xf>
    <xf numFmtId="0" fontId="83" fillId="0" borderId="0" xfId="57" applyFont="1" applyFill="1" applyBorder="1" applyAlignment="1" applyProtection="1">
      <alignment horizontal="right" vertical="center" wrapText="1"/>
      <protection/>
    </xf>
    <xf numFmtId="0" fontId="81" fillId="19" borderId="0" xfId="57" applyFont="1" applyFill="1" applyBorder="1" applyAlignment="1" applyProtection="1">
      <alignment horizontal="center" vertical="center" wrapText="1"/>
      <protection/>
    </xf>
    <xf numFmtId="1" fontId="79" fillId="0" borderId="0" xfId="57" applyNumberFormat="1" applyFont="1" applyFill="1" applyBorder="1" applyAlignment="1" applyProtection="1">
      <alignment horizontal="center" vertical="center" wrapText="1"/>
      <protection/>
    </xf>
    <xf numFmtId="0" fontId="83" fillId="0" borderId="0" xfId="57" applyFont="1" applyFill="1" applyBorder="1" applyAlignment="1" applyProtection="1">
      <alignment horizontal="center" vertical="center" wrapText="1"/>
      <protection/>
    </xf>
    <xf numFmtId="10" fontId="79" fillId="0" borderId="0" xfId="65" applyNumberFormat="1" applyFont="1" applyFill="1" applyBorder="1" applyAlignment="1" applyProtection="1">
      <alignment horizontal="center" vertical="center" wrapText="1"/>
      <protection/>
    </xf>
    <xf numFmtId="181" fontId="79" fillId="0" borderId="0" xfId="65" applyNumberFormat="1" applyFont="1" applyFill="1" applyBorder="1" applyAlignment="1" applyProtection="1">
      <alignment horizontal="center" vertical="center" wrapText="1"/>
      <protection/>
    </xf>
    <xf numFmtId="0" fontId="91" fillId="0" borderId="0" xfId="57" applyFont="1" applyFill="1" applyBorder="1" applyAlignment="1" applyProtection="1">
      <alignment horizontal="center" vertical="center" wrapText="1"/>
      <protection/>
    </xf>
    <xf numFmtId="181" fontId="91" fillId="0" borderId="0" xfId="65" applyNumberFormat="1" applyFont="1" applyFill="1" applyBorder="1" applyAlignment="1" applyProtection="1">
      <alignment horizontal="center" vertical="center" wrapText="1"/>
      <protection/>
    </xf>
    <xf numFmtId="0" fontId="79" fillId="0" borderId="0" xfId="57" applyFont="1" applyFill="1" applyBorder="1" applyAlignment="1" applyProtection="1" quotePrefix="1">
      <alignment horizontal="center" vertical="center" wrapText="1"/>
      <protection/>
    </xf>
    <xf numFmtId="0" fontId="85" fillId="19" borderId="0" xfId="57" applyFont="1" applyFill="1" applyBorder="1" applyAlignment="1" applyProtection="1">
      <alignment horizontal="center" vertical="center" wrapText="1"/>
      <protection/>
    </xf>
    <xf numFmtId="181"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83" fillId="0" borderId="0" xfId="65" applyFont="1" applyFill="1" applyBorder="1" applyAlignment="1" applyProtection="1">
      <alignment horizontal="center" vertical="center" wrapText="1"/>
      <protection/>
    </xf>
    <xf numFmtId="0" fontId="82"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112" fillId="48" borderId="0" xfId="57" applyFont="1" applyFill="1" applyBorder="1" applyAlignment="1" applyProtection="1">
      <alignment horizontal="center" vertical="center" wrapText="1"/>
      <protection/>
    </xf>
    <xf numFmtId="0" fontId="82"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85" fillId="0" borderId="0" xfId="57" applyFont="1" applyFill="1" applyBorder="1" applyAlignment="1" applyProtection="1" quotePrefix="1">
      <alignment horizontal="center" vertical="center" wrapText="1"/>
      <protection/>
    </xf>
    <xf numFmtId="0" fontId="79" fillId="0" borderId="0" xfId="57" applyFont="1" applyFill="1" applyBorder="1" applyAlignment="1" applyProtection="1" quotePrefix="1">
      <alignment horizontal="right" vertical="center" wrapText="1"/>
      <protection/>
    </xf>
    <xf numFmtId="180" fontId="79" fillId="0" borderId="0" xfId="57" applyNumberFormat="1" applyFont="1" applyFill="1" applyBorder="1" applyAlignment="1" applyProtection="1" quotePrefix="1">
      <alignment horizontal="center" vertical="center" wrapText="1"/>
      <protection/>
    </xf>
    <xf numFmtId="9" fontId="79"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46" borderId="0" xfId="57" applyFont="1" applyFill="1" applyBorder="1" applyAlignment="1">
      <alignment horizontal="center" vertical="center" wrapText="1"/>
      <protection/>
    </xf>
    <xf numFmtId="0" fontId="96" fillId="0" borderId="0" xfId="57" applyAlignment="1">
      <alignment horizontal="center"/>
      <protection/>
    </xf>
    <xf numFmtId="0" fontId="85" fillId="0" borderId="0" xfId="57" applyFont="1" applyFill="1" applyBorder="1" applyAlignment="1" quotePrefix="1">
      <alignment horizontal="center" vertical="center" wrapText="1"/>
      <protection/>
    </xf>
    <xf numFmtId="0" fontId="81" fillId="0" borderId="0" xfId="57" applyFont="1" applyFill="1" applyBorder="1" applyAlignment="1" quotePrefix="1">
      <alignment horizontal="center" vertical="center" wrapText="1"/>
      <protection/>
    </xf>
    <xf numFmtId="0" fontId="79" fillId="49" borderId="0" xfId="57" applyFont="1" applyFill="1" applyBorder="1" applyAlignment="1" quotePrefix="1">
      <alignment horizontal="center" vertical="center" wrapText="1"/>
      <protection/>
    </xf>
    <xf numFmtId="0" fontId="131" fillId="0" borderId="0" xfId="57" applyFont="1" applyFill="1" applyBorder="1" applyAlignment="1">
      <alignment horizontal="left" vertical="center" wrapText="1"/>
      <protection/>
    </xf>
    <xf numFmtId="0" fontId="82" fillId="0" borderId="0" xfId="57" applyFont="1" applyFill="1" applyBorder="1" applyAlignment="1" quotePrefix="1">
      <alignment horizontal="left" vertical="center" wrapText="1"/>
      <protection/>
    </xf>
    <xf numFmtId="0" fontId="82"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0080C0"/>
      <rgbColor rgb="008080FF"/>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6"/>
          <c:y val="0.23275"/>
          <c:w val="0.266"/>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915A"/>
              </a:solidFill>
              <a:ln w="3175">
                <a:solidFill>
                  <a:srgbClr val="000000"/>
                </a:solidFill>
              </a:ln>
            </c:spPr>
          </c:dPt>
          <c:dPt>
            <c:idx val="6"/>
            <c:spPr>
              <a:solidFill>
                <a:srgbClr val="008888"/>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Pt>
            <c:idx val="11"/>
            <c:spPr>
              <a:solidFill>
                <a:srgbClr val="8080FF"/>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Liège</c:v>
                </c:pt>
                <c:pt idx="6">
                  <c:v>Limburg</c:v>
                </c:pt>
                <c:pt idx="7">
                  <c:v>Brussels</c:v>
                </c:pt>
                <c:pt idx="8">
                  <c:v>West-Vlaanderen</c:v>
                </c:pt>
                <c:pt idx="9">
                  <c:v>Vlaams-Brabant</c:v>
                </c:pt>
                <c:pt idx="10">
                  <c:v>Antwerpen</c:v>
                </c:pt>
                <c:pt idx="11">
                  <c:v>Oost-Vlaanderen</c:v>
                </c:pt>
              </c:strCache>
            </c:strRef>
          </c:cat>
          <c:val>
            <c:numRef>
              <c:f>_Hidden11!$B$2:$B$13</c:f>
              <c:numCache>
                <c:ptCount val="12"/>
                <c:pt idx="0">
                  <c:v>51579779.49</c:v>
                </c:pt>
                <c:pt idx="1">
                  <c:v>354526933.9199991</c:v>
                </c:pt>
                <c:pt idx="2">
                  <c:v>576294626.7500011</c:v>
                </c:pt>
                <c:pt idx="3">
                  <c:v>678155038.8200002</c:v>
                </c:pt>
                <c:pt idx="4">
                  <c:v>888909379.450005</c:v>
                </c:pt>
                <c:pt idx="5">
                  <c:v>973874536.4299964</c:v>
                </c:pt>
                <c:pt idx="6">
                  <c:v>1076322410.0000007</c:v>
                </c:pt>
                <c:pt idx="7">
                  <c:v>1134555675.3900006</c:v>
                </c:pt>
                <c:pt idx="8">
                  <c:v>1517525102.0100062</c:v>
                </c:pt>
                <c:pt idx="9">
                  <c:v>1930709860.8200102</c:v>
                </c:pt>
                <c:pt idx="10">
                  <c:v>2129278894.0200024</c:v>
                </c:pt>
                <c:pt idx="11">
                  <c:v>2155273835.4199953</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65"/>
          <c:y val="0.0615"/>
        </c:manualLayout>
      </c:layout>
      <c:spPr>
        <a:noFill/>
        <a:ln w="3175">
          <a:solidFill>
            <a:srgbClr val="000000"/>
          </a:solidFill>
        </a:ln>
      </c:spPr>
    </c:title>
    <c:plotArea>
      <c:layout>
        <c:manualLayout>
          <c:xMode val="edge"/>
          <c:yMode val="edge"/>
          <c:x val="0.442"/>
          <c:y val="0.4165"/>
          <c:w val="0.114"/>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3175">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Twice A Year</c:v>
                </c:pt>
                <c:pt idx="1">
                  <c:v>Monthly</c:v>
                </c:pt>
              </c:strCache>
            </c:strRef>
          </c:cat>
          <c:val>
            <c:numRef>
              <c:f>_Hidden20!$B$2:$B$3</c:f>
              <c:numCache>
                <c:ptCount val="2"/>
                <c:pt idx="0">
                  <c:v>1.5455156764554273E-05</c:v>
                </c:pt>
                <c:pt idx="1">
                  <c:v>0.9999845448432354</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7"/>
          <c:y val="0.01825"/>
        </c:manualLayout>
      </c:layout>
      <c:spPr>
        <a:noFill/>
        <a:ln w="3175">
          <a:solidFill>
            <a:srgbClr val="000000"/>
          </a:solidFill>
        </a:ln>
      </c:spPr>
    </c:title>
    <c:plotArea>
      <c:layout>
        <c:manualLayout>
          <c:xMode val="edge"/>
          <c:yMode val="edge"/>
          <c:x val="0.43225"/>
          <c:y val="0.43075"/>
          <c:w val="0.133"/>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169921015.48999986</c:v>
                </c:pt>
                <c:pt idx="1">
                  <c:v>722549405.8499998</c:v>
                </c:pt>
                <c:pt idx="2">
                  <c:v>12574535651.179941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8"/>
          <c:y val="0.14175"/>
          <c:w val="0.9642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0.08662961640305358</c:v>
                </c:pt>
                <c:pt idx="1">
                  <c:v>0.05549728396017178</c:v>
                </c:pt>
                <c:pt idx="2">
                  <c:v>0.051680814013308575</c:v>
                </c:pt>
                <c:pt idx="3">
                  <c:v>0.06839877451229501</c:v>
                </c:pt>
                <c:pt idx="4">
                  <c:v>0.08691736658220488</c:v>
                </c:pt>
                <c:pt idx="5">
                  <c:v>0.09491748374928892</c:v>
                </c:pt>
                <c:pt idx="6">
                  <c:v>0.10028188018684749</c:v>
                </c:pt>
                <c:pt idx="7">
                  <c:v>0.10787911028157364</c:v>
                </c:pt>
                <c:pt idx="8">
                  <c:v>0.11180727293369774</c:v>
                </c:pt>
                <c:pt idx="9">
                  <c:v>0.11174477226090616</c:v>
                </c:pt>
                <c:pt idx="10">
                  <c:v>0.0769454909160888</c:v>
                </c:pt>
                <c:pt idx="11">
                  <c:v>0.011754134799345173</c:v>
                </c:pt>
                <c:pt idx="12">
                  <c:v>0.007872078578498955</c:v>
                </c:pt>
                <c:pt idx="13">
                  <c:v>0.02767392082271943</c:v>
                </c:pt>
              </c:numCache>
            </c:numRef>
          </c:val>
        </c:ser>
        <c:gapWidth val="80"/>
        <c:axId val="50367694"/>
        <c:axId val="50656063"/>
      </c:barChart>
      <c:catAx>
        <c:axId val="5036769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0656063"/>
        <c:crosses val="autoZero"/>
        <c:auto val="1"/>
        <c:lblOffset val="100"/>
        <c:tickLblSkip val="1"/>
        <c:noMultiLvlLbl val="0"/>
      </c:catAx>
      <c:valAx>
        <c:axId val="5065606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36769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87"/>
          <c:y val="0.009"/>
        </c:manualLayout>
      </c:layout>
      <c:spPr>
        <a:noFill/>
        <a:ln w="3175">
          <a:solidFill>
            <a:srgbClr val="000000"/>
          </a:solidFill>
        </a:ln>
      </c:spPr>
    </c:title>
    <c:plotArea>
      <c:layout>
        <c:manualLayout>
          <c:xMode val="edge"/>
          <c:yMode val="edge"/>
          <c:x val="0.01825"/>
          <c:y val="0.15375"/>
          <c:w val="0.9637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0.011955112650355567</c:v>
                </c:pt>
                <c:pt idx="1">
                  <c:v>0.029437883420796264</c:v>
                </c:pt>
                <c:pt idx="2">
                  <c:v>0.04870953806344074</c:v>
                </c:pt>
                <c:pt idx="3">
                  <c:v>0.09307528628933398</c:v>
                </c:pt>
                <c:pt idx="4">
                  <c:v>0.18105089980729167</c:v>
                </c:pt>
                <c:pt idx="5">
                  <c:v>0.05543114412588301</c:v>
                </c:pt>
                <c:pt idx="6">
                  <c:v>0.05585566288522843</c:v>
                </c:pt>
                <c:pt idx="7">
                  <c:v>0.05941809676783393</c:v>
                </c:pt>
                <c:pt idx="8">
                  <c:v>0.06679562856554587</c:v>
                </c:pt>
                <c:pt idx="9">
                  <c:v>0.06377826679551478</c:v>
                </c:pt>
                <c:pt idx="10">
                  <c:v>0.15856954995643016</c:v>
                </c:pt>
                <c:pt idx="11">
                  <c:v>0.0678891967194988</c:v>
                </c:pt>
                <c:pt idx="12">
                  <c:v>0.02915725479334568</c:v>
                </c:pt>
                <c:pt idx="13">
                  <c:v>0.07887647915950108</c:v>
                </c:pt>
              </c:numCache>
            </c:numRef>
          </c:val>
        </c:ser>
        <c:gapWidth val="80"/>
        <c:axId val="53251384"/>
        <c:axId val="9500409"/>
      </c:barChart>
      <c:catAx>
        <c:axId val="5325138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9500409"/>
        <c:crosses val="autoZero"/>
        <c:auto val="1"/>
        <c:lblOffset val="100"/>
        <c:tickLblSkip val="1"/>
        <c:noMultiLvlLbl val="0"/>
      </c:catAx>
      <c:valAx>
        <c:axId val="950040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25138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77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_Hidden24!$A$2:$A$20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strCache>
            </c:strRef>
          </c:cat>
          <c:val>
            <c:numRef>
              <c:f>_Hidden24!$B$2:$B$20</c:f>
              <c:numCache>
                <c:ptCount val="19"/>
                <c:pt idx="0">
                  <c:v>0.02394392260860253</c:v>
                </c:pt>
                <c:pt idx="1">
                  <c:v>0.021715432123903197</c:v>
                </c:pt>
                <c:pt idx="2">
                  <c:v>0.041687627744192775</c:v>
                </c:pt>
                <c:pt idx="3">
                  <c:v>0.060513225190631285</c:v>
                </c:pt>
                <c:pt idx="4">
                  <c:v>0.09672110034522755</c:v>
                </c:pt>
                <c:pt idx="5">
                  <c:v>0.07270584633565717</c:v>
                </c:pt>
                <c:pt idx="6">
                  <c:v>0.0900014976991243</c:v>
                </c:pt>
                <c:pt idx="7">
                  <c:v>0.10149149595684703</c:v>
                </c:pt>
                <c:pt idx="8">
                  <c:v>0.09625642581502443</c:v>
                </c:pt>
                <c:pt idx="9">
                  <c:v>0.11057757987639637</c:v>
                </c:pt>
                <c:pt idx="10">
                  <c:v>0.09759362201980992</c:v>
                </c:pt>
                <c:pt idx="11">
                  <c:v>0.08258472436567976</c:v>
                </c:pt>
                <c:pt idx="12">
                  <c:v>0.08746236954503696</c:v>
                </c:pt>
                <c:pt idx="13">
                  <c:v>0.014059926559799145</c:v>
                </c:pt>
                <c:pt idx="14">
                  <c:v>0.0017204400194990393</c:v>
                </c:pt>
                <c:pt idx="15">
                  <c:v>0.000899278246759847</c:v>
                </c:pt>
                <c:pt idx="16">
                  <c:v>3.205378966011146E-05</c:v>
                </c:pt>
                <c:pt idx="17">
                  <c:v>1.1500212383213057E-05</c:v>
                </c:pt>
                <c:pt idx="18">
                  <c:v>2.1931545765222366E-05</c:v>
                </c:pt>
              </c:numCache>
            </c:numRef>
          </c:val>
        </c:ser>
        <c:gapWidth val="80"/>
        <c:axId val="18394818"/>
        <c:axId val="31335635"/>
      </c:barChart>
      <c:catAx>
        <c:axId val="1839481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1335635"/>
        <c:crosses val="autoZero"/>
        <c:auto val="1"/>
        <c:lblOffset val="100"/>
        <c:tickLblSkip val="1"/>
        <c:noMultiLvlLbl val="0"/>
      </c:catAx>
      <c:valAx>
        <c:axId val="3133563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39481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75"/>
          <c:y val="0"/>
        </c:manualLayout>
      </c:layout>
      <c:spPr>
        <a:noFill/>
        <a:ln w="3175">
          <a:solidFill>
            <a:srgbClr val="000000"/>
          </a:solidFill>
        </a:ln>
      </c:spPr>
    </c:title>
    <c:plotArea>
      <c:layout>
        <c:manualLayout>
          <c:xMode val="edge"/>
          <c:yMode val="edge"/>
          <c:x val="0.0155"/>
          <c:y val="0.1105"/>
          <c:w val="0.9692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0.7874406717859033</c:v>
                </c:pt>
                <c:pt idx="1">
                  <c:v>0.10063682326285588</c:v>
                </c:pt>
                <c:pt idx="2">
                  <c:v>0.04034132031310076</c:v>
                </c:pt>
                <c:pt idx="3">
                  <c:v>0.021260429612802913</c:v>
                </c:pt>
                <c:pt idx="4">
                  <c:v>0.01583684324797305</c:v>
                </c:pt>
                <c:pt idx="5">
                  <c:v>0.009191111928921756</c:v>
                </c:pt>
                <c:pt idx="6">
                  <c:v>0.021994782808067364</c:v>
                </c:pt>
                <c:pt idx="7">
                  <c:v>0.003298017040374673</c:v>
                </c:pt>
              </c:numCache>
            </c:numRef>
          </c:val>
        </c:ser>
        <c:gapWidth val="80"/>
        <c:axId val="13585260"/>
        <c:axId val="55158477"/>
      </c:barChart>
      <c:catAx>
        <c:axId val="1358526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5158477"/>
        <c:crosses val="autoZero"/>
        <c:auto val="1"/>
        <c:lblOffset val="100"/>
        <c:tickLblSkip val="1"/>
        <c:noMultiLvlLbl val="0"/>
      </c:catAx>
      <c:valAx>
        <c:axId val="5515847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58526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975"/>
          <c:y val="0.009"/>
        </c:manualLayout>
      </c:layout>
      <c:spPr>
        <a:noFill/>
        <a:ln w="3175">
          <a:solidFill>
            <a:srgbClr val="000000"/>
          </a:solidFill>
        </a:ln>
      </c:spPr>
    </c:title>
    <c:plotArea>
      <c:layout>
        <c:manualLayout>
          <c:xMode val="edge"/>
          <c:yMode val="edge"/>
          <c:x val="0.015"/>
          <c:y val="0.12575"/>
          <c:w val="0.9702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19005507.22000001</c:v>
                </c:pt>
                <c:pt idx="1">
                  <c:v>1702756.22</c:v>
                </c:pt>
                <c:pt idx="2">
                  <c:v>1401301.39</c:v>
                </c:pt>
                <c:pt idx="3">
                  <c:v>109793.12</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195</c:v>
                </c:pt>
                <c:pt idx="1">
                  <c:v>20</c:v>
                </c:pt>
                <c:pt idx="2">
                  <c:v>13</c:v>
                </c:pt>
                <c:pt idx="3">
                  <c:v>1</c:v>
                </c:pt>
              </c:numCache>
            </c:numRef>
          </c:val>
        </c:ser>
        <c:gapWidth val="100"/>
        <c:axId val="26664246"/>
        <c:axId val="38651623"/>
      </c:barChart>
      <c:catAx>
        <c:axId val="26664246"/>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8651623"/>
        <c:crosses val="autoZero"/>
        <c:auto val="1"/>
        <c:lblOffset val="100"/>
        <c:tickLblSkip val="1"/>
        <c:noMultiLvlLbl val="0"/>
      </c:catAx>
      <c:valAx>
        <c:axId val="38651623"/>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66424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175"/>
          <c:y val="0.00825"/>
        </c:manualLayout>
      </c:layout>
      <c:spPr>
        <a:noFill/>
        <a:ln w="3175">
          <a:solidFill>
            <a:srgbClr val="000000"/>
          </a:solidFill>
        </a:ln>
      </c:spPr>
    </c:title>
    <c:plotArea>
      <c:layout>
        <c:manualLayout>
          <c:xMode val="edge"/>
          <c:yMode val="edge"/>
          <c:x val="0.01025"/>
          <c:y val="0.1335"/>
          <c:w val="0.97975"/>
          <c:h val="0.850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_Hidden30!$A$2:$A$381</c:f>
              <c:strCache>
                <c:ptCount val="380"/>
                <c:pt idx="0">
                  <c:v>1/05/2020</c:v>
                </c:pt>
                <c:pt idx="1">
                  <c:v>1/06/2020</c:v>
                </c:pt>
                <c:pt idx="2">
                  <c:v>1/07/2020</c:v>
                </c:pt>
                <c:pt idx="3">
                  <c:v>1/08/2020</c:v>
                </c:pt>
                <c:pt idx="4">
                  <c:v>1/09/2020</c:v>
                </c:pt>
                <c:pt idx="5">
                  <c:v>1/10/2020</c:v>
                </c:pt>
                <c:pt idx="6">
                  <c:v>1/11/2020</c:v>
                </c:pt>
                <c:pt idx="7">
                  <c:v>1/12/2020</c:v>
                </c:pt>
                <c:pt idx="8">
                  <c:v>1/01/2021</c:v>
                </c:pt>
                <c:pt idx="9">
                  <c:v>1/02/2021</c:v>
                </c:pt>
                <c:pt idx="10">
                  <c:v>1/03/2021</c:v>
                </c:pt>
                <c:pt idx="11">
                  <c:v>1/04/2021</c:v>
                </c:pt>
                <c:pt idx="12">
                  <c:v>1/05/2021</c:v>
                </c:pt>
                <c:pt idx="13">
                  <c:v>1/06/2021</c:v>
                </c:pt>
                <c:pt idx="14">
                  <c:v>1/07/2021</c:v>
                </c:pt>
                <c:pt idx="15">
                  <c:v>1/08/2021</c:v>
                </c:pt>
                <c:pt idx="16">
                  <c:v>1/09/2021</c:v>
                </c:pt>
                <c:pt idx="17">
                  <c:v>1/10/2021</c:v>
                </c:pt>
                <c:pt idx="18">
                  <c:v>1/11/2021</c:v>
                </c:pt>
                <c:pt idx="19">
                  <c:v>1/12/2021</c:v>
                </c:pt>
                <c:pt idx="20">
                  <c:v>1/01/2022</c:v>
                </c:pt>
                <c:pt idx="21">
                  <c:v>1/02/2022</c:v>
                </c:pt>
                <c:pt idx="22">
                  <c:v>1/03/2022</c:v>
                </c:pt>
                <c:pt idx="23">
                  <c:v>1/04/2022</c:v>
                </c:pt>
                <c:pt idx="24">
                  <c:v>1/05/2022</c:v>
                </c:pt>
                <c:pt idx="25">
                  <c:v>1/06/2022</c:v>
                </c:pt>
                <c:pt idx="26">
                  <c:v>1/07/2022</c:v>
                </c:pt>
                <c:pt idx="27">
                  <c:v>1/08/2022</c:v>
                </c:pt>
                <c:pt idx="28">
                  <c:v>1/09/2022</c:v>
                </c:pt>
                <c:pt idx="29">
                  <c:v>1/10/2022</c:v>
                </c:pt>
                <c:pt idx="30">
                  <c:v>1/11/2022</c:v>
                </c:pt>
                <c:pt idx="31">
                  <c:v>1/12/2022</c:v>
                </c:pt>
                <c:pt idx="32">
                  <c:v>1/01/2023</c:v>
                </c:pt>
                <c:pt idx="33">
                  <c:v>1/02/2023</c:v>
                </c:pt>
                <c:pt idx="34">
                  <c:v>1/03/2023</c:v>
                </c:pt>
                <c:pt idx="35">
                  <c:v>1/04/2023</c:v>
                </c:pt>
                <c:pt idx="36">
                  <c:v>1/05/2023</c:v>
                </c:pt>
                <c:pt idx="37">
                  <c:v>1/06/2023</c:v>
                </c:pt>
                <c:pt idx="38">
                  <c:v>1/07/2023</c:v>
                </c:pt>
                <c:pt idx="39">
                  <c:v>1/08/2023</c:v>
                </c:pt>
                <c:pt idx="40">
                  <c:v>1/09/2023</c:v>
                </c:pt>
                <c:pt idx="41">
                  <c:v>1/10/2023</c:v>
                </c:pt>
                <c:pt idx="42">
                  <c:v>1/11/2023</c:v>
                </c:pt>
                <c:pt idx="43">
                  <c:v>1/12/2023</c:v>
                </c:pt>
                <c:pt idx="44">
                  <c:v>1/01/2024</c:v>
                </c:pt>
                <c:pt idx="45">
                  <c:v>1/02/2024</c:v>
                </c:pt>
                <c:pt idx="46">
                  <c:v>1/03/2024</c:v>
                </c:pt>
                <c:pt idx="47">
                  <c:v>1/04/2024</c:v>
                </c:pt>
                <c:pt idx="48">
                  <c:v>1/05/2024</c:v>
                </c:pt>
                <c:pt idx="49">
                  <c:v>1/06/2024</c:v>
                </c:pt>
                <c:pt idx="50">
                  <c:v>1/07/2024</c:v>
                </c:pt>
                <c:pt idx="51">
                  <c:v>1/08/2024</c:v>
                </c:pt>
                <c:pt idx="52">
                  <c:v>1/09/2024</c:v>
                </c:pt>
                <c:pt idx="53">
                  <c:v>1/10/2024</c:v>
                </c:pt>
                <c:pt idx="54">
                  <c:v>1/11/2024</c:v>
                </c:pt>
                <c:pt idx="55">
                  <c:v>1/12/2024</c:v>
                </c:pt>
                <c:pt idx="56">
                  <c:v>1/01/2025</c:v>
                </c:pt>
                <c:pt idx="57">
                  <c:v>1/02/2025</c:v>
                </c:pt>
                <c:pt idx="58">
                  <c:v>1/03/2025</c:v>
                </c:pt>
                <c:pt idx="59">
                  <c:v>1/04/2025</c:v>
                </c:pt>
                <c:pt idx="60">
                  <c:v>1/05/2025</c:v>
                </c:pt>
                <c:pt idx="61">
                  <c:v>1/06/2025</c:v>
                </c:pt>
                <c:pt idx="62">
                  <c:v>1/07/2025</c:v>
                </c:pt>
                <c:pt idx="63">
                  <c:v>1/08/2025</c:v>
                </c:pt>
                <c:pt idx="64">
                  <c:v>1/09/2025</c:v>
                </c:pt>
                <c:pt idx="65">
                  <c:v>1/10/2025</c:v>
                </c:pt>
                <c:pt idx="66">
                  <c:v>1/11/2025</c:v>
                </c:pt>
                <c:pt idx="67">
                  <c:v>1/12/2025</c:v>
                </c:pt>
                <c:pt idx="68">
                  <c:v>1/01/2026</c:v>
                </c:pt>
                <c:pt idx="69">
                  <c:v>1/02/2026</c:v>
                </c:pt>
                <c:pt idx="70">
                  <c:v>1/03/2026</c:v>
                </c:pt>
                <c:pt idx="71">
                  <c:v>1/04/2026</c:v>
                </c:pt>
                <c:pt idx="72">
                  <c:v>1/05/2026</c:v>
                </c:pt>
                <c:pt idx="73">
                  <c:v>1/06/2026</c:v>
                </c:pt>
                <c:pt idx="74">
                  <c:v>1/07/2026</c:v>
                </c:pt>
                <c:pt idx="75">
                  <c:v>1/08/2026</c:v>
                </c:pt>
                <c:pt idx="76">
                  <c:v>1/09/2026</c:v>
                </c:pt>
                <c:pt idx="77">
                  <c:v>1/10/2026</c:v>
                </c:pt>
                <c:pt idx="78">
                  <c:v>1/11/2026</c:v>
                </c:pt>
                <c:pt idx="79">
                  <c:v>1/12/2026</c:v>
                </c:pt>
                <c:pt idx="80">
                  <c:v>1/01/2027</c:v>
                </c:pt>
                <c:pt idx="81">
                  <c:v>1/02/2027</c:v>
                </c:pt>
                <c:pt idx="82">
                  <c:v>1/03/2027</c:v>
                </c:pt>
                <c:pt idx="83">
                  <c:v>1/04/2027</c:v>
                </c:pt>
                <c:pt idx="84">
                  <c:v>1/05/2027</c:v>
                </c:pt>
                <c:pt idx="85">
                  <c:v>1/06/2027</c:v>
                </c:pt>
                <c:pt idx="86">
                  <c:v>1/07/2027</c:v>
                </c:pt>
                <c:pt idx="87">
                  <c:v>1/08/2027</c:v>
                </c:pt>
                <c:pt idx="88">
                  <c:v>1/09/2027</c:v>
                </c:pt>
                <c:pt idx="89">
                  <c:v>1/10/2027</c:v>
                </c:pt>
                <c:pt idx="90">
                  <c:v>1/11/2027</c:v>
                </c:pt>
                <c:pt idx="91">
                  <c:v>1/12/2027</c:v>
                </c:pt>
                <c:pt idx="92">
                  <c:v>1/01/2028</c:v>
                </c:pt>
                <c:pt idx="93">
                  <c:v>1/02/2028</c:v>
                </c:pt>
                <c:pt idx="94">
                  <c:v>1/03/2028</c:v>
                </c:pt>
                <c:pt idx="95">
                  <c:v>1/04/2028</c:v>
                </c:pt>
                <c:pt idx="96">
                  <c:v>1/05/2028</c:v>
                </c:pt>
                <c:pt idx="97">
                  <c:v>1/06/2028</c:v>
                </c:pt>
                <c:pt idx="98">
                  <c:v>1/07/2028</c:v>
                </c:pt>
                <c:pt idx="99">
                  <c:v>1/08/2028</c:v>
                </c:pt>
                <c:pt idx="100">
                  <c:v>1/09/2028</c:v>
                </c:pt>
                <c:pt idx="101">
                  <c:v>1/10/2028</c:v>
                </c:pt>
                <c:pt idx="102">
                  <c:v>1/11/2028</c:v>
                </c:pt>
                <c:pt idx="103">
                  <c:v>1/12/2028</c:v>
                </c:pt>
                <c:pt idx="104">
                  <c:v>1/01/2029</c:v>
                </c:pt>
                <c:pt idx="105">
                  <c:v>1/02/2029</c:v>
                </c:pt>
                <c:pt idx="106">
                  <c:v>1/03/2029</c:v>
                </c:pt>
                <c:pt idx="107">
                  <c:v>1/04/2029</c:v>
                </c:pt>
                <c:pt idx="108">
                  <c:v>1/05/2029</c:v>
                </c:pt>
                <c:pt idx="109">
                  <c:v>1/06/2029</c:v>
                </c:pt>
                <c:pt idx="110">
                  <c:v>1/07/2029</c:v>
                </c:pt>
                <c:pt idx="111">
                  <c:v>1/08/2029</c:v>
                </c:pt>
                <c:pt idx="112">
                  <c:v>1/09/2029</c:v>
                </c:pt>
                <c:pt idx="113">
                  <c:v>1/10/2029</c:v>
                </c:pt>
                <c:pt idx="114">
                  <c:v>1/11/2029</c:v>
                </c:pt>
                <c:pt idx="115">
                  <c:v>1/12/2029</c:v>
                </c:pt>
                <c:pt idx="116">
                  <c:v>1/01/2030</c:v>
                </c:pt>
                <c:pt idx="117">
                  <c:v>1/02/2030</c:v>
                </c:pt>
                <c:pt idx="118">
                  <c:v>1/03/2030</c:v>
                </c:pt>
                <c:pt idx="119">
                  <c:v>1/04/2030</c:v>
                </c:pt>
                <c:pt idx="120">
                  <c:v>1/05/2030</c:v>
                </c:pt>
                <c:pt idx="121">
                  <c:v>1/06/2030</c:v>
                </c:pt>
                <c:pt idx="122">
                  <c:v>1/07/2030</c:v>
                </c:pt>
                <c:pt idx="123">
                  <c:v>1/08/2030</c:v>
                </c:pt>
                <c:pt idx="124">
                  <c:v>1/09/2030</c:v>
                </c:pt>
                <c:pt idx="125">
                  <c:v>1/10/2030</c:v>
                </c:pt>
                <c:pt idx="126">
                  <c:v>1/11/2030</c:v>
                </c:pt>
                <c:pt idx="127">
                  <c:v>1/12/2030</c:v>
                </c:pt>
                <c:pt idx="128">
                  <c:v>1/01/2031</c:v>
                </c:pt>
                <c:pt idx="129">
                  <c:v>1/02/2031</c:v>
                </c:pt>
                <c:pt idx="130">
                  <c:v>1/03/2031</c:v>
                </c:pt>
                <c:pt idx="131">
                  <c:v>1/04/2031</c:v>
                </c:pt>
                <c:pt idx="132">
                  <c:v>1/05/2031</c:v>
                </c:pt>
                <c:pt idx="133">
                  <c:v>1/06/2031</c:v>
                </c:pt>
                <c:pt idx="134">
                  <c:v>1/07/2031</c:v>
                </c:pt>
                <c:pt idx="135">
                  <c:v>1/08/2031</c:v>
                </c:pt>
                <c:pt idx="136">
                  <c:v>1/09/2031</c:v>
                </c:pt>
                <c:pt idx="137">
                  <c:v>1/10/2031</c:v>
                </c:pt>
                <c:pt idx="138">
                  <c:v>1/11/2031</c:v>
                </c:pt>
                <c:pt idx="139">
                  <c:v>1/12/2031</c:v>
                </c:pt>
                <c:pt idx="140">
                  <c:v>1/01/2032</c:v>
                </c:pt>
                <c:pt idx="141">
                  <c:v>1/02/2032</c:v>
                </c:pt>
                <c:pt idx="142">
                  <c:v>1/03/2032</c:v>
                </c:pt>
                <c:pt idx="143">
                  <c:v>1/04/2032</c:v>
                </c:pt>
                <c:pt idx="144">
                  <c:v>1/05/2032</c:v>
                </c:pt>
                <c:pt idx="145">
                  <c:v>1/06/2032</c:v>
                </c:pt>
                <c:pt idx="146">
                  <c:v>1/07/2032</c:v>
                </c:pt>
                <c:pt idx="147">
                  <c:v>1/08/2032</c:v>
                </c:pt>
                <c:pt idx="148">
                  <c:v>1/09/2032</c:v>
                </c:pt>
                <c:pt idx="149">
                  <c:v>1/10/2032</c:v>
                </c:pt>
                <c:pt idx="150">
                  <c:v>1/11/2032</c:v>
                </c:pt>
                <c:pt idx="151">
                  <c:v>1/12/2032</c:v>
                </c:pt>
                <c:pt idx="152">
                  <c:v>1/01/2033</c:v>
                </c:pt>
                <c:pt idx="153">
                  <c:v>1/02/2033</c:v>
                </c:pt>
                <c:pt idx="154">
                  <c:v>1/03/2033</c:v>
                </c:pt>
                <c:pt idx="155">
                  <c:v>1/04/2033</c:v>
                </c:pt>
                <c:pt idx="156">
                  <c:v>1/05/2033</c:v>
                </c:pt>
                <c:pt idx="157">
                  <c:v>1/06/2033</c:v>
                </c:pt>
                <c:pt idx="158">
                  <c:v>1/07/2033</c:v>
                </c:pt>
                <c:pt idx="159">
                  <c:v>1/08/2033</c:v>
                </c:pt>
                <c:pt idx="160">
                  <c:v>1/09/2033</c:v>
                </c:pt>
                <c:pt idx="161">
                  <c:v>1/10/2033</c:v>
                </c:pt>
                <c:pt idx="162">
                  <c:v>1/11/2033</c:v>
                </c:pt>
                <c:pt idx="163">
                  <c:v>1/12/2033</c:v>
                </c:pt>
                <c:pt idx="164">
                  <c:v>1/01/2034</c:v>
                </c:pt>
                <c:pt idx="165">
                  <c:v>1/02/2034</c:v>
                </c:pt>
                <c:pt idx="166">
                  <c:v>1/03/2034</c:v>
                </c:pt>
                <c:pt idx="167">
                  <c:v>1/04/2034</c:v>
                </c:pt>
                <c:pt idx="168">
                  <c:v>1/05/2034</c:v>
                </c:pt>
                <c:pt idx="169">
                  <c:v>1/06/2034</c:v>
                </c:pt>
                <c:pt idx="170">
                  <c:v>1/07/2034</c:v>
                </c:pt>
                <c:pt idx="171">
                  <c:v>1/08/2034</c:v>
                </c:pt>
                <c:pt idx="172">
                  <c:v>1/09/2034</c:v>
                </c:pt>
                <c:pt idx="173">
                  <c:v>1/10/2034</c:v>
                </c:pt>
                <c:pt idx="174">
                  <c:v>1/11/2034</c:v>
                </c:pt>
                <c:pt idx="175">
                  <c:v>1/12/2034</c:v>
                </c:pt>
                <c:pt idx="176">
                  <c:v>1/01/2035</c:v>
                </c:pt>
                <c:pt idx="177">
                  <c:v>1/02/2035</c:v>
                </c:pt>
                <c:pt idx="178">
                  <c:v>1/03/2035</c:v>
                </c:pt>
                <c:pt idx="179">
                  <c:v>1/04/2035</c:v>
                </c:pt>
                <c:pt idx="180">
                  <c:v>1/05/2035</c:v>
                </c:pt>
                <c:pt idx="181">
                  <c:v>1/06/2035</c:v>
                </c:pt>
                <c:pt idx="182">
                  <c:v>1/07/2035</c:v>
                </c:pt>
                <c:pt idx="183">
                  <c:v>1/08/2035</c:v>
                </c:pt>
                <c:pt idx="184">
                  <c:v>1/09/2035</c:v>
                </c:pt>
                <c:pt idx="185">
                  <c:v>1/10/2035</c:v>
                </c:pt>
                <c:pt idx="186">
                  <c:v>1/11/2035</c:v>
                </c:pt>
                <c:pt idx="187">
                  <c:v>1/12/2035</c:v>
                </c:pt>
                <c:pt idx="188">
                  <c:v>1/01/2036</c:v>
                </c:pt>
                <c:pt idx="189">
                  <c:v>1/02/2036</c:v>
                </c:pt>
                <c:pt idx="190">
                  <c:v>1/03/2036</c:v>
                </c:pt>
                <c:pt idx="191">
                  <c:v>1/04/2036</c:v>
                </c:pt>
                <c:pt idx="192">
                  <c:v>1/05/2036</c:v>
                </c:pt>
                <c:pt idx="193">
                  <c:v>1/06/2036</c:v>
                </c:pt>
                <c:pt idx="194">
                  <c:v>1/07/2036</c:v>
                </c:pt>
                <c:pt idx="195">
                  <c:v>1/08/2036</c:v>
                </c:pt>
                <c:pt idx="196">
                  <c:v>1/09/2036</c:v>
                </c:pt>
                <c:pt idx="197">
                  <c:v>1/10/2036</c:v>
                </c:pt>
                <c:pt idx="198">
                  <c:v>1/11/2036</c:v>
                </c:pt>
                <c:pt idx="199">
                  <c:v>1/12/2036</c:v>
                </c:pt>
                <c:pt idx="200">
                  <c:v>1/01/2037</c:v>
                </c:pt>
                <c:pt idx="201">
                  <c:v>1/02/2037</c:v>
                </c:pt>
                <c:pt idx="202">
                  <c:v>1/03/2037</c:v>
                </c:pt>
                <c:pt idx="203">
                  <c:v>1/04/2037</c:v>
                </c:pt>
                <c:pt idx="204">
                  <c:v>1/05/2037</c:v>
                </c:pt>
                <c:pt idx="205">
                  <c:v>1/06/2037</c:v>
                </c:pt>
                <c:pt idx="206">
                  <c:v>1/07/2037</c:v>
                </c:pt>
                <c:pt idx="207">
                  <c:v>1/08/2037</c:v>
                </c:pt>
                <c:pt idx="208">
                  <c:v>1/09/2037</c:v>
                </c:pt>
                <c:pt idx="209">
                  <c:v>1/10/2037</c:v>
                </c:pt>
                <c:pt idx="210">
                  <c:v>1/11/2037</c:v>
                </c:pt>
                <c:pt idx="211">
                  <c:v>1/12/2037</c:v>
                </c:pt>
                <c:pt idx="212">
                  <c:v>1/01/2038</c:v>
                </c:pt>
                <c:pt idx="213">
                  <c:v>1/02/2038</c:v>
                </c:pt>
                <c:pt idx="214">
                  <c:v>1/03/2038</c:v>
                </c:pt>
                <c:pt idx="215">
                  <c:v>1/04/2038</c:v>
                </c:pt>
                <c:pt idx="216">
                  <c:v>1/05/2038</c:v>
                </c:pt>
                <c:pt idx="217">
                  <c:v>1/06/2038</c:v>
                </c:pt>
                <c:pt idx="218">
                  <c:v>1/07/2038</c:v>
                </c:pt>
                <c:pt idx="219">
                  <c:v>1/08/2038</c:v>
                </c:pt>
                <c:pt idx="220">
                  <c:v>1/09/2038</c:v>
                </c:pt>
                <c:pt idx="221">
                  <c:v>1/10/2038</c:v>
                </c:pt>
                <c:pt idx="222">
                  <c:v>1/11/2038</c:v>
                </c:pt>
                <c:pt idx="223">
                  <c:v>1/12/2038</c:v>
                </c:pt>
                <c:pt idx="224">
                  <c:v>1/01/2039</c:v>
                </c:pt>
                <c:pt idx="225">
                  <c:v>1/02/2039</c:v>
                </c:pt>
                <c:pt idx="226">
                  <c:v>1/03/2039</c:v>
                </c:pt>
                <c:pt idx="227">
                  <c:v>1/04/2039</c:v>
                </c:pt>
                <c:pt idx="228">
                  <c:v>1/05/2039</c:v>
                </c:pt>
                <c:pt idx="229">
                  <c:v>1/06/2039</c:v>
                </c:pt>
                <c:pt idx="230">
                  <c:v>1/07/2039</c:v>
                </c:pt>
                <c:pt idx="231">
                  <c:v>1/08/2039</c:v>
                </c:pt>
                <c:pt idx="232">
                  <c:v>1/09/2039</c:v>
                </c:pt>
                <c:pt idx="233">
                  <c:v>1/10/2039</c:v>
                </c:pt>
                <c:pt idx="234">
                  <c:v>1/11/2039</c:v>
                </c:pt>
                <c:pt idx="235">
                  <c:v>1/12/2039</c:v>
                </c:pt>
                <c:pt idx="236">
                  <c:v>1/01/2040</c:v>
                </c:pt>
                <c:pt idx="237">
                  <c:v>1/02/2040</c:v>
                </c:pt>
                <c:pt idx="238">
                  <c:v>1/03/2040</c:v>
                </c:pt>
                <c:pt idx="239">
                  <c:v>1/04/2040</c:v>
                </c:pt>
                <c:pt idx="240">
                  <c:v>1/05/2040</c:v>
                </c:pt>
                <c:pt idx="241">
                  <c:v>1/06/2040</c:v>
                </c:pt>
                <c:pt idx="242">
                  <c:v>1/07/2040</c:v>
                </c:pt>
                <c:pt idx="243">
                  <c:v>1/08/2040</c:v>
                </c:pt>
                <c:pt idx="244">
                  <c:v>1/09/2040</c:v>
                </c:pt>
                <c:pt idx="245">
                  <c:v>1/10/2040</c:v>
                </c:pt>
                <c:pt idx="246">
                  <c:v>1/11/2040</c:v>
                </c:pt>
                <c:pt idx="247">
                  <c:v>1/12/2040</c:v>
                </c:pt>
                <c:pt idx="248">
                  <c:v>1/01/2041</c:v>
                </c:pt>
                <c:pt idx="249">
                  <c:v>1/02/2041</c:v>
                </c:pt>
                <c:pt idx="250">
                  <c:v>1/03/2041</c:v>
                </c:pt>
                <c:pt idx="251">
                  <c:v>1/04/2041</c:v>
                </c:pt>
                <c:pt idx="252">
                  <c:v>1/05/2041</c:v>
                </c:pt>
                <c:pt idx="253">
                  <c:v>1/06/2041</c:v>
                </c:pt>
                <c:pt idx="254">
                  <c:v>1/07/2041</c:v>
                </c:pt>
                <c:pt idx="255">
                  <c:v>1/08/2041</c:v>
                </c:pt>
                <c:pt idx="256">
                  <c:v>1/09/2041</c:v>
                </c:pt>
                <c:pt idx="257">
                  <c:v>1/10/2041</c:v>
                </c:pt>
                <c:pt idx="258">
                  <c:v>1/11/2041</c:v>
                </c:pt>
                <c:pt idx="259">
                  <c:v>1/12/2041</c:v>
                </c:pt>
                <c:pt idx="260">
                  <c:v>1/01/2042</c:v>
                </c:pt>
                <c:pt idx="261">
                  <c:v>1/02/2042</c:v>
                </c:pt>
                <c:pt idx="262">
                  <c:v>1/03/2042</c:v>
                </c:pt>
                <c:pt idx="263">
                  <c:v>1/04/2042</c:v>
                </c:pt>
                <c:pt idx="264">
                  <c:v>1/05/2042</c:v>
                </c:pt>
                <c:pt idx="265">
                  <c:v>1/06/2042</c:v>
                </c:pt>
                <c:pt idx="266">
                  <c:v>1/07/2042</c:v>
                </c:pt>
                <c:pt idx="267">
                  <c:v>1/08/2042</c:v>
                </c:pt>
                <c:pt idx="268">
                  <c:v>1/09/2042</c:v>
                </c:pt>
                <c:pt idx="269">
                  <c:v>1/10/2042</c:v>
                </c:pt>
                <c:pt idx="270">
                  <c:v>1/11/2042</c:v>
                </c:pt>
                <c:pt idx="271">
                  <c:v>1/12/2042</c:v>
                </c:pt>
                <c:pt idx="272">
                  <c:v>1/01/2043</c:v>
                </c:pt>
                <c:pt idx="273">
                  <c:v>1/02/2043</c:v>
                </c:pt>
                <c:pt idx="274">
                  <c:v>1/03/2043</c:v>
                </c:pt>
                <c:pt idx="275">
                  <c:v>1/04/2043</c:v>
                </c:pt>
                <c:pt idx="276">
                  <c:v>1/05/2043</c:v>
                </c:pt>
                <c:pt idx="277">
                  <c:v>1/06/2043</c:v>
                </c:pt>
                <c:pt idx="278">
                  <c:v>1/07/2043</c:v>
                </c:pt>
                <c:pt idx="279">
                  <c:v>1/08/2043</c:v>
                </c:pt>
                <c:pt idx="280">
                  <c:v>1/09/2043</c:v>
                </c:pt>
                <c:pt idx="281">
                  <c:v>1/10/2043</c:v>
                </c:pt>
                <c:pt idx="282">
                  <c:v>1/11/2043</c:v>
                </c:pt>
                <c:pt idx="283">
                  <c:v>1/12/2043</c:v>
                </c:pt>
                <c:pt idx="284">
                  <c:v>1/01/2044</c:v>
                </c:pt>
                <c:pt idx="285">
                  <c:v>1/02/2044</c:v>
                </c:pt>
                <c:pt idx="286">
                  <c:v>1/03/2044</c:v>
                </c:pt>
                <c:pt idx="287">
                  <c:v>1/04/2044</c:v>
                </c:pt>
                <c:pt idx="288">
                  <c:v>1/05/2044</c:v>
                </c:pt>
                <c:pt idx="289">
                  <c:v>1/06/2044</c:v>
                </c:pt>
                <c:pt idx="290">
                  <c:v>1/07/2044</c:v>
                </c:pt>
                <c:pt idx="291">
                  <c:v>1/08/2044</c:v>
                </c:pt>
                <c:pt idx="292">
                  <c:v>1/09/2044</c:v>
                </c:pt>
                <c:pt idx="293">
                  <c:v>1/10/2044</c:v>
                </c:pt>
                <c:pt idx="294">
                  <c:v>1/11/2044</c:v>
                </c:pt>
                <c:pt idx="295">
                  <c:v>1/12/2044</c:v>
                </c:pt>
                <c:pt idx="296">
                  <c:v>1/01/2045</c:v>
                </c:pt>
                <c:pt idx="297">
                  <c:v>1/02/2045</c:v>
                </c:pt>
                <c:pt idx="298">
                  <c:v>1/03/2045</c:v>
                </c:pt>
                <c:pt idx="299">
                  <c:v>1/04/2045</c:v>
                </c:pt>
                <c:pt idx="300">
                  <c:v>1/05/2045</c:v>
                </c:pt>
                <c:pt idx="301">
                  <c:v>1/06/2045</c:v>
                </c:pt>
                <c:pt idx="302">
                  <c:v>1/07/2045</c:v>
                </c:pt>
                <c:pt idx="303">
                  <c:v>1/08/2045</c:v>
                </c:pt>
                <c:pt idx="304">
                  <c:v>1/09/2045</c:v>
                </c:pt>
                <c:pt idx="305">
                  <c:v>1/10/2045</c:v>
                </c:pt>
                <c:pt idx="306">
                  <c:v>1/11/2045</c:v>
                </c:pt>
                <c:pt idx="307">
                  <c:v>1/12/2045</c:v>
                </c:pt>
                <c:pt idx="308">
                  <c:v>1/01/2046</c:v>
                </c:pt>
                <c:pt idx="309">
                  <c:v>1/02/2046</c:v>
                </c:pt>
                <c:pt idx="310">
                  <c:v>1/03/2046</c:v>
                </c:pt>
                <c:pt idx="311">
                  <c:v>1/04/2046</c:v>
                </c:pt>
                <c:pt idx="312">
                  <c:v>1/05/2046</c:v>
                </c:pt>
                <c:pt idx="313">
                  <c:v>1/06/2046</c:v>
                </c:pt>
                <c:pt idx="314">
                  <c:v>1/07/2046</c:v>
                </c:pt>
                <c:pt idx="315">
                  <c:v>1/08/2046</c:v>
                </c:pt>
                <c:pt idx="316">
                  <c:v>1/09/2046</c:v>
                </c:pt>
                <c:pt idx="317">
                  <c:v>1/10/2046</c:v>
                </c:pt>
                <c:pt idx="318">
                  <c:v>1/11/2046</c:v>
                </c:pt>
                <c:pt idx="319">
                  <c:v>1/12/2046</c:v>
                </c:pt>
                <c:pt idx="320">
                  <c:v>1/01/2047</c:v>
                </c:pt>
                <c:pt idx="321">
                  <c:v>1/02/2047</c:v>
                </c:pt>
                <c:pt idx="322">
                  <c:v>1/03/2047</c:v>
                </c:pt>
                <c:pt idx="323">
                  <c:v>1/04/2047</c:v>
                </c:pt>
                <c:pt idx="324">
                  <c:v>1/05/2047</c:v>
                </c:pt>
                <c:pt idx="325">
                  <c:v>1/06/2047</c:v>
                </c:pt>
                <c:pt idx="326">
                  <c:v>1/07/2047</c:v>
                </c:pt>
                <c:pt idx="327">
                  <c:v>1/08/2047</c:v>
                </c:pt>
                <c:pt idx="328">
                  <c:v>1/09/2047</c:v>
                </c:pt>
                <c:pt idx="329">
                  <c:v>1/10/2047</c:v>
                </c:pt>
                <c:pt idx="330">
                  <c:v>1/11/2047</c:v>
                </c:pt>
                <c:pt idx="331">
                  <c:v>1/12/2047</c:v>
                </c:pt>
                <c:pt idx="332">
                  <c:v>1/01/2048</c:v>
                </c:pt>
                <c:pt idx="333">
                  <c:v>1/02/2048</c:v>
                </c:pt>
                <c:pt idx="334">
                  <c:v>1/03/2048</c:v>
                </c:pt>
                <c:pt idx="335">
                  <c:v>1/04/2048</c:v>
                </c:pt>
                <c:pt idx="336">
                  <c:v>1/05/2048</c:v>
                </c:pt>
                <c:pt idx="337">
                  <c:v>1/06/2048</c:v>
                </c:pt>
                <c:pt idx="338">
                  <c:v>1/07/2048</c:v>
                </c:pt>
                <c:pt idx="339">
                  <c:v>1/08/2048</c:v>
                </c:pt>
                <c:pt idx="340">
                  <c:v>1/09/2048</c:v>
                </c:pt>
                <c:pt idx="341">
                  <c:v>1/10/2048</c:v>
                </c:pt>
                <c:pt idx="342">
                  <c:v>1/11/2048</c:v>
                </c:pt>
                <c:pt idx="343">
                  <c:v>1/12/2048</c:v>
                </c:pt>
                <c:pt idx="344">
                  <c:v>1/01/2049</c:v>
                </c:pt>
                <c:pt idx="345">
                  <c:v>1/02/2049</c:v>
                </c:pt>
                <c:pt idx="346">
                  <c:v>1/03/2049</c:v>
                </c:pt>
                <c:pt idx="347">
                  <c:v>1/04/2049</c:v>
                </c:pt>
                <c:pt idx="348">
                  <c:v>1/05/2049</c:v>
                </c:pt>
                <c:pt idx="349">
                  <c:v>1/06/2049</c:v>
                </c:pt>
                <c:pt idx="350">
                  <c:v>1/07/2049</c:v>
                </c:pt>
                <c:pt idx="351">
                  <c:v>1/08/2049</c:v>
                </c:pt>
                <c:pt idx="352">
                  <c:v>1/09/2049</c:v>
                </c:pt>
                <c:pt idx="353">
                  <c:v>1/10/2049</c:v>
                </c:pt>
                <c:pt idx="354">
                  <c:v>1/11/2049</c:v>
                </c:pt>
                <c:pt idx="355">
                  <c:v>1/12/2049</c:v>
                </c:pt>
                <c:pt idx="356">
                  <c:v>1/01/2050</c:v>
                </c:pt>
                <c:pt idx="357">
                  <c:v>1/02/2050</c:v>
                </c:pt>
                <c:pt idx="358">
                  <c:v>1/03/2050</c:v>
                </c:pt>
                <c:pt idx="359">
                  <c:v>1/04/2050</c:v>
                </c:pt>
                <c:pt idx="360">
                  <c:v>1/05/2050</c:v>
                </c:pt>
                <c:pt idx="361">
                  <c:v>1/06/2050</c:v>
                </c:pt>
                <c:pt idx="362">
                  <c:v>1/07/2050</c:v>
                </c:pt>
                <c:pt idx="363">
                  <c:v>1/08/2050</c:v>
                </c:pt>
                <c:pt idx="364">
                  <c:v>1/09/2050</c:v>
                </c:pt>
                <c:pt idx="365">
                  <c:v>1/10/2050</c:v>
                </c:pt>
                <c:pt idx="366">
                  <c:v>1/11/2050</c:v>
                </c:pt>
                <c:pt idx="367">
                  <c:v>1/12/2050</c:v>
                </c:pt>
                <c:pt idx="368">
                  <c:v>1/01/2051</c:v>
                </c:pt>
                <c:pt idx="369">
                  <c:v>1/02/2051</c:v>
                </c:pt>
                <c:pt idx="370">
                  <c:v>1/03/2051</c:v>
                </c:pt>
                <c:pt idx="371">
                  <c:v>1/04/2051</c:v>
                </c:pt>
                <c:pt idx="372">
                  <c:v>1/05/2051</c:v>
                </c:pt>
                <c:pt idx="373">
                  <c:v>1/06/2051</c:v>
                </c:pt>
                <c:pt idx="374">
                  <c:v>1/07/2051</c:v>
                </c:pt>
                <c:pt idx="375">
                  <c:v>1/08/2051</c:v>
                </c:pt>
                <c:pt idx="376">
                  <c:v>1/09/2051</c:v>
                </c:pt>
                <c:pt idx="377">
                  <c:v>1/10/2051</c:v>
                </c:pt>
                <c:pt idx="378">
                  <c:v>1/11/2051</c:v>
                </c:pt>
                <c:pt idx="379">
                  <c:v>1/12/2051</c:v>
                </c:pt>
              </c:strCache>
            </c:strRef>
          </c:cat>
          <c:val>
            <c:numRef>
              <c:f>_Hidden30!$B$2:$B$381</c:f>
              <c:numCache>
                <c:ptCount val="380"/>
                <c:pt idx="0">
                  <c:v>13388406491.38369</c:v>
                </c:pt>
                <c:pt idx="1">
                  <c:v>13303171902.399496</c:v>
                </c:pt>
                <c:pt idx="2">
                  <c:v>13214791344.91861</c:v>
                </c:pt>
                <c:pt idx="3">
                  <c:v>13129977773.226908</c:v>
                </c:pt>
                <c:pt idx="4">
                  <c:v>13047402603.429705</c:v>
                </c:pt>
                <c:pt idx="5">
                  <c:v>12964999643.393661</c:v>
                </c:pt>
                <c:pt idx="6">
                  <c:v>12882899596.340693</c:v>
                </c:pt>
                <c:pt idx="7">
                  <c:v>12795067069.178875</c:v>
                </c:pt>
                <c:pt idx="8">
                  <c:v>12709725576.245323</c:v>
                </c:pt>
                <c:pt idx="9">
                  <c:v>12624107314.79735</c:v>
                </c:pt>
                <c:pt idx="10">
                  <c:v>12534322883.374176</c:v>
                </c:pt>
                <c:pt idx="11">
                  <c:v>12448873914.850595</c:v>
                </c:pt>
                <c:pt idx="12">
                  <c:v>12364626832.63848</c:v>
                </c:pt>
                <c:pt idx="13">
                  <c:v>12279029683.948809</c:v>
                </c:pt>
                <c:pt idx="14">
                  <c:v>12193713396.775667</c:v>
                </c:pt>
                <c:pt idx="15">
                  <c:v>12107214216.54085</c:v>
                </c:pt>
                <c:pt idx="16">
                  <c:v>12022870141.051983</c:v>
                </c:pt>
                <c:pt idx="17">
                  <c:v>11936988073.635122</c:v>
                </c:pt>
                <c:pt idx="18">
                  <c:v>11848277771.78328</c:v>
                </c:pt>
                <c:pt idx="19">
                  <c:v>11762069100.136526</c:v>
                </c:pt>
                <c:pt idx="20">
                  <c:v>11680273481.079702</c:v>
                </c:pt>
                <c:pt idx="21">
                  <c:v>11597367968.472115</c:v>
                </c:pt>
                <c:pt idx="22">
                  <c:v>11512039435.032848</c:v>
                </c:pt>
                <c:pt idx="23">
                  <c:v>11427015969.36652</c:v>
                </c:pt>
                <c:pt idx="24">
                  <c:v>11345322086.294184</c:v>
                </c:pt>
                <c:pt idx="25">
                  <c:v>11261653707.944695</c:v>
                </c:pt>
                <c:pt idx="26">
                  <c:v>11177571243.208143</c:v>
                </c:pt>
                <c:pt idx="27">
                  <c:v>11094147168.365692</c:v>
                </c:pt>
                <c:pt idx="28">
                  <c:v>11008990214.158636</c:v>
                </c:pt>
                <c:pt idx="29">
                  <c:v>10926046965.42373</c:v>
                </c:pt>
                <c:pt idx="30">
                  <c:v>10840929400.159067</c:v>
                </c:pt>
                <c:pt idx="31">
                  <c:v>10757692423.354868</c:v>
                </c:pt>
                <c:pt idx="32">
                  <c:v>10675711632.694729</c:v>
                </c:pt>
                <c:pt idx="33">
                  <c:v>10592085042.359428</c:v>
                </c:pt>
                <c:pt idx="34">
                  <c:v>10506680950.157803</c:v>
                </c:pt>
                <c:pt idx="35">
                  <c:v>10425736700.464552</c:v>
                </c:pt>
                <c:pt idx="36">
                  <c:v>10340796861.571098</c:v>
                </c:pt>
                <c:pt idx="37">
                  <c:v>10256817271.476067</c:v>
                </c:pt>
                <c:pt idx="38">
                  <c:v>10172699020.470718</c:v>
                </c:pt>
                <c:pt idx="39">
                  <c:v>10090121959.71293</c:v>
                </c:pt>
                <c:pt idx="40">
                  <c:v>10003704644.195494</c:v>
                </c:pt>
                <c:pt idx="41">
                  <c:v>9920581262.092058</c:v>
                </c:pt>
                <c:pt idx="42">
                  <c:v>9835608396.672508</c:v>
                </c:pt>
                <c:pt idx="43">
                  <c:v>9749547968.412123</c:v>
                </c:pt>
                <c:pt idx="44">
                  <c:v>9667480641.968702</c:v>
                </c:pt>
                <c:pt idx="45">
                  <c:v>9583687437.583855</c:v>
                </c:pt>
                <c:pt idx="46">
                  <c:v>9500602674.995085</c:v>
                </c:pt>
                <c:pt idx="47">
                  <c:v>9419171246.581335</c:v>
                </c:pt>
                <c:pt idx="48">
                  <c:v>9335308082.32347</c:v>
                </c:pt>
                <c:pt idx="49">
                  <c:v>9247406520.79346</c:v>
                </c:pt>
                <c:pt idx="50">
                  <c:v>9163078747.353888</c:v>
                </c:pt>
                <c:pt idx="51">
                  <c:v>9081791232.173342</c:v>
                </c:pt>
                <c:pt idx="52">
                  <c:v>8997714506.86101</c:v>
                </c:pt>
                <c:pt idx="53">
                  <c:v>8911030113.644918</c:v>
                </c:pt>
                <c:pt idx="54">
                  <c:v>8825340453.655363</c:v>
                </c:pt>
                <c:pt idx="55">
                  <c:v>8740843145.288692</c:v>
                </c:pt>
                <c:pt idx="56">
                  <c:v>8665409200.727448</c:v>
                </c:pt>
                <c:pt idx="57">
                  <c:v>8589608814.275301</c:v>
                </c:pt>
                <c:pt idx="58">
                  <c:v>8513905558.628096</c:v>
                </c:pt>
                <c:pt idx="59">
                  <c:v>8437950753.963954</c:v>
                </c:pt>
                <c:pt idx="60">
                  <c:v>8359398552.020156</c:v>
                </c:pt>
                <c:pt idx="61">
                  <c:v>8281494578.713092</c:v>
                </c:pt>
                <c:pt idx="62">
                  <c:v>8204372108.991376</c:v>
                </c:pt>
                <c:pt idx="63">
                  <c:v>8129513892.514738</c:v>
                </c:pt>
                <c:pt idx="64">
                  <c:v>8047968186.2153</c:v>
                </c:pt>
                <c:pt idx="65">
                  <c:v>7974179037.580353</c:v>
                </c:pt>
                <c:pt idx="66">
                  <c:v>7900980905.298545</c:v>
                </c:pt>
                <c:pt idx="67">
                  <c:v>7816106820.694586</c:v>
                </c:pt>
                <c:pt idx="68">
                  <c:v>7741934901.766874</c:v>
                </c:pt>
                <c:pt idx="69">
                  <c:v>7668162523.292176</c:v>
                </c:pt>
                <c:pt idx="70">
                  <c:v>7593554968.074018</c:v>
                </c:pt>
                <c:pt idx="71">
                  <c:v>7519895673.866761</c:v>
                </c:pt>
                <c:pt idx="72">
                  <c:v>7447601739.35609</c:v>
                </c:pt>
                <c:pt idx="73">
                  <c:v>7374012760.458885</c:v>
                </c:pt>
                <c:pt idx="74">
                  <c:v>7301455036.605669</c:v>
                </c:pt>
                <c:pt idx="75">
                  <c:v>7229213949.366525</c:v>
                </c:pt>
                <c:pt idx="76">
                  <c:v>7157644526.109085</c:v>
                </c:pt>
                <c:pt idx="77">
                  <c:v>7086021929.692514</c:v>
                </c:pt>
                <c:pt idx="78">
                  <c:v>7012487948.862053</c:v>
                </c:pt>
                <c:pt idx="79">
                  <c:v>6938807771.319821</c:v>
                </c:pt>
                <c:pt idx="80">
                  <c:v>6867871058.627356</c:v>
                </c:pt>
                <c:pt idx="81">
                  <c:v>6797634281.617203</c:v>
                </c:pt>
                <c:pt idx="82">
                  <c:v>6728496467.434508</c:v>
                </c:pt>
                <c:pt idx="83">
                  <c:v>6659038696.675508</c:v>
                </c:pt>
                <c:pt idx="84">
                  <c:v>6589860448.499336</c:v>
                </c:pt>
                <c:pt idx="85">
                  <c:v>6521430567.47313</c:v>
                </c:pt>
                <c:pt idx="86">
                  <c:v>6454188286.350633</c:v>
                </c:pt>
                <c:pt idx="87">
                  <c:v>6386217339.194067</c:v>
                </c:pt>
                <c:pt idx="88">
                  <c:v>6318501522.897102</c:v>
                </c:pt>
                <c:pt idx="89">
                  <c:v>6250539112.773883</c:v>
                </c:pt>
                <c:pt idx="90">
                  <c:v>6181963712.176986</c:v>
                </c:pt>
                <c:pt idx="91">
                  <c:v>6114568777.613511</c:v>
                </c:pt>
                <c:pt idx="92">
                  <c:v>6047389070.844708</c:v>
                </c:pt>
                <c:pt idx="93">
                  <c:v>5980306104.739757</c:v>
                </c:pt>
                <c:pt idx="94">
                  <c:v>5913053078.061331</c:v>
                </c:pt>
                <c:pt idx="95">
                  <c:v>5846468067.353676</c:v>
                </c:pt>
                <c:pt idx="96">
                  <c:v>5779994839.467048</c:v>
                </c:pt>
                <c:pt idx="97">
                  <c:v>5712824617.436179</c:v>
                </c:pt>
                <c:pt idx="98">
                  <c:v>5649467698.266518</c:v>
                </c:pt>
                <c:pt idx="99">
                  <c:v>5585403264.666738</c:v>
                </c:pt>
                <c:pt idx="100">
                  <c:v>5520616618.453742</c:v>
                </c:pt>
                <c:pt idx="101">
                  <c:v>5457949445.514386</c:v>
                </c:pt>
                <c:pt idx="102">
                  <c:v>5396705830.181096</c:v>
                </c:pt>
                <c:pt idx="103">
                  <c:v>5334952423.066523</c:v>
                </c:pt>
                <c:pt idx="104">
                  <c:v>5273219044.341981</c:v>
                </c:pt>
                <c:pt idx="105">
                  <c:v>5212732171.13775</c:v>
                </c:pt>
                <c:pt idx="106">
                  <c:v>5152137765.137129</c:v>
                </c:pt>
                <c:pt idx="107">
                  <c:v>5093205840.151998</c:v>
                </c:pt>
                <c:pt idx="108">
                  <c:v>5031712429.008098</c:v>
                </c:pt>
                <c:pt idx="109">
                  <c:v>4970301686.378433</c:v>
                </c:pt>
                <c:pt idx="110">
                  <c:v>4911706467.808346</c:v>
                </c:pt>
                <c:pt idx="111">
                  <c:v>4853621754.29428</c:v>
                </c:pt>
                <c:pt idx="112">
                  <c:v>4792617347.201685</c:v>
                </c:pt>
                <c:pt idx="113">
                  <c:v>4736311440.302472</c:v>
                </c:pt>
                <c:pt idx="114">
                  <c:v>4677969601.179617</c:v>
                </c:pt>
                <c:pt idx="115">
                  <c:v>4621755855.53358</c:v>
                </c:pt>
                <c:pt idx="116">
                  <c:v>4567857241.215837</c:v>
                </c:pt>
                <c:pt idx="117">
                  <c:v>4513992915.980936</c:v>
                </c:pt>
                <c:pt idx="118">
                  <c:v>4459563338.156737</c:v>
                </c:pt>
                <c:pt idx="119">
                  <c:v>4406499404.477699</c:v>
                </c:pt>
                <c:pt idx="120">
                  <c:v>4352566572.813201</c:v>
                </c:pt>
                <c:pt idx="121">
                  <c:v>4299245376.561828</c:v>
                </c:pt>
                <c:pt idx="122">
                  <c:v>4246979255.305787</c:v>
                </c:pt>
                <c:pt idx="123">
                  <c:v>4194965475.828792</c:v>
                </c:pt>
                <c:pt idx="124">
                  <c:v>4142765066.831029</c:v>
                </c:pt>
                <c:pt idx="125">
                  <c:v>4090516208.732596</c:v>
                </c:pt>
                <c:pt idx="126">
                  <c:v>4039028798.566574</c:v>
                </c:pt>
                <c:pt idx="127">
                  <c:v>3987506018.512988</c:v>
                </c:pt>
                <c:pt idx="128">
                  <c:v>3936227802.021877</c:v>
                </c:pt>
                <c:pt idx="129">
                  <c:v>3885394987.229647</c:v>
                </c:pt>
                <c:pt idx="130">
                  <c:v>3834419990.985491</c:v>
                </c:pt>
                <c:pt idx="131">
                  <c:v>3784033981.735251</c:v>
                </c:pt>
                <c:pt idx="132">
                  <c:v>3734077629.57933</c:v>
                </c:pt>
                <c:pt idx="133">
                  <c:v>3684440804.40064</c:v>
                </c:pt>
                <c:pt idx="134">
                  <c:v>3635041102.100938</c:v>
                </c:pt>
                <c:pt idx="135">
                  <c:v>3586518649.291674</c:v>
                </c:pt>
                <c:pt idx="136">
                  <c:v>3538307003.395139</c:v>
                </c:pt>
                <c:pt idx="137">
                  <c:v>3489708770.485526</c:v>
                </c:pt>
                <c:pt idx="138">
                  <c:v>3442412824.18415</c:v>
                </c:pt>
                <c:pt idx="139">
                  <c:v>3395605492.652006</c:v>
                </c:pt>
                <c:pt idx="140">
                  <c:v>3349215894.52494</c:v>
                </c:pt>
                <c:pt idx="141">
                  <c:v>3302604429.473366</c:v>
                </c:pt>
                <c:pt idx="142">
                  <c:v>3255822243.755287</c:v>
                </c:pt>
                <c:pt idx="143">
                  <c:v>3210254989.637643</c:v>
                </c:pt>
                <c:pt idx="144">
                  <c:v>3164881444.050075</c:v>
                </c:pt>
                <c:pt idx="145">
                  <c:v>3119878803.075379</c:v>
                </c:pt>
                <c:pt idx="146">
                  <c:v>3074683294.631001</c:v>
                </c:pt>
                <c:pt idx="147">
                  <c:v>3029376941.611863</c:v>
                </c:pt>
                <c:pt idx="148">
                  <c:v>2984190400.170431</c:v>
                </c:pt>
                <c:pt idx="149">
                  <c:v>2939752111.406145</c:v>
                </c:pt>
                <c:pt idx="150">
                  <c:v>2896295254.023631</c:v>
                </c:pt>
                <c:pt idx="151">
                  <c:v>2853165289.754839</c:v>
                </c:pt>
                <c:pt idx="152">
                  <c:v>2810035159.932709</c:v>
                </c:pt>
                <c:pt idx="153">
                  <c:v>2767137879.168704</c:v>
                </c:pt>
                <c:pt idx="154">
                  <c:v>2725102908.542985</c:v>
                </c:pt>
                <c:pt idx="155">
                  <c:v>2682896442.295227</c:v>
                </c:pt>
                <c:pt idx="156">
                  <c:v>2641377044.657058</c:v>
                </c:pt>
                <c:pt idx="157">
                  <c:v>2600018241.731759</c:v>
                </c:pt>
                <c:pt idx="158">
                  <c:v>2558523790.493412</c:v>
                </c:pt>
                <c:pt idx="159">
                  <c:v>2518187451.268576</c:v>
                </c:pt>
                <c:pt idx="160">
                  <c:v>2478040823.171157</c:v>
                </c:pt>
                <c:pt idx="161">
                  <c:v>2437564723.411289</c:v>
                </c:pt>
                <c:pt idx="162">
                  <c:v>2398201493.137148</c:v>
                </c:pt>
                <c:pt idx="163">
                  <c:v>2359072994.874463</c:v>
                </c:pt>
                <c:pt idx="164">
                  <c:v>2320308969.319411</c:v>
                </c:pt>
                <c:pt idx="165">
                  <c:v>2281226039.568016</c:v>
                </c:pt>
                <c:pt idx="166">
                  <c:v>2242736687.898402</c:v>
                </c:pt>
                <c:pt idx="167">
                  <c:v>2204589749.780751</c:v>
                </c:pt>
                <c:pt idx="168">
                  <c:v>2166313859.630731</c:v>
                </c:pt>
                <c:pt idx="169">
                  <c:v>2128779725.793856</c:v>
                </c:pt>
                <c:pt idx="170">
                  <c:v>2092041153.19865</c:v>
                </c:pt>
                <c:pt idx="171">
                  <c:v>2055495093.113087</c:v>
                </c:pt>
                <c:pt idx="172">
                  <c:v>2019699091.715842</c:v>
                </c:pt>
                <c:pt idx="173">
                  <c:v>1984698879.751412</c:v>
                </c:pt>
                <c:pt idx="174">
                  <c:v>1950123106.208988</c:v>
                </c:pt>
                <c:pt idx="175">
                  <c:v>1916405308.007323</c:v>
                </c:pt>
                <c:pt idx="176">
                  <c:v>1882699641.541386</c:v>
                </c:pt>
                <c:pt idx="177">
                  <c:v>1849466831.475451</c:v>
                </c:pt>
                <c:pt idx="178">
                  <c:v>1816755851.321623</c:v>
                </c:pt>
                <c:pt idx="179">
                  <c:v>1783906918.054727</c:v>
                </c:pt>
                <c:pt idx="180">
                  <c:v>1751666819.924377</c:v>
                </c:pt>
                <c:pt idx="181">
                  <c:v>1719026940.43591</c:v>
                </c:pt>
                <c:pt idx="182">
                  <c:v>1686717291.947026</c:v>
                </c:pt>
                <c:pt idx="183">
                  <c:v>1654665674.820267</c:v>
                </c:pt>
                <c:pt idx="184">
                  <c:v>1622924909.828993</c:v>
                </c:pt>
                <c:pt idx="185">
                  <c:v>1591502949.481716</c:v>
                </c:pt>
                <c:pt idx="186">
                  <c:v>1560130047.765025</c:v>
                </c:pt>
                <c:pt idx="187">
                  <c:v>1529262977.684895</c:v>
                </c:pt>
                <c:pt idx="188">
                  <c:v>1498722142.142619</c:v>
                </c:pt>
                <c:pt idx="189">
                  <c:v>1468392767.406243</c:v>
                </c:pt>
                <c:pt idx="190">
                  <c:v>1437399464.172989</c:v>
                </c:pt>
                <c:pt idx="191">
                  <c:v>1407238677.089653</c:v>
                </c:pt>
                <c:pt idx="192">
                  <c:v>1376289391.903506</c:v>
                </c:pt>
                <c:pt idx="193">
                  <c:v>1346765610.758712</c:v>
                </c:pt>
                <c:pt idx="194">
                  <c:v>1317537769.298687</c:v>
                </c:pt>
                <c:pt idx="195">
                  <c:v>1289158281.384735</c:v>
                </c:pt>
                <c:pt idx="196">
                  <c:v>1261186651.057401</c:v>
                </c:pt>
                <c:pt idx="197">
                  <c:v>1233338893.111363</c:v>
                </c:pt>
                <c:pt idx="198">
                  <c:v>1206014897.176512</c:v>
                </c:pt>
                <c:pt idx="199">
                  <c:v>1178954960.928549</c:v>
                </c:pt>
                <c:pt idx="200">
                  <c:v>1152624864.490898</c:v>
                </c:pt>
                <c:pt idx="201">
                  <c:v>1126664902.836234</c:v>
                </c:pt>
                <c:pt idx="202">
                  <c:v>1101044266.436506</c:v>
                </c:pt>
                <c:pt idx="203">
                  <c:v>1075775588.247805</c:v>
                </c:pt>
                <c:pt idx="204">
                  <c:v>1050705230.673937</c:v>
                </c:pt>
                <c:pt idx="205">
                  <c:v>1025775760.527223</c:v>
                </c:pt>
                <c:pt idx="206">
                  <c:v>1001136141.682311</c:v>
                </c:pt>
                <c:pt idx="207">
                  <c:v>976650723.006852</c:v>
                </c:pt>
                <c:pt idx="208">
                  <c:v>952503595.665329</c:v>
                </c:pt>
                <c:pt idx="209">
                  <c:v>928590825.74618</c:v>
                </c:pt>
                <c:pt idx="210">
                  <c:v>905194631.992991</c:v>
                </c:pt>
                <c:pt idx="211">
                  <c:v>881962951.268838</c:v>
                </c:pt>
                <c:pt idx="212">
                  <c:v>858515542.44739</c:v>
                </c:pt>
                <c:pt idx="213">
                  <c:v>836222609.752096</c:v>
                </c:pt>
                <c:pt idx="214">
                  <c:v>814098400.278641</c:v>
                </c:pt>
                <c:pt idx="215">
                  <c:v>792500405.676662</c:v>
                </c:pt>
                <c:pt idx="216">
                  <c:v>770378997.936589</c:v>
                </c:pt>
                <c:pt idx="217">
                  <c:v>749416910.303586</c:v>
                </c:pt>
                <c:pt idx="218">
                  <c:v>728897231.091838</c:v>
                </c:pt>
                <c:pt idx="219">
                  <c:v>708776261.259987</c:v>
                </c:pt>
                <c:pt idx="220">
                  <c:v>688470691.732836</c:v>
                </c:pt>
                <c:pt idx="221">
                  <c:v>669162417.206929</c:v>
                </c:pt>
                <c:pt idx="222">
                  <c:v>650271641.395661</c:v>
                </c:pt>
                <c:pt idx="223">
                  <c:v>631482941.142931</c:v>
                </c:pt>
                <c:pt idx="224">
                  <c:v>612899935.310086</c:v>
                </c:pt>
                <c:pt idx="225">
                  <c:v>594749900.66922</c:v>
                </c:pt>
                <c:pt idx="226">
                  <c:v>576786469.33119</c:v>
                </c:pt>
                <c:pt idx="227">
                  <c:v>559021042.249893</c:v>
                </c:pt>
                <c:pt idx="228">
                  <c:v>541511398.585596</c:v>
                </c:pt>
                <c:pt idx="229">
                  <c:v>524384574.613706</c:v>
                </c:pt>
                <c:pt idx="230">
                  <c:v>506989378.252659</c:v>
                </c:pt>
                <c:pt idx="231">
                  <c:v>490483864.345845</c:v>
                </c:pt>
                <c:pt idx="232">
                  <c:v>473617187.20562</c:v>
                </c:pt>
                <c:pt idx="233">
                  <c:v>458386587.222177</c:v>
                </c:pt>
                <c:pt idx="234">
                  <c:v>444065544.691981</c:v>
                </c:pt>
                <c:pt idx="235">
                  <c:v>430339116.005443</c:v>
                </c:pt>
                <c:pt idx="236">
                  <c:v>417635912.699041</c:v>
                </c:pt>
                <c:pt idx="237">
                  <c:v>405033844.181831</c:v>
                </c:pt>
                <c:pt idx="238">
                  <c:v>392554802.74617</c:v>
                </c:pt>
                <c:pt idx="239">
                  <c:v>380220096.221001</c:v>
                </c:pt>
                <c:pt idx="240">
                  <c:v>368043744.816897</c:v>
                </c:pt>
                <c:pt idx="241">
                  <c:v>355864249.544516</c:v>
                </c:pt>
                <c:pt idx="242">
                  <c:v>343905257.608711</c:v>
                </c:pt>
                <c:pt idx="243">
                  <c:v>332181014.136422</c:v>
                </c:pt>
                <c:pt idx="244">
                  <c:v>320732263.142371</c:v>
                </c:pt>
                <c:pt idx="245">
                  <c:v>309390466.683999</c:v>
                </c:pt>
                <c:pt idx="246">
                  <c:v>298238503.419796</c:v>
                </c:pt>
                <c:pt idx="247">
                  <c:v>287266132.163569</c:v>
                </c:pt>
                <c:pt idx="248">
                  <c:v>276421686.643772</c:v>
                </c:pt>
                <c:pt idx="249">
                  <c:v>265633800.833392</c:v>
                </c:pt>
                <c:pt idx="250">
                  <c:v>254744831.459422</c:v>
                </c:pt>
                <c:pt idx="251">
                  <c:v>244156221.445482</c:v>
                </c:pt>
                <c:pt idx="252">
                  <c:v>233598787.207457</c:v>
                </c:pt>
                <c:pt idx="253">
                  <c:v>223369631.729397</c:v>
                </c:pt>
                <c:pt idx="254">
                  <c:v>213523066.076922</c:v>
                </c:pt>
                <c:pt idx="255">
                  <c:v>204028322.111308</c:v>
                </c:pt>
                <c:pt idx="256">
                  <c:v>194738124.461039</c:v>
                </c:pt>
                <c:pt idx="257">
                  <c:v>185855395.611596</c:v>
                </c:pt>
                <c:pt idx="258">
                  <c:v>177175572.283767</c:v>
                </c:pt>
                <c:pt idx="259">
                  <c:v>168772176.514755</c:v>
                </c:pt>
                <c:pt idx="260">
                  <c:v>160553560.300174</c:v>
                </c:pt>
                <c:pt idx="261">
                  <c:v>152820514.350214</c:v>
                </c:pt>
                <c:pt idx="262">
                  <c:v>145378474.183242</c:v>
                </c:pt>
                <c:pt idx="263">
                  <c:v>137983802.390134</c:v>
                </c:pt>
                <c:pt idx="264">
                  <c:v>130747611.781837</c:v>
                </c:pt>
                <c:pt idx="265">
                  <c:v>123859556.050304</c:v>
                </c:pt>
                <c:pt idx="266">
                  <c:v>117263133.124206</c:v>
                </c:pt>
                <c:pt idx="267">
                  <c:v>110614021.429617</c:v>
                </c:pt>
                <c:pt idx="268">
                  <c:v>104307756.704772</c:v>
                </c:pt>
                <c:pt idx="269">
                  <c:v>98001005.081947</c:v>
                </c:pt>
                <c:pt idx="270">
                  <c:v>92052901.293782</c:v>
                </c:pt>
                <c:pt idx="271">
                  <c:v>86258539.923558</c:v>
                </c:pt>
                <c:pt idx="272">
                  <c:v>80655973.593144</c:v>
                </c:pt>
                <c:pt idx="273">
                  <c:v>75011620.053608</c:v>
                </c:pt>
                <c:pt idx="274">
                  <c:v>69699362.716694</c:v>
                </c:pt>
                <c:pt idx="275">
                  <c:v>64591635.879101</c:v>
                </c:pt>
                <c:pt idx="276">
                  <c:v>59645397.698204</c:v>
                </c:pt>
                <c:pt idx="277">
                  <c:v>54892107.225408</c:v>
                </c:pt>
                <c:pt idx="278">
                  <c:v>50376803.227267</c:v>
                </c:pt>
                <c:pt idx="279">
                  <c:v>46102421.031559</c:v>
                </c:pt>
                <c:pt idx="280">
                  <c:v>42088403.085888</c:v>
                </c:pt>
                <c:pt idx="281">
                  <c:v>37919710.654963</c:v>
                </c:pt>
                <c:pt idx="282">
                  <c:v>34489545.890965</c:v>
                </c:pt>
                <c:pt idx="283">
                  <c:v>31255837.324545</c:v>
                </c:pt>
                <c:pt idx="284">
                  <c:v>28204444.972126</c:v>
                </c:pt>
                <c:pt idx="285">
                  <c:v>25275311.921599</c:v>
                </c:pt>
                <c:pt idx="286">
                  <c:v>22474993.670143</c:v>
                </c:pt>
                <c:pt idx="287">
                  <c:v>19790319.133174</c:v>
                </c:pt>
                <c:pt idx="288">
                  <c:v>17153729.108786</c:v>
                </c:pt>
                <c:pt idx="289">
                  <c:v>14755428.155863</c:v>
                </c:pt>
                <c:pt idx="290">
                  <c:v>12550535.843531</c:v>
                </c:pt>
                <c:pt idx="291">
                  <c:v>10579255.355594</c:v>
                </c:pt>
                <c:pt idx="292">
                  <c:v>8818223.934912</c:v>
                </c:pt>
                <c:pt idx="293">
                  <c:v>7298096.971331</c:v>
                </c:pt>
                <c:pt idx="294">
                  <c:v>6062469.485708</c:v>
                </c:pt>
                <c:pt idx="295">
                  <c:v>5254673.912611</c:v>
                </c:pt>
                <c:pt idx="296">
                  <c:v>5070020.1751</c:v>
                </c:pt>
                <c:pt idx="297">
                  <c:v>4889064.424555</c:v>
                </c:pt>
                <c:pt idx="298">
                  <c:v>4712790.639663</c:v>
                </c:pt>
                <c:pt idx="299">
                  <c:v>4539694.054594</c:v>
                </c:pt>
                <c:pt idx="300">
                  <c:v>4309608.000002</c:v>
                </c:pt>
                <c:pt idx="301">
                  <c:v>3991750.777455</c:v>
                </c:pt>
                <c:pt idx="302">
                  <c:v>3827875.975171</c:v>
                </c:pt>
                <c:pt idx="303">
                  <c:v>3667517.359878</c:v>
                </c:pt>
                <c:pt idx="304">
                  <c:v>3510937.456834</c:v>
                </c:pt>
                <c:pt idx="305">
                  <c:v>3362596.786865</c:v>
                </c:pt>
                <c:pt idx="306">
                  <c:v>3217314.584278</c:v>
                </c:pt>
                <c:pt idx="307">
                  <c:v>3073732.615072</c:v>
                </c:pt>
                <c:pt idx="308">
                  <c:v>2873687.616946</c:v>
                </c:pt>
                <c:pt idx="309">
                  <c:v>2737332.65662</c:v>
                </c:pt>
                <c:pt idx="310">
                  <c:v>2601722.274036</c:v>
                </c:pt>
                <c:pt idx="311">
                  <c:v>2467330.540352</c:v>
                </c:pt>
                <c:pt idx="312">
                  <c:v>2336417.717561</c:v>
                </c:pt>
                <c:pt idx="313">
                  <c:v>2207928.648074</c:v>
                </c:pt>
                <c:pt idx="314">
                  <c:v>2085085.217761</c:v>
                </c:pt>
                <c:pt idx="315">
                  <c:v>1902186.433423</c:v>
                </c:pt>
                <c:pt idx="316">
                  <c:v>1789256.647047</c:v>
                </c:pt>
                <c:pt idx="317">
                  <c:v>1680280.42732</c:v>
                </c:pt>
                <c:pt idx="318">
                  <c:v>1574189.155331</c:v>
                </c:pt>
                <c:pt idx="319">
                  <c:v>1472492.785791</c:v>
                </c:pt>
                <c:pt idx="320">
                  <c:v>1379080.837341</c:v>
                </c:pt>
                <c:pt idx="321">
                  <c:v>1289258.894891</c:v>
                </c:pt>
                <c:pt idx="322">
                  <c:v>1203257.256364</c:v>
                </c:pt>
                <c:pt idx="323">
                  <c:v>1127143.146164</c:v>
                </c:pt>
                <c:pt idx="324">
                  <c:v>1052161.955015</c:v>
                </c:pt>
                <c:pt idx="325">
                  <c:v>981753.67585</c:v>
                </c:pt>
                <c:pt idx="326">
                  <c:v>919157.248797</c:v>
                </c:pt>
                <c:pt idx="327">
                  <c:v>857537.044935</c:v>
                </c:pt>
                <c:pt idx="328">
                  <c:v>798129.56339</c:v>
                </c:pt>
                <c:pt idx="329">
                  <c:v>740174.965731</c:v>
                </c:pt>
                <c:pt idx="330">
                  <c:v>684887.989922</c:v>
                </c:pt>
                <c:pt idx="331">
                  <c:v>631851.112476</c:v>
                </c:pt>
                <c:pt idx="332">
                  <c:v>582558.099188</c:v>
                </c:pt>
                <c:pt idx="333">
                  <c:v>535177.917984</c:v>
                </c:pt>
                <c:pt idx="334">
                  <c:v>488085.862022</c:v>
                </c:pt>
                <c:pt idx="335">
                  <c:v>443793.103802</c:v>
                </c:pt>
                <c:pt idx="336">
                  <c:v>399430.991551</c:v>
                </c:pt>
                <c:pt idx="337">
                  <c:v>358713.514031</c:v>
                </c:pt>
                <c:pt idx="338">
                  <c:v>326745.265768</c:v>
                </c:pt>
                <c:pt idx="339">
                  <c:v>298222.460763</c:v>
                </c:pt>
                <c:pt idx="340">
                  <c:v>270270.777302</c:v>
                </c:pt>
                <c:pt idx="341">
                  <c:v>245602.376882</c:v>
                </c:pt>
                <c:pt idx="342">
                  <c:v>222886.602072</c:v>
                </c:pt>
                <c:pt idx="343">
                  <c:v>203724.134316</c:v>
                </c:pt>
                <c:pt idx="344">
                  <c:v>185454.413848</c:v>
                </c:pt>
                <c:pt idx="345">
                  <c:v>168124.07123</c:v>
                </c:pt>
                <c:pt idx="346">
                  <c:v>151242.307068</c:v>
                </c:pt>
                <c:pt idx="347">
                  <c:v>135238.67159</c:v>
                </c:pt>
                <c:pt idx="348">
                  <c:v>119210.295424</c:v>
                </c:pt>
                <c:pt idx="349">
                  <c:v>104957.078613</c:v>
                </c:pt>
                <c:pt idx="350">
                  <c:v>90750.855962</c:v>
                </c:pt>
                <c:pt idx="351">
                  <c:v>78285.483594</c:v>
                </c:pt>
                <c:pt idx="352">
                  <c:v>67519.544363</c:v>
                </c:pt>
                <c:pt idx="353">
                  <c:v>56736.332597</c:v>
                </c:pt>
                <c:pt idx="354">
                  <c:v>45931.86</c:v>
                </c:pt>
                <c:pt idx="355">
                  <c:v>41024.67</c:v>
                </c:pt>
                <c:pt idx="356">
                  <c:v>39025.11</c:v>
                </c:pt>
                <c:pt idx="357">
                  <c:v>37018.64</c:v>
                </c:pt>
                <c:pt idx="358">
                  <c:v>35005.25</c:v>
                </c:pt>
                <c:pt idx="359">
                  <c:v>32984.9</c:v>
                </c:pt>
                <c:pt idx="360">
                  <c:v>30957.57</c:v>
                </c:pt>
                <c:pt idx="361">
                  <c:v>28923.22</c:v>
                </c:pt>
                <c:pt idx="362">
                  <c:v>26881.83</c:v>
                </c:pt>
                <c:pt idx="363">
                  <c:v>24833.39</c:v>
                </c:pt>
                <c:pt idx="364">
                  <c:v>22777.87</c:v>
                </c:pt>
                <c:pt idx="365">
                  <c:v>20715.25</c:v>
                </c:pt>
                <c:pt idx="366">
                  <c:v>18645.5</c:v>
                </c:pt>
                <c:pt idx="367">
                  <c:v>16568.59</c:v>
                </c:pt>
                <c:pt idx="368">
                  <c:v>15214.15</c:v>
                </c:pt>
                <c:pt idx="369">
                  <c:v>13854.94</c:v>
                </c:pt>
                <c:pt idx="370">
                  <c:v>12490.93</c:v>
                </c:pt>
                <c:pt idx="371">
                  <c:v>11122.1</c:v>
                </c:pt>
                <c:pt idx="372">
                  <c:v>9748.44</c:v>
                </c:pt>
                <c:pt idx="373">
                  <c:v>8369.93</c:v>
                </c:pt>
                <c:pt idx="374">
                  <c:v>6986.56</c:v>
                </c:pt>
                <c:pt idx="375">
                  <c:v>5598.31</c:v>
                </c:pt>
                <c:pt idx="376">
                  <c:v>4205.16</c:v>
                </c:pt>
                <c:pt idx="377">
                  <c:v>2807.09</c:v>
                </c:pt>
                <c:pt idx="378">
                  <c:v>1404.08</c:v>
                </c:pt>
                <c:pt idx="379">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_Hidden30!$A$2:$A$381</c:f>
              <c:strCache>
                <c:ptCount val="380"/>
                <c:pt idx="0">
                  <c:v>1/05/2020</c:v>
                </c:pt>
                <c:pt idx="1">
                  <c:v>1/06/2020</c:v>
                </c:pt>
                <c:pt idx="2">
                  <c:v>1/07/2020</c:v>
                </c:pt>
                <c:pt idx="3">
                  <c:v>1/08/2020</c:v>
                </c:pt>
                <c:pt idx="4">
                  <c:v>1/09/2020</c:v>
                </c:pt>
                <c:pt idx="5">
                  <c:v>1/10/2020</c:v>
                </c:pt>
                <c:pt idx="6">
                  <c:v>1/11/2020</c:v>
                </c:pt>
                <c:pt idx="7">
                  <c:v>1/12/2020</c:v>
                </c:pt>
                <c:pt idx="8">
                  <c:v>1/01/2021</c:v>
                </c:pt>
                <c:pt idx="9">
                  <c:v>1/02/2021</c:v>
                </c:pt>
                <c:pt idx="10">
                  <c:v>1/03/2021</c:v>
                </c:pt>
                <c:pt idx="11">
                  <c:v>1/04/2021</c:v>
                </c:pt>
                <c:pt idx="12">
                  <c:v>1/05/2021</c:v>
                </c:pt>
                <c:pt idx="13">
                  <c:v>1/06/2021</c:v>
                </c:pt>
                <c:pt idx="14">
                  <c:v>1/07/2021</c:v>
                </c:pt>
                <c:pt idx="15">
                  <c:v>1/08/2021</c:v>
                </c:pt>
                <c:pt idx="16">
                  <c:v>1/09/2021</c:v>
                </c:pt>
                <c:pt idx="17">
                  <c:v>1/10/2021</c:v>
                </c:pt>
                <c:pt idx="18">
                  <c:v>1/11/2021</c:v>
                </c:pt>
                <c:pt idx="19">
                  <c:v>1/12/2021</c:v>
                </c:pt>
                <c:pt idx="20">
                  <c:v>1/01/2022</c:v>
                </c:pt>
                <c:pt idx="21">
                  <c:v>1/02/2022</c:v>
                </c:pt>
                <c:pt idx="22">
                  <c:v>1/03/2022</c:v>
                </c:pt>
                <c:pt idx="23">
                  <c:v>1/04/2022</c:v>
                </c:pt>
                <c:pt idx="24">
                  <c:v>1/05/2022</c:v>
                </c:pt>
                <c:pt idx="25">
                  <c:v>1/06/2022</c:v>
                </c:pt>
                <c:pt idx="26">
                  <c:v>1/07/2022</c:v>
                </c:pt>
                <c:pt idx="27">
                  <c:v>1/08/2022</c:v>
                </c:pt>
                <c:pt idx="28">
                  <c:v>1/09/2022</c:v>
                </c:pt>
                <c:pt idx="29">
                  <c:v>1/10/2022</c:v>
                </c:pt>
                <c:pt idx="30">
                  <c:v>1/11/2022</c:v>
                </c:pt>
                <c:pt idx="31">
                  <c:v>1/12/2022</c:v>
                </c:pt>
                <c:pt idx="32">
                  <c:v>1/01/2023</c:v>
                </c:pt>
                <c:pt idx="33">
                  <c:v>1/02/2023</c:v>
                </c:pt>
                <c:pt idx="34">
                  <c:v>1/03/2023</c:v>
                </c:pt>
                <c:pt idx="35">
                  <c:v>1/04/2023</c:v>
                </c:pt>
                <c:pt idx="36">
                  <c:v>1/05/2023</c:v>
                </c:pt>
                <c:pt idx="37">
                  <c:v>1/06/2023</c:v>
                </c:pt>
                <c:pt idx="38">
                  <c:v>1/07/2023</c:v>
                </c:pt>
                <c:pt idx="39">
                  <c:v>1/08/2023</c:v>
                </c:pt>
                <c:pt idx="40">
                  <c:v>1/09/2023</c:v>
                </c:pt>
                <c:pt idx="41">
                  <c:v>1/10/2023</c:v>
                </c:pt>
                <c:pt idx="42">
                  <c:v>1/11/2023</c:v>
                </c:pt>
                <c:pt idx="43">
                  <c:v>1/12/2023</c:v>
                </c:pt>
                <c:pt idx="44">
                  <c:v>1/01/2024</c:v>
                </c:pt>
                <c:pt idx="45">
                  <c:v>1/02/2024</c:v>
                </c:pt>
                <c:pt idx="46">
                  <c:v>1/03/2024</c:v>
                </c:pt>
                <c:pt idx="47">
                  <c:v>1/04/2024</c:v>
                </c:pt>
                <c:pt idx="48">
                  <c:v>1/05/2024</c:v>
                </c:pt>
                <c:pt idx="49">
                  <c:v>1/06/2024</c:v>
                </c:pt>
                <c:pt idx="50">
                  <c:v>1/07/2024</c:v>
                </c:pt>
                <c:pt idx="51">
                  <c:v>1/08/2024</c:v>
                </c:pt>
                <c:pt idx="52">
                  <c:v>1/09/2024</c:v>
                </c:pt>
                <c:pt idx="53">
                  <c:v>1/10/2024</c:v>
                </c:pt>
                <c:pt idx="54">
                  <c:v>1/11/2024</c:v>
                </c:pt>
                <c:pt idx="55">
                  <c:v>1/12/2024</c:v>
                </c:pt>
                <c:pt idx="56">
                  <c:v>1/01/2025</c:v>
                </c:pt>
                <c:pt idx="57">
                  <c:v>1/02/2025</c:v>
                </c:pt>
                <c:pt idx="58">
                  <c:v>1/03/2025</c:v>
                </c:pt>
                <c:pt idx="59">
                  <c:v>1/04/2025</c:v>
                </c:pt>
                <c:pt idx="60">
                  <c:v>1/05/2025</c:v>
                </c:pt>
                <c:pt idx="61">
                  <c:v>1/06/2025</c:v>
                </c:pt>
                <c:pt idx="62">
                  <c:v>1/07/2025</c:v>
                </c:pt>
                <c:pt idx="63">
                  <c:v>1/08/2025</c:v>
                </c:pt>
                <c:pt idx="64">
                  <c:v>1/09/2025</c:v>
                </c:pt>
                <c:pt idx="65">
                  <c:v>1/10/2025</c:v>
                </c:pt>
                <c:pt idx="66">
                  <c:v>1/11/2025</c:v>
                </c:pt>
                <c:pt idx="67">
                  <c:v>1/12/2025</c:v>
                </c:pt>
                <c:pt idx="68">
                  <c:v>1/01/2026</c:v>
                </c:pt>
                <c:pt idx="69">
                  <c:v>1/02/2026</c:v>
                </c:pt>
                <c:pt idx="70">
                  <c:v>1/03/2026</c:v>
                </c:pt>
                <c:pt idx="71">
                  <c:v>1/04/2026</c:v>
                </c:pt>
                <c:pt idx="72">
                  <c:v>1/05/2026</c:v>
                </c:pt>
                <c:pt idx="73">
                  <c:v>1/06/2026</c:v>
                </c:pt>
                <c:pt idx="74">
                  <c:v>1/07/2026</c:v>
                </c:pt>
                <c:pt idx="75">
                  <c:v>1/08/2026</c:v>
                </c:pt>
                <c:pt idx="76">
                  <c:v>1/09/2026</c:v>
                </c:pt>
                <c:pt idx="77">
                  <c:v>1/10/2026</c:v>
                </c:pt>
                <c:pt idx="78">
                  <c:v>1/11/2026</c:v>
                </c:pt>
                <c:pt idx="79">
                  <c:v>1/12/2026</c:v>
                </c:pt>
                <c:pt idx="80">
                  <c:v>1/01/2027</c:v>
                </c:pt>
                <c:pt idx="81">
                  <c:v>1/02/2027</c:v>
                </c:pt>
                <c:pt idx="82">
                  <c:v>1/03/2027</c:v>
                </c:pt>
                <c:pt idx="83">
                  <c:v>1/04/2027</c:v>
                </c:pt>
                <c:pt idx="84">
                  <c:v>1/05/2027</c:v>
                </c:pt>
                <c:pt idx="85">
                  <c:v>1/06/2027</c:v>
                </c:pt>
                <c:pt idx="86">
                  <c:v>1/07/2027</c:v>
                </c:pt>
                <c:pt idx="87">
                  <c:v>1/08/2027</c:v>
                </c:pt>
                <c:pt idx="88">
                  <c:v>1/09/2027</c:v>
                </c:pt>
                <c:pt idx="89">
                  <c:v>1/10/2027</c:v>
                </c:pt>
                <c:pt idx="90">
                  <c:v>1/11/2027</c:v>
                </c:pt>
                <c:pt idx="91">
                  <c:v>1/12/2027</c:v>
                </c:pt>
                <c:pt idx="92">
                  <c:v>1/01/2028</c:v>
                </c:pt>
                <c:pt idx="93">
                  <c:v>1/02/2028</c:v>
                </c:pt>
                <c:pt idx="94">
                  <c:v>1/03/2028</c:v>
                </c:pt>
                <c:pt idx="95">
                  <c:v>1/04/2028</c:v>
                </c:pt>
                <c:pt idx="96">
                  <c:v>1/05/2028</c:v>
                </c:pt>
                <c:pt idx="97">
                  <c:v>1/06/2028</c:v>
                </c:pt>
                <c:pt idx="98">
                  <c:v>1/07/2028</c:v>
                </c:pt>
                <c:pt idx="99">
                  <c:v>1/08/2028</c:v>
                </c:pt>
                <c:pt idx="100">
                  <c:v>1/09/2028</c:v>
                </c:pt>
                <c:pt idx="101">
                  <c:v>1/10/2028</c:v>
                </c:pt>
                <c:pt idx="102">
                  <c:v>1/11/2028</c:v>
                </c:pt>
                <c:pt idx="103">
                  <c:v>1/12/2028</c:v>
                </c:pt>
                <c:pt idx="104">
                  <c:v>1/01/2029</c:v>
                </c:pt>
                <c:pt idx="105">
                  <c:v>1/02/2029</c:v>
                </c:pt>
                <c:pt idx="106">
                  <c:v>1/03/2029</c:v>
                </c:pt>
                <c:pt idx="107">
                  <c:v>1/04/2029</c:v>
                </c:pt>
                <c:pt idx="108">
                  <c:v>1/05/2029</c:v>
                </c:pt>
                <c:pt idx="109">
                  <c:v>1/06/2029</c:v>
                </c:pt>
                <c:pt idx="110">
                  <c:v>1/07/2029</c:v>
                </c:pt>
                <c:pt idx="111">
                  <c:v>1/08/2029</c:v>
                </c:pt>
                <c:pt idx="112">
                  <c:v>1/09/2029</c:v>
                </c:pt>
                <c:pt idx="113">
                  <c:v>1/10/2029</c:v>
                </c:pt>
                <c:pt idx="114">
                  <c:v>1/11/2029</c:v>
                </c:pt>
                <c:pt idx="115">
                  <c:v>1/12/2029</c:v>
                </c:pt>
                <c:pt idx="116">
                  <c:v>1/01/2030</c:v>
                </c:pt>
                <c:pt idx="117">
                  <c:v>1/02/2030</c:v>
                </c:pt>
                <c:pt idx="118">
                  <c:v>1/03/2030</c:v>
                </c:pt>
                <c:pt idx="119">
                  <c:v>1/04/2030</c:v>
                </c:pt>
                <c:pt idx="120">
                  <c:v>1/05/2030</c:v>
                </c:pt>
                <c:pt idx="121">
                  <c:v>1/06/2030</c:v>
                </c:pt>
                <c:pt idx="122">
                  <c:v>1/07/2030</c:v>
                </c:pt>
                <c:pt idx="123">
                  <c:v>1/08/2030</c:v>
                </c:pt>
                <c:pt idx="124">
                  <c:v>1/09/2030</c:v>
                </c:pt>
                <c:pt idx="125">
                  <c:v>1/10/2030</c:v>
                </c:pt>
                <c:pt idx="126">
                  <c:v>1/11/2030</c:v>
                </c:pt>
                <c:pt idx="127">
                  <c:v>1/12/2030</c:v>
                </c:pt>
                <c:pt idx="128">
                  <c:v>1/01/2031</c:v>
                </c:pt>
                <c:pt idx="129">
                  <c:v>1/02/2031</c:v>
                </c:pt>
                <c:pt idx="130">
                  <c:v>1/03/2031</c:v>
                </c:pt>
                <c:pt idx="131">
                  <c:v>1/04/2031</c:v>
                </c:pt>
                <c:pt idx="132">
                  <c:v>1/05/2031</c:v>
                </c:pt>
                <c:pt idx="133">
                  <c:v>1/06/2031</c:v>
                </c:pt>
                <c:pt idx="134">
                  <c:v>1/07/2031</c:v>
                </c:pt>
                <c:pt idx="135">
                  <c:v>1/08/2031</c:v>
                </c:pt>
                <c:pt idx="136">
                  <c:v>1/09/2031</c:v>
                </c:pt>
                <c:pt idx="137">
                  <c:v>1/10/2031</c:v>
                </c:pt>
                <c:pt idx="138">
                  <c:v>1/11/2031</c:v>
                </c:pt>
                <c:pt idx="139">
                  <c:v>1/12/2031</c:v>
                </c:pt>
                <c:pt idx="140">
                  <c:v>1/01/2032</c:v>
                </c:pt>
                <c:pt idx="141">
                  <c:v>1/02/2032</c:v>
                </c:pt>
                <c:pt idx="142">
                  <c:v>1/03/2032</c:v>
                </c:pt>
                <c:pt idx="143">
                  <c:v>1/04/2032</c:v>
                </c:pt>
                <c:pt idx="144">
                  <c:v>1/05/2032</c:v>
                </c:pt>
                <c:pt idx="145">
                  <c:v>1/06/2032</c:v>
                </c:pt>
                <c:pt idx="146">
                  <c:v>1/07/2032</c:v>
                </c:pt>
                <c:pt idx="147">
                  <c:v>1/08/2032</c:v>
                </c:pt>
                <c:pt idx="148">
                  <c:v>1/09/2032</c:v>
                </c:pt>
                <c:pt idx="149">
                  <c:v>1/10/2032</c:v>
                </c:pt>
                <c:pt idx="150">
                  <c:v>1/11/2032</c:v>
                </c:pt>
                <c:pt idx="151">
                  <c:v>1/12/2032</c:v>
                </c:pt>
                <c:pt idx="152">
                  <c:v>1/01/2033</c:v>
                </c:pt>
                <c:pt idx="153">
                  <c:v>1/02/2033</c:v>
                </c:pt>
                <c:pt idx="154">
                  <c:v>1/03/2033</c:v>
                </c:pt>
                <c:pt idx="155">
                  <c:v>1/04/2033</c:v>
                </c:pt>
                <c:pt idx="156">
                  <c:v>1/05/2033</c:v>
                </c:pt>
                <c:pt idx="157">
                  <c:v>1/06/2033</c:v>
                </c:pt>
                <c:pt idx="158">
                  <c:v>1/07/2033</c:v>
                </c:pt>
                <c:pt idx="159">
                  <c:v>1/08/2033</c:v>
                </c:pt>
                <c:pt idx="160">
                  <c:v>1/09/2033</c:v>
                </c:pt>
                <c:pt idx="161">
                  <c:v>1/10/2033</c:v>
                </c:pt>
                <c:pt idx="162">
                  <c:v>1/11/2033</c:v>
                </c:pt>
                <c:pt idx="163">
                  <c:v>1/12/2033</c:v>
                </c:pt>
                <c:pt idx="164">
                  <c:v>1/01/2034</c:v>
                </c:pt>
                <c:pt idx="165">
                  <c:v>1/02/2034</c:v>
                </c:pt>
                <c:pt idx="166">
                  <c:v>1/03/2034</c:v>
                </c:pt>
                <c:pt idx="167">
                  <c:v>1/04/2034</c:v>
                </c:pt>
                <c:pt idx="168">
                  <c:v>1/05/2034</c:v>
                </c:pt>
                <c:pt idx="169">
                  <c:v>1/06/2034</c:v>
                </c:pt>
                <c:pt idx="170">
                  <c:v>1/07/2034</c:v>
                </c:pt>
                <c:pt idx="171">
                  <c:v>1/08/2034</c:v>
                </c:pt>
                <c:pt idx="172">
                  <c:v>1/09/2034</c:v>
                </c:pt>
                <c:pt idx="173">
                  <c:v>1/10/2034</c:v>
                </c:pt>
                <c:pt idx="174">
                  <c:v>1/11/2034</c:v>
                </c:pt>
                <c:pt idx="175">
                  <c:v>1/12/2034</c:v>
                </c:pt>
                <c:pt idx="176">
                  <c:v>1/01/2035</c:v>
                </c:pt>
                <c:pt idx="177">
                  <c:v>1/02/2035</c:v>
                </c:pt>
                <c:pt idx="178">
                  <c:v>1/03/2035</c:v>
                </c:pt>
                <c:pt idx="179">
                  <c:v>1/04/2035</c:v>
                </c:pt>
                <c:pt idx="180">
                  <c:v>1/05/2035</c:v>
                </c:pt>
                <c:pt idx="181">
                  <c:v>1/06/2035</c:v>
                </c:pt>
                <c:pt idx="182">
                  <c:v>1/07/2035</c:v>
                </c:pt>
                <c:pt idx="183">
                  <c:v>1/08/2035</c:v>
                </c:pt>
                <c:pt idx="184">
                  <c:v>1/09/2035</c:v>
                </c:pt>
                <c:pt idx="185">
                  <c:v>1/10/2035</c:v>
                </c:pt>
                <c:pt idx="186">
                  <c:v>1/11/2035</c:v>
                </c:pt>
                <c:pt idx="187">
                  <c:v>1/12/2035</c:v>
                </c:pt>
                <c:pt idx="188">
                  <c:v>1/01/2036</c:v>
                </c:pt>
                <c:pt idx="189">
                  <c:v>1/02/2036</c:v>
                </c:pt>
                <c:pt idx="190">
                  <c:v>1/03/2036</c:v>
                </c:pt>
                <c:pt idx="191">
                  <c:v>1/04/2036</c:v>
                </c:pt>
                <c:pt idx="192">
                  <c:v>1/05/2036</c:v>
                </c:pt>
                <c:pt idx="193">
                  <c:v>1/06/2036</c:v>
                </c:pt>
                <c:pt idx="194">
                  <c:v>1/07/2036</c:v>
                </c:pt>
                <c:pt idx="195">
                  <c:v>1/08/2036</c:v>
                </c:pt>
                <c:pt idx="196">
                  <c:v>1/09/2036</c:v>
                </c:pt>
                <c:pt idx="197">
                  <c:v>1/10/2036</c:v>
                </c:pt>
                <c:pt idx="198">
                  <c:v>1/11/2036</c:v>
                </c:pt>
                <c:pt idx="199">
                  <c:v>1/12/2036</c:v>
                </c:pt>
                <c:pt idx="200">
                  <c:v>1/01/2037</c:v>
                </c:pt>
                <c:pt idx="201">
                  <c:v>1/02/2037</c:v>
                </c:pt>
                <c:pt idx="202">
                  <c:v>1/03/2037</c:v>
                </c:pt>
                <c:pt idx="203">
                  <c:v>1/04/2037</c:v>
                </c:pt>
                <c:pt idx="204">
                  <c:v>1/05/2037</c:v>
                </c:pt>
                <c:pt idx="205">
                  <c:v>1/06/2037</c:v>
                </c:pt>
                <c:pt idx="206">
                  <c:v>1/07/2037</c:v>
                </c:pt>
                <c:pt idx="207">
                  <c:v>1/08/2037</c:v>
                </c:pt>
                <c:pt idx="208">
                  <c:v>1/09/2037</c:v>
                </c:pt>
                <c:pt idx="209">
                  <c:v>1/10/2037</c:v>
                </c:pt>
                <c:pt idx="210">
                  <c:v>1/11/2037</c:v>
                </c:pt>
                <c:pt idx="211">
                  <c:v>1/12/2037</c:v>
                </c:pt>
                <c:pt idx="212">
                  <c:v>1/01/2038</c:v>
                </c:pt>
                <c:pt idx="213">
                  <c:v>1/02/2038</c:v>
                </c:pt>
                <c:pt idx="214">
                  <c:v>1/03/2038</c:v>
                </c:pt>
                <c:pt idx="215">
                  <c:v>1/04/2038</c:v>
                </c:pt>
                <c:pt idx="216">
                  <c:v>1/05/2038</c:v>
                </c:pt>
                <c:pt idx="217">
                  <c:v>1/06/2038</c:v>
                </c:pt>
                <c:pt idx="218">
                  <c:v>1/07/2038</c:v>
                </c:pt>
                <c:pt idx="219">
                  <c:v>1/08/2038</c:v>
                </c:pt>
                <c:pt idx="220">
                  <c:v>1/09/2038</c:v>
                </c:pt>
                <c:pt idx="221">
                  <c:v>1/10/2038</c:v>
                </c:pt>
                <c:pt idx="222">
                  <c:v>1/11/2038</c:v>
                </c:pt>
                <c:pt idx="223">
                  <c:v>1/12/2038</c:v>
                </c:pt>
                <c:pt idx="224">
                  <c:v>1/01/2039</c:v>
                </c:pt>
                <c:pt idx="225">
                  <c:v>1/02/2039</c:v>
                </c:pt>
                <c:pt idx="226">
                  <c:v>1/03/2039</c:v>
                </c:pt>
                <c:pt idx="227">
                  <c:v>1/04/2039</c:v>
                </c:pt>
                <c:pt idx="228">
                  <c:v>1/05/2039</c:v>
                </c:pt>
                <c:pt idx="229">
                  <c:v>1/06/2039</c:v>
                </c:pt>
                <c:pt idx="230">
                  <c:v>1/07/2039</c:v>
                </c:pt>
                <c:pt idx="231">
                  <c:v>1/08/2039</c:v>
                </c:pt>
                <c:pt idx="232">
                  <c:v>1/09/2039</c:v>
                </c:pt>
                <c:pt idx="233">
                  <c:v>1/10/2039</c:v>
                </c:pt>
                <c:pt idx="234">
                  <c:v>1/11/2039</c:v>
                </c:pt>
                <c:pt idx="235">
                  <c:v>1/12/2039</c:v>
                </c:pt>
                <c:pt idx="236">
                  <c:v>1/01/2040</c:v>
                </c:pt>
                <c:pt idx="237">
                  <c:v>1/02/2040</c:v>
                </c:pt>
                <c:pt idx="238">
                  <c:v>1/03/2040</c:v>
                </c:pt>
                <c:pt idx="239">
                  <c:v>1/04/2040</c:v>
                </c:pt>
                <c:pt idx="240">
                  <c:v>1/05/2040</c:v>
                </c:pt>
                <c:pt idx="241">
                  <c:v>1/06/2040</c:v>
                </c:pt>
                <c:pt idx="242">
                  <c:v>1/07/2040</c:v>
                </c:pt>
                <c:pt idx="243">
                  <c:v>1/08/2040</c:v>
                </c:pt>
                <c:pt idx="244">
                  <c:v>1/09/2040</c:v>
                </c:pt>
                <c:pt idx="245">
                  <c:v>1/10/2040</c:v>
                </c:pt>
                <c:pt idx="246">
                  <c:v>1/11/2040</c:v>
                </c:pt>
                <c:pt idx="247">
                  <c:v>1/12/2040</c:v>
                </c:pt>
                <c:pt idx="248">
                  <c:v>1/01/2041</c:v>
                </c:pt>
                <c:pt idx="249">
                  <c:v>1/02/2041</c:v>
                </c:pt>
                <c:pt idx="250">
                  <c:v>1/03/2041</c:v>
                </c:pt>
                <c:pt idx="251">
                  <c:v>1/04/2041</c:v>
                </c:pt>
                <c:pt idx="252">
                  <c:v>1/05/2041</c:v>
                </c:pt>
                <c:pt idx="253">
                  <c:v>1/06/2041</c:v>
                </c:pt>
                <c:pt idx="254">
                  <c:v>1/07/2041</c:v>
                </c:pt>
                <c:pt idx="255">
                  <c:v>1/08/2041</c:v>
                </c:pt>
                <c:pt idx="256">
                  <c:v>1/09/2041</c:v>
                </c:pt>
                <c:pt idx="257">
                  <c:v>1/10/2041</c:v>
                </c:pt>
                <c:pt idx="258">
                  <c:v>1/11/2041</c:v>
                </c:pt>
                <c:pt idx="259">
                  <c:v>1/12/2041</c:v>
                </c:pt>
                <c:pt idx="260">
                  <c:v>1/01/2042</c:v>
                </c:pt>
                <c:pt idx="261">
                  <c:v>1/02/2042</c:v>
                </c:pt>
                <c:pt idx="262">
                  <c:v>1/03/2042</c:v>
                </c:pt>
                <c:pt idx="263">
                  <c:v>1/04/2042</c:v>
                </c:pt>
                <c:pt idx="264">
                  <c:v>1/05/2042</c:v>
                </c:pt>
                <c:pt idx="265">
                  <c:v>1/06/2042</c:v>
                </c:pt>
                <c:pt idx="266">
                  <c:v>1/07/2042</c:v>
                </c:pt>
                <c:pt idx="267">
                  <c:v>1/08/2042</c:v>
                </c:pt>
                <c:pt idx="268">
                  <c:v>1/09/2042</c:v>
                </c:pt>
                <c:pt idx="269">
                  <c:v>1/10/2042</c:v>
                </c:pt>
                <c:pt idx="270">
                  <c:v>1/11/2042</c:v>
                </c:pt>
                <c:pt idx="271">
                  <c:v>1/12/2042</c:v>
                </c:pt>
                <c:pt idx="272">
                  <c:v>1/01/2043</c:v>
                </c:pt>
                <c:pt idx="273">
                  <c:v>1/02/2043</c:v>
                </c:pt>
                <c:pt idx="274">
                  <c:v>1/03/2043</c:v>
                </c:pt>
                <c:pt idx="275">
                  <c:v>1/04/2043</c:v>
                </c:pt>
                <c:pt idx="276">
                  <c:v>1/05/2043</c:v>
                </c:pt>
                <c:pt idx="277">
                  <c:v>1/06/2043</c:v>
                </c:pt>
                <c:pt idx="278">
                  <c:v>1/07/2043</c:v>
                </c:pt>
                <c:pt idx="279">
                  <c:v>1/08/2043</c:v>
                </c:pt>
                <c:pt idx="280">
                  <c:v>1/09/2043</c:v>
                </c:pt>
                <c:pt idx="281">
                  <c:v>1/10/2043</c:v>
                </c:pt>
                <c:pt idx="282">
                  <c:v>1/11/2043</c:v>
                </c:pt>
                <c:pt idx="283">
                  <c:v>1/12/2043</c:v>
                </c:pt>
                <c:pt idx="284">
                  <c:v>1/01/2044</c:v>
                </c:pt>
                <c:pt idx="285">
                  <c:v>1/02/2044</c:v>
                </c:pt>
                <c:pt idx="286">
                  <c:v>1/03/2044</c:v>
                </c:pt>
                <c:pt idx="287">
                  <c:v>1/04/2044</c:v>
                </c:pt>
                <c:pt idx="288">
                  <c:v>1/05/2044</c:v>
                </c:pt>
                <c:pt idx="289">
                  <c:v>1/06/2044</c:v>
                </c:pt>
                <c:pt idx="290">
                  <c:v>1/07/2044</c:v>
                </c:pt>
                <c:pt idx="291">
                  <c:v>1/08/2044</c:v>
                </c:pt>
                <c:pt idx="292">
                  <c:v>1/09/2044</c:v>
                </c:pt>
                <c:pt idx="293">
                  <c:v>1/10/2044</c:v>
                </c:pt>
                <c:pt idx="294">
                  <c:v>1/11/2044</c:v>
                </c:pt>
                <c:pt idx="295">
                  <c:v>1/12/2044</c:v>
                </c:pt>
                <c:pt idx="296">
                  <c:v>1/01/2045</c:v>
                </c:pt>
                <c:pt idx="297">
                  <c:v>1/02/2045</c:v>
                </c:pt>
                <c:pt idx="298">
                  <c:v>1/03/2045</c:v>
                </c:pt>
                <c:pt idx="299">
                  <c:v>1/04/2045</c:v>
                </c:pt>
                <c:pt idx="300">
                  <c:v>1/05/2045</c:v>
                </c:pt>
                <c:pt idx="301">
                  <c:v>1/06/2045</c:v>
                </c:pt>
                <c:pt idx="302">
                  <c:v>1/07/2045</c:v>
                </c:pt>
                <c:pt idx="303">
                  <c:v>1/08/2045</c:v>
                </c:pt>
                <c:pt idx="304">
                  <c:v>1/09/2045</c:v>
                </c:pt>
                <c:pt idx="305">
                  <c:v>1/10/2045</c:v>
                </c:pt>
                <c:pt idx="306">
                  <c:v>1/11/2045</c:v>
                </c:pt>
                <c:pt idx="307">
                  <c:v>1/12/2045</c:v>
                </c:pt>
                <c:pt idx="308">
                  <c:v>1/01/2046</c:v>
                </c:pt>
                <c:pt idx="309">
                  <c:v>1/02/2046</c:v>
                </c:pt>
                <c:pt idx="310">
                  <c:v>1/03/2046</c:v>
                </c:pt>
                <c:pt idx="311">
                  <c:v>1/04/2046</c:v>
                </c:pt>
                <c:pt idx="312">
                  <c:v>1/05/2046</c:v>
                </c:pt>
                <c:pt idx="313">
                  <c:v>1/06/2046</c:v>
                </c:pt>
                <c:pt idx="314">
                  <c:v>1/07/2046</c:v>
                </c:pt>
                <c:pt idx="315">
                  <c:v>1/08/2046</c:v>
                </c:pt>
                <c:pt idx="316">
                  <c:v>1/09/2046</c:v>
                </c:pt>
                <c:pt idx="317">
                  <c:v>1/10/2046</c:v>
                </c:pt>
                <c:pt idx="318">
                  <c:v>1/11/2046</c:v>
                </c:pt>
                <c:pt idx="319">
                  <c:v>1/12/2046</c:v>
                </c:pt>
                <c:pt idx="320">
                  <c:v>1/01/2047</c:v>
                </c:pt>
                <c:pt idx="321">
                  <c:v>1/02/2047</c:v>
                </c:pt>
                <c:pt idx="322">
                  <c:v>1/03/2047</c:v>
                </c:pt>
                <c:pt idx="323">
                  <c:v>1/04/2047</c:v>
                </c:pt>
                <c:pt idx="324">
                  <c:v>1/05/2047</c:v>
                </c:pt>
                <c:pt idx="325">
                  <c:v>1/06/2047</c:v>
                </c:pt>
                <c:pt idx="326">
                  <c:v>1/07/2047</c:v>
                </c:pt>
                <c:pt idx="327">
                  <c:v>1/08/2047</c:v>
                </c:pt>
                <c:pt idx="328">
                  <c:v>1/09/2047</c:v>
                </c:pt>
                <c:pt idx="329">
                  <c:v>1/10/2047</c:v>
                </c:pt>
                <c:pt idx="330">
                  <c:v>1/11/2047</c:v>
                </c:pt>
                <c:pt idx="331">
                  <c:v>1/12/2047</c:v>
                </c:pt>
                <c:pt idx="332">
                  <c:v>1/01/2048</c:v>
                </c:pt>
                <c:pt idx="333">
                  <c:v>1/02/2048</c:v>
                </c:pt>
                <c:pt idx="334">
                  <c:v>1/03/2048</c:v>
                </c:pt>
                <c:pt idx="335">
                  <c:v>1/04/2048</c:v>
                </c:pt>
                <c:pt idx="336">
                  <c:v>1/05/2048</c:v>
                </c:pt>
                <c:pt idx="337">
                  <c:v>1/06/2048</c:v>
                </c:pt>
                <c:pt idx="338">
                  <c:v>1/07/2048</c:v>
                </c:pt>
                <c:pt idx="339">
                  <c:v>1/08/2048</c:v>
                </c:pt>
                <c:pt idx="340">
                  <c:v>1/09/2048</c:v>
                </c:pt>
                <c:pt idx="341">
                  <c:v>1/10/2048</c:v>
                </c:pt>
                <c:pt idx="342">
                  <c:v>1/11/2048</c:v>
                </c:pt>
                <c:pt idx="343">
                  <c:v>1/12/2048</c:v>
                </c:pt>
                <c:pt idx="344">
                  <c:v>1/01/2049</c:v>
                </c:pt>
                <c:pt idx="345">
                  <c:v>1/02/2049</c:v>
                </c:pt>
                <c:pt idx="346">
                  <c:v>1/03/2049</c:v>
                </c:pt>
                <c:pt idx="347">
                  <c:v>1/04/2049</c:v>
                </c:pt>
                <c:pt idx="348">
                  <c:v>1/05/2049</c:v>
                </c:pt>
                <c:pt idx="349">
                  <c:v>1/06/2049</c:v>
                </c:pt>
                <c:pt idx="350">
                  <c:v>1/07/2049</c:v>
                </c:pt>
                <c:pt idx="351">
                  <c:v>1/08/2049</c:v>
                </c:pt>
                <c:pt idx="352">
                  <c:v>1/09/2049</c:v>
                </c:pt>
                <c:pt idx="353">
                  <c:v>1/10/2049</c:v>
                </c:pt>
                <c:pt idx="354">
                  <c:v>1/11/2049</c:v>
                </c:pt>
                <c:pt idx="355">
                  <c:v>1/12/2049</c:v>
                </c:pt>
                <c:pt idx="356">
                  <c:v>1/01/2050</c:v>
                </c:pt>
                <c:pt idx="357">
                  <c:v>1/02/2050</c:v>
                </c:pt>
                <c:pt idx="358">
                  <c:v>1/03/2050</c:v>
                </c:pt>
                <c:pt idx="359">
                  <c:v>1/04/2050</c:v>
                </c:pt>
                <c:pt idx="360">
                  <c:v>1/05/2050</c:v>
                </c:pt>
                <c:pt idx="361">
                  <c:v>1/06/2050</c:v>
                </c:pt>
                <c:pt idx="362">
                  <c:v>1/07/2050</c:v>
                </c:pt>
                <c:pt idx="363">
                  <c:v>1/08/2050</c:v>
                </c:pt>
                <c:pt idx="364">
                  <c:v>1/09/2050</c:v>
                </c:pt>
                <c:pt idx="365">
                  <c:v>1/10/2050</c:v>
                </c:pt>
                <c:pt idx="366">
                  <c:v>1/11/2050</c:v>
                </c:pt>
                <c:pt idx="367">
                  <c:v>1/12/2050</c:v>
                </c:pt>
                <c:pt idx="368">
                  <c:v>1/01/2051</c:v>
                </c:pt>
                <c:pt idx="369">
                  <c:v>1/02/2051</c:v>
                </c:pt>
                <c:pt idx="370">
                  <c:v>1/03/2051</c:v>
                </c:pt>
                <c:pt idx="371">
                  <c:v>1/04/2051</c:v>
                </c:pt>
                <c:pt idx="372">
                  <c:v>1/05/2051</c:v>
                </c:pt>
                <c:pt idx="373">
                  <c:v>1/06/2051</c:v>
                </c:pt>
                <c:pt idx="374">
                  <c:v>1/07/2051</c:v>
                </c:pt>
                <c:pt idx="375">
                  <c:v>1/08/2051</c:v>
                </c:pt>
                <c:pt idx="376">
                  <c:v>1/09/2051</c:v>
                </c:pt>
                <c:pt idx="377">
                  <c:v>1/10/2051</c:v>
                </c:pt>
                <c:pt idx="378">
                  <c:v>1/11/2051</c:v>
                </c:pt>
                <c:pt idx="379">
                  <c:v>1/12/2051</c:v>
                </c:pt>
              </c:strCache>
            </c:strRef>
          </c:cat>
          <c:val>
            <c:numRef>
              <c:f>_Hidden30!$C$2:$C$381</c:f>
              <c:numCache>
                <c:ptCount val="380"/>
                <c:pt idx="0">
                  <c:v>13366430669.061123</c:v>
                </c:pt>
                <c:pt idx="1">
                  <c:v>13258809856.041992</c:v>
                </c:pt>
                <c:pt idx="2">
                  <c:v>13149105504.112604</c:v>
                </c:pt>
                <c:pt idx="3">
                  <c:v>13042554788.39517</c:v>
                </c:pt>
                <c:pt idx="4">
                  <c:v>12938547409.662245</c:v>
                </c:pt>
                <c:pt idx="5">
                  <c:v>12835728649.822046</c:v>
                </c:pt>
                <c:pt idx="6">
                  <c:v>12732814716.917532</c:v>
                </c:pt>
                <c:pt idx="7">
                  <c:v>12625248192.426971</c:v>
                </c:pt>
                <c:pt idx="8">
                  <c:v>12519768839.274515</c:v>
                </c:pt>
                <c:pt idx="9">
                  <c:v>12414338799.4746</c:v>
                </c:pt>
                <c:pt idx="10">
                  <c:v>12307161984.372671</c:v>
                </c:pt>
                <c:pt idx="11">
                  <c:v>12202530060.566841</c:v>
                </c:pt>
                <c:pt idx="12">
                  <c:v>12100056327.80124</c:v>
                </c:pt>
                <c:pt idx="13">
                  <c:v>11995910214.727612</c:v>
                </c:pt>
                <c:pt idx="14">
                  <c:v>11893007718.73259</c:v>
                </c:pt>
                <c:pt idx="15">
                  <c:v>11788613339.90378</c:v>
                </c:pt>
                <c:pt idx="16">
                  <c:v>11686633704.252836</c:v>
                </c:pt>
                <c:pt idx="17">
                  <c:v>11584107953.65693</c:v>
                </c:pt>
                <c:pt idx="18">
                  <c:v>11478518604.45354</c:v>
                </c:pt>
                <c:pt idx="19">
                  <c:v>11376296487.565912</c:v>
                </c:pt>
                <c:pt idx="20">
                  <c:v>11278022743.697998</c:v>
                </c:pt>
                <c:pt idx="21">
                  <c:v>11178979780.213749</c:v>
                </c:pt>
                <c:pt idx="22">
                  <c:v>11079728674.729685</c:v>
                </c:pt>
                <c:pt idx="23">
                  <c:v>10979244839.918612</c:v>
                </c:pt>
                <c:pt idx="24">
                  <c:v>10882859587.318096</c:v>
                </c:pt>
                <c:pt idx="25">
                  <c:v>10784279720.494785</c:v>
                </c:pt>
                <c:pt idx="26">
                  <c:v>10686192227.811584</c:v>
                </c:pt>
                <c:pt idx="27">
                  <c:v>10588446272.575191</c:v>
                </c:pt>
                <c:pt idx="28">
                  <c:v>10489350060.499847</c:v>
                </c:pt>
                <c:pt idx="29">
                  <c:v>10393234278.509558</c:v>
                </c:pt>
                <c:pt idx="30">
                  <c:v>10294777133.71628</c:v>
                </c:pt>
                <c:pt idx="31">
                  <c:v>10198965355.034294</c:v>
                </c:pt>
                <c:pt idx="32">
                  <c:v>10104076061.089539</c:v>
                </c:pt>
                <c:pt idx="33">
                  <c:v>10007924273.954376</c:v>
                </c:pt>
                <c:pt idx="34">
                  <c:v>9912021127.87435</c:v>
                </c:pt>
                <c:pt idx="35">
                  <c:v>9818976177.445463</c:v>
                </c:pt>
                <c:pt idx="36">
                  <c:v>9722994067.67086</c:v>
                </c:pt>
                <c:pt idx="37">
                  <c:v>9627674780.723244</c:v>
                </c:pt>
                <c:pt idx="38">
                  <c:v>9533042927.228897</c:v>
                </c:pt>
                <c:pt idx="39">
                  <c:v>9439620789.713959</c:v>
                </c:pt>
                <c:pt idx="40">
                  <c:v>9342901547.01421</c:v>
                </c:pt>
                <c:pt idx="41">
                  <c:v>9250060873.5473</c:v>
                </c:pt>
                <c:pt idx="42">
                  <c:v>9155276815.481401</c:v>
                </c:pt>
                <c:pt idx="43">
                  <c:v>9060273164.303259</c:v>
                </c:pt>
                <c:pt idx="44">
                  <c:v>8968770302.18854</c:v>
                </c:pt>
                <c:pt idx="45">
                  <c:v>8875953342.258678</c:v>
                </c:pt>
                <c:pt idx="46">
                  <c:v>8785042502.210901</c:v>
                </c:pt>
                <c:pt idx="47">
                  <c:v>8694971901.989538</c:v>
                </c:pt>
                <c:pt idx="48">
                  <c:v>8603411697.188053</c:v>
                </c:pt>
                <c:pt idx="49">
                  <c:v>8507947071.640104</c:v>
                </c:pt>
                <c:pt idx="50">
                  <c:v>8416524827.91197</c:v>
                </c:pt>
                <c:pt idx="51">
                  <c:v>8327711730.641789</c:v>
                </c:pt>
                <c:pt idx="52">
                  <c:v>8236622410.538434</c:v>
                </c:pt>
                <c:pt idx="53">
                  <c:v>8143881013.745356</c:v>
                </c:pt>
                <c:pt idx="54">
                  <c:v>8051888561.517544</c:v>
                </c:pt>
                <c:pt idx="55">
                  <c:v>7961706702.341615</c:v>
                </c:pt>
                <c:pt idx="56">
                  <c:v>7879609640.438871</c:v>
                </c:pt>
                <c:pt idx="57">
                  <c:v>7797435513.810304</c:v>
                </c:pt>
                <c:pt idx="58">
                  <c:v>7716873079.785091</c:v>
                </c:pt>
                <c:pt idx="59">
                  <c:v>7635057189.961295</c:v>
                </c:pt>
                <c:pt idx="60">
                  <c:v>7551563872.179744</c:v>
                </c:pt>
                <c:pt idx="61">
                  <c:v>7468499725.762013</c:v>
                </c:pt>
                <c:pt idx="62">
                  <c:v>7386803689.177565</c:v>
                </c:pt>
                <c:pt idx="63">
                  <c:v>7306990866.233585</c:v>
                </c:pt>
                <c:pt idx="64">
                  <c:v>7221426858.66509</c:v>
                </c:pt>
                <c:pt idx="65">
                  <c:v>7143471372.427968</c:v>
                </c:pt>
                <c:pt idx="66">
                  <c:v>7065893993.354809</c:v>
                </c:pt>
                <c:pt idx="67">
                  <c:v>6978517178.532175</c:v>
                </c:pt>
                <c:pt idx="68">
                  <c:v>6900569909.220796</c:v>
                </c:pt>
                <c:pt idx="69">
                  <c:v>6823222489.574557</c:v>
                </c:pt>
                <c:pt idx="70">
                  <c:v>6746483894.680939</c:v>
                </c:pt>
                <c:pt idx="71">
                  <c:v>6669709851.296377</c:v>
                </c:pt>
                <c:pt idx="72">
                  <c:v>6594746878.759698</c:v>
                </c:pt>
                <c:pt idx="73">
                  <c:v>6518510210.977337</c:v>
                </c:pt>
                <c:pt idx="74">
                  <c:v>6443776087.236715</c:v>
                </c:pt>
                <c:pt idx="75">
                  <c:v>6369199945.57491</c:v>
                </c:pt>
                <c:pt idx="76">
                  <c:v>6295448997.308275</c:v>
                </c:pt>
                <c:pt idx="77">
                  <c:v>6222223922.814644</c:v>
                </c:pt>
                <c:pt idx="78">
                  <c:v>6147210021.465303</c:v>
                </c:pt>
                <c:pt idx="79">
                  <c:v>6072637258.610912</c:v>
                </c:pt>
                <c:pt idx="80">
                  <c:v>6000361219.923553</c:v>
                </c:pt>
                <c:pt idx="81">
                  <c:v>5928923369.957674</c:v>
                </c:pt>
                <c:pt idx="82">
                  <c:v>5859629995.542412</c:v>
                </c:pt>
                <c:pt idx="83">
                  <c:v>5789305695.950364</c:v>
                </c:pt>
                <c:pt idx="84">
                  <c:v>5719758889.651772</c:v>
                </c:pt>
                <c:pt idx="85">
                  <c:v>5650763848.260557</c:v>
                </c:pt>
                <c:pt idx="86">
                  <c:v>5583319420.158331</c:v>
                </c:pt>
                <c:pt idx="87">
                  <c:v>5515149853.6056795</c:v>
                </c:pt>
                <c:pt idx="88">
                  <c:v>5447415424.774849</c:v>
                </c:pt>
                <c:pt idx="89">
                  <c:v>5379977250.263083</c:v>
                </c:pt>
                <c:pt idx="90">
                  <c:v>5311928156.51102</c:v>
                </c:pt>
                <c:pt idx="91">
                  <c:v>5245394250.630822</c:v>
                </c:pt>
                <c:pt idx="92">
                  <c:v>5178965181.985756</c:v>
                </c:pt>
                <c:pt idx="93">
                  <c:v>5112829069.207104</c:v>
                </c:pt>
                <c:pt idx="94">
                  <c:v>5047309992.150282</c:v>
                </c:pt>
                <c:pt idx="95">
                  <c:v>4982009626.141792</c:v>
                </c:pt>
                <c:pt idx="96">
                  <c:v>4917280597.880905</c:v>
                </c:pt>
                <c:pt idx="97">
                  <c:v>4851892962.176525</c:v>
                </c:pt>
                <c:pt idx="98">
                  <c:v>4790208422.31167</c:v>
                </c:pt>
                <c:pt idx="99">
                  <c:v>4727855491.91833</c:v>
                </c:pt>
                <c:pt idx="100">
                  <c:v>4665090000.297385</c:v>
                </c:pt>
                <c:pt idx="101">
                  <c:v>4604563932.307633</c:v>
                </c:pt>
                <c:pt idx="102">
                  <c:v>4545174101.4899025</c:v>
                </c:pt>
                <c:pt idx="103">
                  <c:v>4485789487.526897</c:v>
                </c:pt>
                <c:pt idx="104">
                  <c:v>4426362001.695185</c:v>
                </c:pt>
                <c:pt idx="105">
                  <c:v>4368167745.847867</c:v>
                </c:pt>
                <c:pt idx="106">
                  <c:v>4310776299.773009</c:v>
                </c:pt>
                <c:pt idx="107">
                  <c:v>4254240391.4519887</c:v>
                </c:pt>
                <c:pt idx="108">
                  <c:v>4195977696.855978</c:v>
                </c:pt>
                <c:pt idx="109">
                  <c:v>4137737048.1057034</c:v>
                </c:pt>
                <c:pt idx="110">
                  <c:v>4082245347.5946765</c:v>
                </c:pt>
                <c:pt idx="111">
                  <c:v>4027127739.8879895</c:v>
                </c:pt>
                <c:pt idx="112">
                  <c:v>3969766948.226215</c:v>
                </c:pt>
                <c:pt idx="113">
                  <c:v>3916688822.434391</c:v>
                </c:pt>
                <c:pt idx="114">
                  <c:v>3861881921.149164</c:v>
                </c:pt>
                <c:pt idx="115">
                  <c:v>3809212107.6755533</c:v>
                </c:pt>
                <c:pt idx="116">
                  <c:v>3758403964.071184</c:v>
                </c:pt>
                <c:pt idx="117">
                  <c:v>3707785376.3636813</c:v>
                </c:pt>
                <c:pt idx="118">
                  <c:v>3657464955.4792757</c:v>
                </c:pt>
                <c:pt idx="119">
                  <c:v>3607815598.2696924</c:v>
                </c:pt>
                <c:pt idx="120">
                  <c:v>3557808750.2273836</c:v>
                </c:pt>
                <c:pt idx="121">
                  <c:v>3508263365.6510735</c:v>
                </c:pt>
                <c:pt idx="122">
                  <c:v>3459924767.240575</c:v>
                </c:pt>
                <c:pt idx="123">
                  <c:v>3411753815.8451514</c:v>
                </c:pt>
                <c:pt idx="124">
                  <c:v>3363584786.561015</c:v>
                </c:pt>
                <c:pt idx="125">
                  <c:v>3315711627.7772117</c:v>
                </c:pt>
                <c:pt idx="126">
                  <c:v>3268423791.7649364</c:v>
                </c:pt>
                <c:pt idx="127">
                  <c:v>3221434647.9070425</c:v>
                </c:pt>
                <c:pt idx="128">
                  <c:v>3174614367.098799</c:v>
                </c:pt>
                <c:pt idx="129">
                  <c:v>3128302253.0993733</c:v>
                </c:pt>
                <c:pt idx="130">
                  <c:v>3082530164.6933646</c:v>
                </c:pt>
                <c:pt idx="131">
                  <c:v>3036864828.732694</c:v>
                </c:pt>
                <c:pt idx="132">
                  <c:v>2991853589.0502667</c:v>
                </c:pt>
                <c:pt idx="133">
                  <c:v>2947076143.2342405</c:v>
                </c:pt>
                <c:pt idx="134">
                  <c:v>2902790276.6542683</c:v>
                </c:pt>
                <c:pt idx="135">
                  <c:v>2859184667.796135</c:v>
                </c:pt>
                <c:pt idx="136">
                  <c:v>2815965981.319827</c:v>
                </c:pt>
                <c:pt idx="137">
                  <c:v>2772730356.6160865</c:v>
                </c:pt>
                <c:pt idx="138">
                  <c:v>2730512583.4815044</c:v>
                </c:pt>
                <c:pt idx="139">
                  <c:v>2688964193.2899704</c:v>
                </c:pt>
                <c:pt idx="140">
                  <c:v>2647730110.5545225</c:v>
                </c:pt>
                <c:pt idx="141">
                  <c:v>2606453064.769843</c:v>
                </c:pt>
                <c:pt idx="142">
                  <c:v>2565454859.6317577</c:v>
                </c:pt>
                <c:pt idx="143">
                  <c:v>2525259422.236186</c:v>
                </c:pt>
                <c:pt idx="144">
                  <c:v>2485481168.3706594</c:v>
                </c:pt>
                <c:pt idx="145">
                  <c:v>2445983558.383887</c:v>
                </c:pt>
                <c:pt idx="146">
                  <c:v>2406593606.5700064</c:v>
                </c:pt>
                <c:pt idx="147">
                  <c:v>2367110134.5900326</c:v>
                </c:pt>
                <c:pt idx="148">
                  <c:v>2327847133.624306</c:v>
                </c:pt>
                <c:pt idx="149">
                  <c:v>2289418562.8174386</c:v>
                </c:pt>
                <c:pt idx="150">
                  <c:v>2251749632.32839</c:v>
                </c:pt>
                <c:pt idx="151">
                  <c:v>2214576872.9625106</c:v>
                </c:pt>
                <c:pt idx="152">
                  <c:v>2177400715.3575826</c:v>
                </c:pt>
                <c:pt idx="153">
                  <c:v>2140524414.983168</c:v>
                </c:pt>
                <c:pt idx="154">
                  <c:v>2104778586.2563467</c:v>
                </c:pt>
                <c:pt idx="155">
                  <c:v>2068665149.4431732</c:v>
                </c:pt>
                <c:pt idx="156">
                  <c:v>2033308368.1987102</c:v>
                </c:pt>
                <c:pt idx="157">
                  <c:v>1998076090.0265338</c:v>
                </c:pt>
                <c:pt idx="158">
                  <c:v>1962960894.741278</c:v>
                </c:pt>
                <c:pt idx="159">
                  <c:v>1928737048.0906878</c:v>
                </c:pt>
                <c:pt idx="160">
                  <c:v>1894768704.629571</c:v>
                </c:pt>
                <c:pt idx="161">
                  <c:v>1860760433.6126072</c:v>
                </c:pt>
                <c:pt idx="162">
                  <c:v>1827606755.9519749</c:v>
                </c:pt>
                <c:pt idx="163">
                  <c:v>1794837047.344637</c:v>
                </c:pt>
                <c:pt idx="164">
                  <c:v>1762350329.3555808</c:v>
                </c:pt>
                <c:pt idx="165">
                  <c:v>1729726840.6566</c:v>
                </c:pt>
                <c:pt idx="166">
                  <c:v>1697937166.4930434</c:v>
                </c:pt>
                <c:pt idx="167">
                  <c:v>1666225935.4446952</c:v>
                </c:pt>
                <c:pt idx="168">
                  <c:v>1634609599.0607858</c:v>
                </c:pt>
                <c:pt idx="169">
                  <c:v>1603563532.4023266</c:v>
                </c:pt>
                <c:pt idx="170">
                  <c:v>1573302488.3014941</c:v>
                </c:pt>
                <c:pt idx="171">
                  <c:v>1543196499.5862758</c:v>
                </c:pt>
                <c:pt idx="172">
                  <c:v>1513750272.6878998</c:v>
                </c:pt>
                <c:pt idx="173">
                  <c:v>1485076237.812051</c:v>
                </c:pt>
                <c:pt idx="174">
                  <c:v>1456729555.71263</c:v>
                </c:pt>
                <c:pt idx="175">
                  <c:v>1429192831.123412</c:v>
                </c:pt>
                <c:pt idx="176">
                  <c:v>1401674856.5957325</c:v>
                </c:pt>
                <c:pt idx="177">
                  <c:v>1374597561.546759</c:v>
                </c:pt>
                <c:pt idx="178">
                  <c:v>1348216732.3892918</c:v>
                </c:pt>
                <c:pt idx="179">
                  <c:v>1321594169.2031746</c:v>
                </c:pt>
                <c:pt idx="180">
                  <c:v>1295579263.3408875</c:v>
                </c:pt>
                <c:pt idx="181">
                  <c:v>1269281489.4799702</c:v>
                </c:pt>
                <c:pt idx="182">
                  <c:v>1243380698.2155702</c:v>
                </c:pt>
                <c:pt idx="183">
                  <c:v>1217684732.485553</c:v>
                </c:pt>
                <c:pt idx="184">
                  <c:v>1192300725.6313334</c:v>
                </c:pt>
                <c:pt idx="185">
                  <c:v>1167297056.2239268</c:v>
                </c:pt>
                <c:pt idx="186">
                  <c:v>1142345625.301843</c:v>
                </c:pt>
                <c:pt idx="187">
                  <c:v>1117906436.3282382</c:v>
                </c:pt>
                <c:pt idx="188">
                  <c:v>1093722595.9142187</c:v>
                </c:pt>
                <c:pt idx="189">
                  <c:v>1069771630.8590742</c:v>
                </c:pt>
                <c:pt idx="190">
                  <c:v>1045530388.8525258</c:v>
                </c:pt>
                <c:pt idx="191">
                  <c:v>1021856057.329323</c:v>
                </c:pt>
                <c:pt idx="192">
                  <c:v>997742067.3639706</c:v>
                </c:pt>
                <c:pt idx="193">
                  <c:v>974682836.3912269</c:v>
                </c:pt>
                <c:pt idx="194">
                  <c:v>951964896.8930253</c:v>
                </c:pt>
                <c:pt idx="195">
                  <c:v>929879947.4672605</c:v>
                </c:pt>
                <c:pt idx="196">
                  <c:v>908160866.8691077</c:v>
                </c:pt>
                <c:pt idx="197">
                  <c:v>886650383.2661854</c:v>
                </c:pt>
                <c:pt idx="198">
                  <c:v>865536586.7575482</c:v>
                </c:pt>
                <c:pt idx="199">
                  <c:v>844727305.28649</c:v>
                </c:pt>
                <c:pt idx="200">
                  <c:v>824460933.0128721</c:v>
                </c:pt>
                <c:pt idx="201">
                  <c:v>804525181.9072874</c:v>
                </c:pt>
                <c:pt idx="202">
                  <c:v>785025527.3249104</c:v>
                </c:pt>
                <c:pt idx="203">
                  <c:v>765708491.9196522</c:v>
                </c:pt>
                <c:pt idx="204">
                  <c:v>746636528.0182514</c:v>
                </c:pt>
                <c:pt idx="205">
                  <c:v>727685213.7833091</c:v>
                </c:pt>
                <c:pt idx="206">
                  <c:v>709040134.0428787</c:v>
                </c:pt>
                <c:pt idx="207">
                  <c:v>690525519.6700678</c:v>
                </c:pt>
                <c:pt idx="208">
                  <c:v>672310447.8264691</c:v>
                </c:pt>
                <c:pt idx="209">
                  <c:v>654356145.5086244</c:v>
                </c:pt>
                <c:pt idx="210">
                  <c:v>636787523.5653002</c:v>
                </c:pt>
                <c:pt idx="211">
                  <c:v>619426068.1007359</c:v>
                </c:pt>
                <c:pt idx="212">
                  <c:v>601935666.5158218</c:v>
                </c:pt>
                <c:pt idx="213">
                  <c:v>585310884.3205615</c:v>
                </c:pt>
                <c:pt idx="214">
                  <c:v>568952118.4069905</c:v>
                </c:pt>
                <c:pt idx="215">
                  <c:v>552918459.9456633</c:v>
                </c:pt>
                <c:pt idx="216">
                  <c:v>536602376.1029982</c:v>
                </c:pt>
                <c:pt idx="217">
                  <c:v>521116020.1814755</c:v>
                </c:pt>
                <c:pt idx="218">
                  <c:v>506015472.7640997</c:v>
                </c:pt>
                <c:pt idx="219">
                  <c:v>491212532.7624689</c:v>
                </c:pt>
                <c:pt idx="220">
                  <c:v>476330632.32003766</c:v>
                </c:pt>
                <c:pt idx="221">
                  <c:v>462211935.68951076</c:v>
                </c:pt>
                <c:pt idx="222">
                  <c:v>448401656.6903705</c:v>
                </c:pt>
                <c:pt idx="223">
                  <c:v>434730967.03620404</c:v>
                </c:pt>
                <c:pt idx="224">
                  <c:v>421222254.9867231</c:v>
                </c:pt>
                <c:pt idx="225">
                  <c:v>408055175.45801485</c:v>
                </c:pt>
                <c:pt idx="226">
                  <c:v>395124263.34282506</c:v>
                </c:pt>
                <c:pt idx="227">
                  <c:v>382304640.7995784</c:v>
                </c:pt>
                <c:pt idx="228">
                  <c:v>369722241.6439289</c:v>
                </c:pt>
                <c:pt idx="229">
                  <c:v>357421490.63867897</c:v>
                </c:pt>
                <c:pt idx="230">
                  <c:v>344997680.2140545</c:v>
                </c:pt>
                <c:pt idx="231">
                  <c:v>333199865.94728</c:v>
                </c:pt>
                <c:pt idx="232">
                  <c:v>321196146.67511064</c:v>
                </c:pt>
                <c:pt idx="233">
                  <c:v>310356849.05362844</c:v>
                </c:pt>
                <c:pt idx="234">
                  <c:v>300150650.57302374</c:v>
                </c:pt>
                <c:pt idx="235">
                  <c:v>290395308.28264123</c:v>
                </c:pt>
                <c:pt idx="236">
                  <c:v>281345120.8404218</c:v>
                </c:pt>
                <c:pt idx="237">
                  <c:v>272392812.6343938</c:v>
                </c:pt>
                <c:pt idx="238">
                  <c:v>263581525.40828618</c:v>
                </c:pt>
                <c:pt idx="239">
                  <c:v>254866361.1410811</c:v>
                </c:pt>
                <c:pt idx="240">
                  <c:v>246299455.80344605</c:v>
                </c:pt>
                <c:pt idx="241">
                  <c:v>237744867.98035517</c:v>
                </c:pt>
                <c:pt idx="242">
                  <c:v>229378213.5750773</c:v>
                </c:pt>
                <c:pt idx="243">
                  <c:v>221182588.5649985</c:v>
                </c:pt>
                <c:pt idx="244">
                  <c:v>213197229.91200817</c:v>
                </c:pt>
                <c:pt idx="245">
                  <c:v>205320539.51228908</c:v>
                </c:pt>
                <c:pt idx="246">
                  <c:v>197584084.7762631</c:v>
                </c:pt>
                <c:pt idx="247">
                  <c:v>190002465.12277406</c:v>
                </c:pt>
                <c:pt idx="248">
                  <c:v>182519680.66752774</c:v>
                </c:pt>
                <c:pt idx="249">
                  <c:v>175099015.06626293</c:v>
                </c:pt>
                <c:pt idx="250">
                  <c:v>167664018.55813524</c:v>
                </c:pt>
                <c:pt idx="251">
                  <c:v>160422420.20132926</c:v>
                </c:pt>
                <c:pt idx="252">
                  <c:v>153233743.97383562</c:v>
                </c:pt>
                <c:pt idx="253">
                  <c:v>146275212.068264</c:v>
                </c:pt>
                <c:pt idx="254">
                  <c:v>139597604.44403794</c:v>
                </c:pt>
                <c:pt idx="255">
                  <c:v>133163869.25836857</c:v>
                </c:pt>
                <c:pt idx="256">
                  <c:v>126884832.19934581</c:v>
                </c:pt>
                <c:pt idx="257">
                  <c:v>120898374.24154803</c:v>
                </c:pt>
                <c:pt idx="258">
                  <c:v>115056699.12985536</c:v>
                </c:pt>
                <c:pt idx="259">
                  <c:v>109419689.40641195</c:v>
                </c:pt>
                <c:pt idx="260">
                  <c:v>103914785.6533761</c:v>
                </c:pt>
                <c:pt idx="261">
                  <c:v>98741982.30101699</c:v>
                </c:pt>
                <c:pt idx="262">
                  <c:v>93789541.7759625</c:v>
                </c:pt>
                <c:pt idx="263">
                  <c:v>88867956.79622236</c:v>
                </c:pt>
                <c:pt idx="264">
                  <c:v>84069296.24670887</c:v>
                </c:pt>
                <c:pt idx="265">
                  <c:v>79505275.19227432</c:v>
                </c:pt>
                <c:pt idx="266">
                  <c:v>75147490.1713539</c:v>
                </c:pt>
                <c:pt idx="267">
                  <c:v>70766211.6736202</c:v>
                </c:pt>
                <c:pt idx="268">
                  <c:v>66618546.04330165</c:v>
                </c:pt>
                <c:pt idx="269">
                  <c:v>62487857.54528446</c:v>
                </c:pt>
                <c:pt idx="270">
                  <c:v>58595648.48712563</c:v>
                </c:pt>
                <c:pt idx="271">
                  <c:v>54817161.952439286</c:v>
                </c:pt>
                <c:pt idx="272">
                  <c:v>51169804.9291596</c:v>
                </c:pt>
                <c:pt idx="273">
                  <c:v>47508196.890995085</c:v>
                </c:pt>
                <c:pt idx="274">
                  <c:v>44076076.96307882</c:v>
                </c:pt>
                <c:pt idx="275">
                  <c:v>40776804.44196929</c:v>
                </c:pt>
                <c:pt idx="276">
                  <c:v>37592430.33798717</c:v>
                </c:pt>
                <c:pt idx="277">
                  <c:v>34537917.43810442</c:v>
                </c:pt>
                <c:pt idx="278">
                  <c:v>31644876.803877905</c:v>
                </c:pt>
                <c:pt idx="279">
                  <c:v>28910747.189654626</c:v>
                </c:pt>
                <c:pt idx="280">
                  <c:v>26348798.154773943</c:v>
                </c:pt>
                <c:pt idx="281">
                  <c:v>23700086.85791355</c:v>
                </c:pt>
                <c:pt idx="282">
                  <c:v>21519648.73797956</c:v>
                </c:pt>
                <c:pt idx="283">
                  <c:v>19469975.280937493</c:v>
                </c:pt>
                <c:pt idx="284">
                  <c:v>17539394.606857035</c:v>
                </c:pt>
                <c:pt idx="285">
                  <c:v>15691206.731846316</c:v>
                </c:pt>
                <c:pt idx="286">
                  <c:v>13930597.369185686</c:v>
                </c:pt>
                <c:pt idx="287">
                  <c:v>12245759.861314785</c:v>
                </c:pt>
                <c:pt idx="288">
                  <c:v>10596880.794122351</c:v>
                </c:pt>
                <c:pt idx="289">
                  <c:v>9099847.126329461</c:v>
                </c:pt>
                <c:pt idx="290">
                  <c:v>7727359.355468826</c:v>
                </c:pt>
                <c:pt idx="291">
                  <c:v>6502595.212607312</c:v>
                </c:pt>
                <c:pt idx="292">
                  <c:v>5410974.937410878</c:v>
                </c:pt>
                <c:pt idx="293">
                  <c:v>4470855.042053229</c:v>
                </c:pt>
                <c:pt idx="294">
                  <c:v>3707603.676385762</c:v>
                </c:pt>
                <c:pt idx="295">
                  <c:v>3208308.110470669</c:v>
                </c:pt>
                <c:pt idx="296">
                  <c:v>3090315.110216073</c:v>
                </c:pt>
                <c:pt idx="297">
                  <c:v>2974963.3310314496</c:v>
                </c:pt>
                <c:pt idx="298">
                  <c:v>2863308.398338991</c:v>
                </c:pt>
                <c:pt idx="299">
                  <c:v>2753463.6294823135</c:v>
                </c:pt>
                <c:pt idx="300">
                  <c:v>2609618.8942123596</c:v>
                </c:pt>
                <c:pt idx="301">
                  <c:v>2413045.533311327</c:v>
                </c:pt>
                <c:pt idx="302">
                  <c:v>2310183.7081255205</c:v>
                </c:pt>
                <c:pt idx="303">
                  <c:v>2209650.648671245</c:v>
                </c:pt>
                <c:pt idx="304">
                  <c:v>2111724.749950182</c:v>
                </c:pt>
                <c:pt idx="305">
                  <c:v>2019182.4875211394</c:v>
                </c:pt>
                <c:pt idx="306">
                  <c:v>1928666.2642518918</c:v>
                </c:pt>
                <c:pt idx="307">
                  <c:v>1839569.5072978532</c:v>
                </c:pt>
                <c:pt idx="308">
                  <c:v>1716929.4590411403</c:v>
                </c:pt>
                <c:pt idx="309">
                  <c:v>1632688.1979379999</c:v>
                </c:pt>
                <c:pt idx="310">
                  <c:v>1549425.620286538</c:v>
                </c:pt>
                <c:pt idx="311">
                  <c:v>1466897.9825935706</c:v>
                </c:pt>
                <c:pt idx="312">
                  <c:v>1386786.5731576947</c:v>
                </c:pt>
                <c:pt idx="313">
                  <c:v>1308298.8234136628</c:v>
                </c:pt>
                <c:pt idx="314">
                  <c:v>1233480.4939652567</c:v>
                </c:pt>
                <c:pt idx="315">
                  <c:v>1123373.9160413274</c:v>
                </c:pt>
                <c:pt idx="316">
                  <c:v>1054888.7822941854</c:v>
                </c:pt>
                <c:pt idx="317">
                  <c:v>989013.8278437556</c:v>
                </c:pt>
                <c:pt idx="318">
                  <c:v>924996.9279695469</c:v>
                </c:pt>
                <c:pt idx="319">
                  <c:v>863819.7121036038</c:v>
                </c:pt>
                <c:pt idx="320">
                  <c:v>807648.5868367119</c:v>
                </c:pt>
                <c:pt idx="321">
                  <c:v>753764.4121968976</c:v>
                </c:pt>
                <c:pt idx="322">
                  <c:v>702405.8260087622</c:v>
                </c:pt>
                <c:pt idx="323">
                  <c:v>656857.9631988148</c:v>
                </c:pt>
                <c:pt idx="324">
                  <c:v>612155.2088469511</c:v>
                </c:pt>
                <c:pt idx="325">
                  <c:v>570222.3954401327</c:v>
                </c:pt>
                <c:pt idx="326">
                  <c:v>532988.8344257805</c:v>
                </c:pt>
                <c:pt idx="327">
                  <c:v>496413.9346368203</c:v>
                </c:pt>
                <c:pt idx="328">
                  <c:v>461240.30472691683</c:v>
                </c:pt>
                <c:pt idx="329">
                  <c:v>427046.14450304525</c:v>
                </c:pt>
                <c:pt idx="330">
                  <c:v>394477.9591093137</c:v>
                </c:pt>
                <c:pt idx="331">
                  <c:v>363332.7173436357</c:v>
                </c:pt>
                <c:pt idx="332">
                  <c:v>334419.64078771626</c:v>
                </c:pt>
                <c:pt idx="333">
                  <c:v>306699.80243742827</c:v>
                </c:pt>
                <c:pt idx="334">
                  <c:v>279268.45362650044</c:v>
                </c:pt>
                <c:pt idx="335">
                  <c:v>253494.75662102381</c:v>
                </c:pt>
                <c:pt idx="336">
                  <c:v>227780.60918077562</c:v>
                </c:pt>
                <c:pt idx="337">
                  <c:v>204213.9986317413</c:v>
                </c:pt>
                <c:pt idx="338">
                  <c:v>185709.29225270773</c:v>
                </c:pt>
                <c:pt idx="339">
                  <c:v>169210.5587663224</c:v>
                </c:pt>
                <c:pt idx="340">
                  <c:v>153090.7602912467</c:v>
                </c:pt>
                <c:pt idx="341">
                  <c:v>138889.37227334018</c:v>
                </c:pt>
                <c:pt idx="342">
                  <c:v>125829.70894380064</c:v>
                </c:pt>
                <c:pt idx="343">
                  <c:v>114822.83620447773</c:v>
                </c:pt>
                <c:pt idx="344">
                  <c:v>104348.38746419158</c:v>
                </c:pt>
                <c:pt idx="345">
                  <c:v>94436.79624706233</c:v>
                </c:pt>
                <c:pt idx="346">
                  <c:v>84824.00297832926</c:v>
                </c:pt>
                <c:pt idx="347">
                  <c:v>75719.74545652473</c:v>
                </c:pt>
                <c:pt idx="348">
                  <c:v>66635.94695285278</c:v>
                </c:pt>
                <c:pt idx="349">
                  <c:v>58569.20412531834</c:v>
                </c:pt>
                <c:pt idx="350">
                  <c:v>50558.58130644864</c:v>
                </c:pt>
                <c:pt idx="351">
                  <c:v>43539.974136331846</c:v>
                </c:pt>
                <c:pt idx="352">
                  <c:v>37488.598952296685</c:v>
                </c:pt>
                <c:pt idx="353">
                  <c:v>31449.773881309782</c:v>
                </c:pt>
                <c:pt idx="354">
                  <c:v>25417.5144389372</c:v>
                </c:pt>
                <c:pt idx="355">
                  <c:v>22664.738006326723</c:v>
                </c:pt>
                <c:pt idx="356">
                  <c:v>21523.48152270138</c:v>
                </c:pt>
                <c:pt idx="357">
                  <c:v>20382.226549245377</c:v>
                </c:pt>
                <c:pt idx="358">
                  <c:v>19244.13840181008</c:v>
                </c:pt>
                <c:pt idx="359">
                  <c:v>18102.695186938534</c:v>
                </c:pt>
                <c:pt idx="360">
                  <c:v>16962.173105449645</c:v>
                </c:pt>
                <c:pt idx="361">
                  <c:v>15820.63997189635</c:v>
                </c:pt>
                <c:pt idx="362">
                  <c:v>14679.889859305878</c:v>
                </c:pt>
                <c:pt idx="363">
                  <c:v>13538.257024553273</c:v>
                </c:pt>
                <c:pt idx="364">
                  <c:v>12396.601337265001</c:v>
                </c:pt>
                <c:pt idx="365">
                  <c:v>11255.538147752952</c:v>
                </c:pt>
                <c:pt idx="366">
                  <c:v>10113.765932438357</c:v>
                </c:pt>
                <c:pt idx="367">
                  <c:v>8972.44853512357</c:v>
                </c:pt>
                <c:pt idx="368">
                  <c:v>8224.999828536877</c:v>
                </c:pt>
                <c:pt idx="369">
                  <c:v>7477.486407348832</c:v>
                </c:pt>
                <c:pt idx="370">
                  <c:v>6731.004492675114</c:v>
                </c:pt>
                <c:pt idx="371">
                  <c:v>5983.215984797615</c:v>
                </c:pt>
                <c:pt idx="372">
                  <c:v>5235.637483971016</c:v>
                </c:pt>
                <c:pt idx="373">
                  <c:v>4487.65074496698</c:v>
                </c:pt>
                <c:pt idx="374">
                  <c:v>3739.7896712921342</c:v>
                </c:pt>
                <c:pt idx="375">
                  <c:v>2991.599880070144</c:v>
                </c:pt>
                <c:pt idx="376">
                  <c:v>2243.3233021906344</c:v>
                </c:pt>
                <c:pt idx="377">
                  <c:v>1495.038030408709</c:v>
                </c:pt>
                <c:pt idx="378">
                  <c:v>746.5356219112151</c:v>
                </c:pt>
                <c:pt idx="379">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_Hidden30!$A$2:$A$381</c:f>
              <c:strCache>
                <c:ptCount val="380"/>
                <c:pt idx="0">
                  <c:v>1/05/2020</c:v>
                </c:pt>
                <c:pt idx="1">
                  <c:v>1/06/2020</c:v>
                </c:pt>
                <c:pt idx="2">
                  <c:v>1/07/2020</c:v>
                </c:pt>
                <c:pt idx="3">
                  <c:v>1/08/2020</c:v>
                </c:pt>
                <c:pt idx="4">
                  <c:v>1/09/2020</c:v>
                </c:pt>
                <c:pt idx="5">
                  <c:v>1/10/2020</c:v>
                </c:pt>
                <c:pt idx="6">
                  <c:v>1/11/2020</c:v>
                </c:pt>
                <c:pt idx="7">
                  <c:v>1/12/2020</c:v>
                </c:pt>
                <c:pt idx="8">
                  <c:v>1/01/2021</c:v>
                </c:pt>
                <c:pt idx="9">
                  <c:v>1/02/2021</c:v>
                </c:pt>
                <c:pt idx="10">
                  <c:v>1/03/2021</c:v>
                </c:pt>
                <c:pt idx="11">
                  <c:v>1/04/2021</c:v>
                </c:pt>
                <c:pt idx="12">
                  <c:v>1/05/2021</c:v>
                </c:pt>
                <c:pt idx="13">
                  <c:v>1/06/2021</c:v>
                </c:pt>
                <c:pt idx="14">
                  <c:v>1/07/2021</c:v>
                </c:pt>
                <c:pt idx="15">
                  <c:v>1/08/2021</c:v>
                </c:pt>
                <c:pt idx="16">
                  <c:v>1/09/2021</c:v>
                </c:pt>
                <c:pt idx="17">
                  <c:v>1/10/2021</c:v>
                </c:pt>
                <c:pt idx="18">
                  <c:v>1/11/2021</c:v>
                </c:pt>
                <c:pt idx="19">
                  <c:v>1/12/2021</c:v>
                </c:pt>
                <c:pt idx="20">
                  <c:v>1/01/2022</c:v>
                </c:pt>
                <c:pt idx="21">
                  <c:v>1/02/2022</c:v>
                </c:pt>
                <c:pt idx="22">
                  <c:v>1/03/2022</c:v>
                </c:pt>
                <c:pt idx="23">
                  <c:v>1/04/2022</c:v>
                </c:pt>
                <c:pt idx="24">
                  <c:v>1/05/2022</c:v>
                </c:pt>
                <c:pt idx="25">
                  <c:v>1/06/2022</c:v>
                </c:pt>
                <c:pt idx="26">
                  <c:v>1/07/2022</c:v>
                </c:pt>
                <c:pt idx="27">
                  <c:v>1/08/2022</c:v>
                </c:pt>
                <c:pt idx="28">
                  <c:v>1/09/2022</c:v>
                </c:pt>
                <c:pt idx="29">
                  <c:v>1/10/2022</c:v>
                </c:pt>
                <c:pt idx="30">
                  <c:v>1/11/2022</c:v>
                </c:pt>
                <c:pt idx="31">
                  <c:v>1/12/2022</c:v>
                </c:pt>
                <c:pt idx="32">
                  <c:v>1/01/2023</c:v>
                </c:pt>
                <c:pt idx="33">
                  <c:v>1/02/2023</c:v>
                </c:pt>
                <c:pt idx="34">
                  <c:v>1/03/2023</c:v>
                </c:pt>
                <c:pt idx="35">
                  <c:v>1/04/2023</c:v>
                </c:pt>
                <c:pt idx="36">
                  <c:v>1/05/2023</c:v>
                </c:pt>
                <c:pt idx="37">
                  <c:v>1/06/2023</c:v>
                </c:pt>
                <c:pt idx="38">
                  <c:v>1/07/2023</c:v>
                </c:pt>
                <c:pt idx="39">
                  <c:v>1/08/2023</c:v>
                </c:pt>
                <c:pt idx="40">
                  <c:v>1/09/2023</c:v>
                </c:pt>
                <c:pt idx="41">
                  <c:v>1/10/2023</c:v>
                </c:pt>
                <c:pt idx="42">
                  <c:v>1/11/2023</c:v>
                </c:pt>
                <c:pt idx="43">
                  <c:v>1/12/2023</c:v>
                </c:pt>
                <c:pt idx="44">
                  <c:v>1/01/2024</c:v>
                </c:pt>
                <c:pt idx="45">
                  <c:v>1/02/2024</c:v>
                </c:pt>
                <c:pt idx="46">
                  <c:v>1/03/2024</c:v>
                </c:pt>
                <c:pt idx="47">
                  <c:v>1/04/2024</c:v>
                </c:pt>
                <c:pt idx="48">
                  <c:v>1/05/2024</c:v>
                </c:pt>
                <c:pt idx="49">
                  <c:v>1/06/2024</c:v>
                </c:pt>
                <c:pt idx="50">
                  <c:v>1/07/2024</c:v>
                </c:pt>
                <c:pt idx="51">
                  <c:v>1/08/2024</c:v>
                </c:pt>
                <c:pt idx="52">
                  <c:v>1/09/2024</c:v>
                </c:pt>
                <c:pt idx="53">
                  <c:v>1/10/2024</c:v>
                </c:pt>
                <c:pt idx="54">
                  <c:v>1/11/2024</c:v>
                </c:pt>
                <c:pt idx="55">
                  <c:v>1/12/2024</c:v>
                </c:pt>
                <c:pt idx="56">
                  <c:v>1/01/2025</c:v>
                </c:pt>
                <c:pt idx="57">
                  <c:v>1/02/2025</c:v>
                </c:pt>
                <c:pt idx="58">
                  <c:v>1/03/2025</c:v>
                </c:pt>
                <c:pt idx="59">
                  <c:v>1/04/2025</c:v>
                </c:pt>
                <c:pt idx="60">
                  <c:v>1/05/2025</c:v>
                </c:pt>
                <c:pt idx="61">
                  <c:v>1/06/2025</c:v>
                </c:pt>
                <c:pt idx="62">
                  <c:v>1/07/2025</c:v>
                </c:pt>
                <c:pt idx="63">
                  <c:v>1/08/2025</c:v>
                </c:pt>
                <c:pt idx="64">
                  <c:v>1/09/2025</c:v>
                </c:pt>
                <c:pt idx="65">
                  <c:v>1/10/2025</c:v>
                </c:pt>
                <c:pt idx="66">
                  <c:v>1/11/2025</c:v>
                </c:pt>
                <c:pt idx="67">
                  <c:v>1/12/2025</c:v>
                </c:pt>
                <c:pt idx="68">
                  <c:v>1/01/2026</c:v>
                </c:pt>
                <c:pt idx="69">
                  <c:v>1/02/2026</c:v>
                </c:pt>
                <c:pt idx="70">
                  <c:v>1/03/2026</c:v>
                </c:pt>
                <c:pt idx="71">
                  <c:v>1/04/2026</c:v>
                </c:pt>
                <c:pt idx="72">
                  <c:v>1/05/2026</c:v>
                </c:pt>
                <c:pt idx="73">
                  <c:v>1/06/2026</c:v>
                </c:pt>
                <c:pt idx="74">
                  <c:v>1/07/2026</c:v>
                </c:pt>
                <c:pt idx="75">
                  <c:v>1/08/2026</c:v>
                </c:pt>
                <c:pt idx="76">
                  <c:v>1/09/2026</c:v>
                </c:pt>
                <c:pt idx="77">
                  <c:v>1/10/2026</c:v>
                </c:pt>
                <c:pt idx="78">
                  <c:v>1/11/2026</c:v>
                </c:pt>
                <c:pt idx="79">
                  <c:v>1/12/2026</c:v>
                </c:pt>
                <c:pt idx="80">
                  <c:v>1/01/2027</c:v>
                </c:pt>
                <c:pt idx="81">
                  <c:v>1/02/2027</c:v>
                </c:pt>
                <c:pt idx="82">
                  <c:v>1/03/2027</c:v>
                </c:pt>
                <c:pt idx="83">
                  <c:v>1/04/2027</c:v>
                </c:pt>
                <c:pt idx="84">
                  <c:v>1/05/2027</c:v>
                </c:pt>
                <c:pt idx="85">
                  <c:v>1/06/2027</c:v>
                </c:pt>
                <c:pt idx="86">
                  <c:v>1/07/2027</c:v>
                </c:pt>
                <c:pt idx="87">
                  <c:v>1/08/2027</c:v>
                </c:pt>
                <c:pt idx="88">
                  <c:v>1/09/2027</c:v>
                </c:pt>
                <c:pt idx="89">
                  <c:v>1/10/2027</c:v>
                </c:pt>
                <c:pt idx="90">
                  <c:v>1/11/2027</c:v>
                </c:pt>
                <c:pt idx="91">
                  <c:v>1/12/2027</c:v>
                </c:pt>
                <c:pt idx="92">
                  <c:v>1/01/2028</c:v>
                </c:pt>
                <c:pt idx="93">
                  <c:v>1/02/2028</c:v>
                </c:pt>
                <c:pt idx="94">
                  <c:v>1/03/2028</c:v>
                </c:pt>
                <c:pt idx="95">
                  <c:v>1/04/2028</c:v>
                </c:pt>
                <c:pt idx="96">
                  <c:v>1/05/2028</c:v>
                </c:pt>
                <c:pt idx="97">
                  <c:v>1/06/2028</c:v>
                </c:pt>
                <c:pt idx="98">
                  <c:v>1/07/2028</c:v>
                </c:pt>
                <c:pt idx="99">
                  <c:v>1/08/2028</c:v>
                </c:pt>
                <c:pt idx="100">
                  <c:v>1/09/2028</c:v>
                </c:pt>
                <c:pt idx="101">
                  <c:v>1/10/2028</c:v>
                </c:pt>
                <c:pt idx="102">
                  <c:v>1/11/2028</c:v>
                </c:pt>
                <c:pt idx="103">
                  <c:v>1/12/2028</c:v>
                </c:pt>
                <c:pt idx="104">
                  <c:v>1/01/2029</c:v>
                </c:pt>
                <c:pt idx="105">
                  <c:v>1/02/2029</c:v>
                </c:pt>
                <c:pt idx="106">
                  <c:v>1/03/2029</c:v>
                </c:pt>
                <c:pt idx="107">
                  <c:v>1/04/2029</c:v>
                </c:pt>
                <c:pt idx="108">
                  <c:v>1/05/2029</c:v>
                </c:pt>
                <c:pt idx="109">
                  <c:v>1/06/2029</c:v>
                </c:pt>
                <c:pt idx="110">
                  <c:v>1/07/2029</c:v>
                </c:pt>
                <c:pt idx="111">
                  <c:v>1/08/2029</c:v>
                </c:pt>
                <c:pt idx="112">
                  <c:v>1/09/2029</c:v>
                </c:pt>
                <c:pt idx="113">
                  <c:v>1/10/2029</c:v>
                </c:pt>
                <c:pt idx="114">
                  <c:v>1/11/2029</c:v>
                </c:pt>
                <c:pt idx="115">
                  <c:v>1/12/2029</c:v>
                </c:pt>
                <c:pt idx="116">
                  <c:v>1/01/2030</c:v>
                </c:pt>
                <c:pt idx="117">
                  <c:v>1/02/2030</c:v>
                </c:pt>
                <c:pt idx="118">
                  <c:v>1/03/2030</c:v>
                </c:pt>
                <c:pt idx="119">
                  <c:v>1/04/2030</c:v>
                </c:pt>
                <c:pt idx="120">
                  <c:v>1/05/2030</c:v>
                </c:pt>
                <c:pt idx="121">
                  <c:v>1/06/2030</c:v>
                </c:pt>
                <c:pt idx="122">
                  <c:v>1/07/2030</c:v>
                </c:pt>
                <c:pt idx="123">
                  <c:v>1/08/2030</c:v>
                </c:pt>
                <c:pt idx="124">
                  <c:v>1/09/2030</c:v>
                </c:pt>
                <c:pt idx="125">
                  <c:v>1/10/2030</c:v>
                </c:pt>
                <c:pt idx="126">
                  <c:v>1/11/2030</c:v>
                </c:pt>
                <c:pt idx="127">
                  <c:v>1/12/2030</c:v>
                </c:pt>
                <c:pt idx="128">
                  <c:v>1/01/2031</c:v>
                </c:pt>
                <c:pt idx="129">
                  <c:v>1/02/2031</c:v>
                </c:pt>
                <c:pt idx="130">
                  <c:v>1/03/2031</c:v>
                </c:pt>
                <c:pt idx="131">
                  <c:v>1/04/2031</c:v>
                </c:pt>
                <c:pt idx="132">
                  <c:v>1/05/2031</c:v>
                </c:pt>
                <c:pt idx="133">
                  <c:v>1/06/2031</c:v>
                </c:pt>
                <c:pt idx="134">
                  <c:v>1/07/2031</c:v>
                </c:pt>
                <c:pt idx="135">
                  <c:v>1/08/2031</c:v>
                </c:pt>
                <c:pt idx="136">
                  <c:v>1/09/2031</c:v>
                </c:pt>
                <c:pt idx="137">
                  <c:v>1/10/2031</c:v>
                </c:pt>
                <c:pt idx="138">
                  <c:v>1/11/2031</c:v>
                </c:pt>
                <c:pt idx="139">
                  <c:v>1/12/2031</c:v>
                </c:pt>
                <c:pt idx="140">
                  <c:v>1/01/2032</c:v>
                </c:pt>
                <c:pt idx="141">
                  <c:v>1/02/2032</c:v>
                </c:pt>
                <c:pt idx="142">
                  <c:v>1/03/2032</c:v>
                </c:pt>
                <c:pt idx="143">
                  <c:v>1/04/2032</c:v>
                </c:pt>
                <c:pt idx="144">
                  <c:v>1/05/2032</c:v>
                </c:pt>
                <c:pt idx="145">
                  <c:v>1/06/2032</c:v>
                </c:pt>
                <c:pt idx="146">
                  <c:v>1/07/2032</c:v>
                </c:pt>
                <c:pt idx="147">
                  <c:v>1/08/2032</c:v>
                </c:pt>
                <c:pt idx="148">
                  <c:v>1/09/2032</c:v>
                </c:pt>
                <c:pt idx="149">
                  <c:v>1/10/2032</c:v>
                </c:pt>
                <c:pt idx="150">
                  <c:v>1/11/2032</c:v>
                </c:pt>
                <c:pt idx="151">
                  <c:v>1/12/2032</c:v>
                </c:pt>
                <c:pt idx="152">
                  <c:v>1/01/2033</c:v>
                </c:pt>
                <c:pt idx="153">
                  <c:v>1/02/2033</c:v>
                </c:pt>
                <c:pt idx="154">
                  <c:v>1/03/2033</c:v>
                </c:pt>
                <c:pt idx="155">
                  <c:v>1/04/2033</c:v>
                </c:pt>
                <c:pt idx="156">
                  <c:v>1/05/2033</c:v>
                </c:pt>
                <c:pt idx="157">
                  <c:v>1/06/2033</c:v>
                </c:pt>
                <c:pt idx="158">
                  <c:v>1/07/2033</c:v>
                </c:pt>
                <c:pt idx="159">
                  <c:v>1/08/2033</c:v>
                </c:pt>
                <c:pt idx="160">
                  <c:v>1/09/2033</c:v>
                </c:pt>
                <c:pt idx="161">
                  <c:v>1/10/2033</c:v>
                </c:pt>
                <c:pt idx="162">
                  <c:v>1/11/2033</c:v>
                </c:pt>
                <c:pt idx="163">
                  <c:v>1/12/2033</c:v>
                </c:pt>
                <c:pt idx="164">
                  <c:v>1/01/2034</c:v>
                </c:pt>
                <c:pt idx="165">
                  <c:v>1/02/2034</c:v>
                </c:pt>
                <c:pt idx="166">
                  <c:v>1/03/2034</c:v>
                </c:pt>
                <c:pt idx="167">
                  <c:v>1/04/2034</c:v>
                </c:pt>
                <c:pt idx="168">
                  <c:v>1/05/2034</c:v>
                </c:pt>
                <c:pt idx="169">
                  <c:v>1/06/2034</c:v>
                </c:pt>
                <c:pt idx="170">
                  <c:v>1/07/2034</c:v>
                </c:pt>
                <c:pt idx="171">
                  <c:v>1/08/2034</c:v>
                </c:pt>
                <c:pt idx="172">
                  <c:v>1/09/2034</c:v>
                </c:pt>
                <c:pt idx="173">
                  <c:v>1/10/2034</c:v>
                </c:pt>
                <c:pt idx="174">
                  <c:v>1/11/2034</c:v>
                </c:pt>
                <c:pt idx="175">
                  <c:v>1/12/2034</c:v>
                </c:pt>
                <c:pt idx="176">
                  <c:v>1/01/2035</c:v>
                </c:pt>
                <c:pt idx="177">
                  <c:v>1/02/2035</c:v>
                </c:pt>
                <c:pt idx="178">
                  <c:v>1/03/2035</c:v>
                </c:pt>
                <c:pt idx="179">
                  <c:v>1/04/2035</c:v>
                </c:pt>
                <c:pt idx="180">
                  <c:v>1/05/2035</c:v>
                </c:pt>
                <c:pt idx="181">
                  <c:v>1/06/2035</c:v>
                </c:pt>
                <c:pt idx="182">
                  <c:v>1/07/2035</c:v>
                </c:pt>
                <c:pt idx="183">
                  <c:v>1/08/2035</c:v>
                </c:pt>
                <c:pt idx="184">
                  <c:v>1/09/2035</c:v>
                </c:pt>
                <c:pt idx="185">
                  <c:v>1/10/2035</c:v>
                </c:pt>
                <c:pt idx="186">
                  <c:v>1/11/2035</c:v>
                </c:pt>
                <c:pt idx="187">
                  <c:v>1/12/2035</c:v>
                </c:pt>
                <c:pt idx="188">
                  <c:v>1/01/2036</c:v>
                </c:pt>
                <c:pt idx="189">
                  <c:v>1/02/2036</c:v>
                </c:pt>
                <c:pt idx="190">
                  <c:v>1/03/2036</c:v>
                </c:pt>
                <c:pt idx="191">
                  <c:v>1/04/2036</c:v>
                </c:pt>
                <c:pt idx="192">
                  <c:v>1/05/2036</c:v>
                </c:pt>
                <c:pt idx="193">
                  <c:v>1/06/2036</c:v>
                </c:pt>
                <c:pt idx="194">
                  <c:v>1/07/2036</c:v>
                </c:pt>
                <c:pt idx="195">
                  <c:v>1/08/2036</c:v>
                </c:pt>
                <c:pt idx="196">
                  <c:v>1/09/2036</c:v>
                </c:pt>
                <c:pt idx="197">
                  <c:v>1/10/2036</c:v>
                </c:pt>
                <c:pt idx="198">
                  <c:v>1/11/2036</c:v>
                </c:pt>
                <c:pt idx="199">
                  <c:v>1/12/2036</c:v>
                </c:pt>
                <c:pt idx="200">
                  <c:v>1/01/2037</c:v>
                </c:pt>
                <c:pt idx="201">
                  <c:v>1/02/2037</c:v>
                </c:pt>
                <c:pt idx="202">
                  <c:v>1/03/2037</c:v>
                </c:pt>
                <c:pt idx="203">
                  <c:v>1/04/2037</c:v>
                </c:pt>
                <c:pt idx="204">
                  <c:v>1/05/2037</c:v>
                </c:pt>
                <c:pt idx="205">
                  <c:v>1/06/2037</c:v>
                </c:pt>
                <c:pt idx="206">
                  <c:v>1/07/2037</c:v>
                </c:pt>
                <c:pt idx="207">
                  <c:v>1/08/2037</c:v>
                </c:pt>
                <c:pt idx="208">
                  <c:v>1/09/2037</c:v>
                </c:pt>
                <c:pt idx="209">
                  <c:v>1/10/2037</c:v>
                </c:pt>
                <c:pt idx="210">
                  <c:v>1/11/2037</c:v>
                </c:pt>
                <c:pt idx="211">
                  <c:v>1/12/2037</c:v>
                </c:pt>
                <c:pt idx="212">
                  <c:v>1/01/2038</c:v>
                </c:pt>
                <c:pt idx="213">
                  <c:v>1/02/2038</c:v>
                </c:pt>
                <c:pt idx="214">
                  <c:v>1/03/2038</c:v>
                </c:pt>
                <c:pt idx="215">
                  <c:v>1/04/2038</c:v>
                </c:pt>
                <c:pt idx="216">
                  <c:v>1/05/2038</c:v>
                </c:pt>
                <c:pt idx="217">
                  <c:v>1/06/2038</c:v>
                </c:pt>
                <c:pt idx="218">
                  <c:v>1/07/2038</c:v>
                </c:pt>
                <c:pt idx="219">
                  <c:v>1/08/2038</c:v>
                </c:pt>
                <c:pt idx="220">
                  <c:v>1/09/2038</c:v>
                </c:pt>
                <c:pt idx="221">
                  <c:v>1/10/2038</c:v>
                </c:pt>
                <c:pt idx="222">
                  <c:v>1/11/2038</c:v>
                </c:pt>
                <c:pt idx="223">
                  <c:v>1/12/2038</c:v>
                </c:pt>
                <c:pt idx="224">
                  <c:v>1/01/2039</c:v>
                </c:pt>
                <c:pt idx="225">
                  <c:v>1/02/2039</c:v>
                </c:pt>
                <c:pt idx="226">
                  <c:v>1/03/2039</c:v>
                </c:pt>
                <c:pt idx="227">
                  <c:v>1/04/2039</c:v>
                </c:pt>
                <c:pt idx="228">
                  <c:v>1/05/2039</c:v>
                </c:pt>
                <c:pt idx="229">
                  <c:v>1/06/2039</c:v>
                </c:pt>
                <c:pt idx="230">
                  <c:v>1/07/2039</c:v>
                </c:pt>
                <c:pt idx="231">
                  <c:v>1/08/2039</c:v>
                </c:pt>
                <c:pt idx="232">
                  <c:v>1/09/2039</c:v>
                </c:pt>
                <c:pt idx="233">
                  <c:v>1/10/2039</c:v>
                </c:pt>
                <c:pt idx="234">
                  <c:v>1/11/2039</c:v>
                </c:pt>
                <c:pt idx="235">
                  <c:v>1/12/2039</c:v>
                </c:pt>
                <c:pt idx="236">
                  <c:v>1/01/2040</c:v>
                </c:pt>
                <c:pt idx="237">
                  <c:v>1/02/2040</c:v>
                </c:pt>
                <c:pt idx="238">
                  <c:v>1/03/2040</c:v>
                </c:pt>
                <c:pt idx="239">
                  <c:v>1/04/2040</c:v>
                </c:pt>
                <c:pt idx="240">
                  <c:v>1/05/2040</c:v>
                </c:pt>
                <c:pt idx="241">
                  <c:v>1/06/2040</c:v>
                </c:pt>
                <c:pt idx="242">
                  <c:v>1/07/2040</c:v>
                </c:pt>
                <c:pt idx="243">
                  <c:v>1/08/2040</c:v>
                </c:pt>
                <c:pt idx="244">
                  <c:v>1/09/2040</c:v>
                </c:pt>
                <c:pt idx="245">
                  <c:v>1/10/2040</c:v>
                </c:pt>
                <c:pt idx="246">
                  <c:v>1/11/2040</c:v>
                </c:pt>
                <c:pt idx="247">
                  <c:v>1/12/2040</c:v>
                </c:pt>
                <c:pt idx="248">
                  <c:v>1/01/2041</c:v>
                </c:pt>
                <c:pt idx="249">
                  <c:v>1/02/2041</c:v>
                </c:pt>
                <c:pt idx="250">
                  <c:v>1/03/2041</c:v>
                </c:pt>
                <c:pt idx="251">
                  <c:v>1/04/2041</c:v>
                </c:pt>
                <c:pt idx="252">
                  <c:v>1/05/2041</c:v>
                </c:pt>
                <c:pt idx="253">
                  <c:v>1/06/2041</c:v>
                </c:pt>
                <c:pt idx="254">
                  <c:v>1/07/2041</c:v>
                </c:pt>
                <c:pt idx="255">
                  <c:v>1/08/2041</c:v>
                </c:pt>
                <c:pt idx="256">
                  <c:v>1/09/2041</c:v>
                </c:pt>
                <c:pt idx="257">
                  <c:v>1/10/2041</c:v>
                </c:pt>
                <c:pt idx="258">
                  <c:v>1/11/2041</c:v>
                </c:pt>
                <c:pt idx="259">
                  <c:v>1/12/2041</c:v>
                </c:pt>
                <c:pt idx="260">
                  <c:v>1/01/2042</c:v>
                </c:pt>
                <c:pt idx="261">
                  <c:v>1/02/2042</c:v>
                </c:pt>
                <c:pt idx="262">
                  <c:v>1/03/2042</c:v>
                </c:pt>
                <c:pt idx="263">
                  <c:v>1/04/2042</c:v>
                </c:pt>
                <c:pt idx="264">
                  <c:v>1/05/2042</c:v>
                </c:pt>
                <c:pt idx="265">
                  <c:v>1/06/2042</c:v>
                </c:pt>
                <c:pt idx="266">
                  <c:v>1/07/2042</c:v>
                </c:pt>
                <c:pt idx="267">
                  <c:v>1/08/2042</c:v>
                </c:pt>
                <c:pt idx="268">
                  <c:v>1/09/2042</c:v>
                </c:pt>
                <c:pt idx="269">
                  <c:v>1/10/2042</c:v>
                </c:pt>
                <c:pt idx="270">
                  <c:v>1/11/2042</c:v>
                </c:pt>
                <c:pt idx="271">
                  <c:v>1/12/2042</c:v>
                </c:pt>
                <c:pt idx="272">
                  <c:v>1/01/2043</c:v>
                </c:pt>
                <c:pt idx="273">
                  <c:v>1/02/2043</c:v>
                </c:pt>
                <c:pt idx="274">
                  <c:v>1/03/2043</c:v>
                </c:pt>
                <c:pt idx="275">
                  <c:v>1/04/2043</c:v>
                </c:pt>
                <c:pt idx="276">
                  <c:v>1/05/2043</c:v>
                </c:pt>
                <c:pt idx="277">
                  <c:v>1/06/2043</c:v>
                </c:pt>
                <c:pt idx="278">
                  <c:v>1/07/2043</c:v>
                </c:pt>
                <c:pt idx="279">
                  <c:v>1/08/2043</c:v>
                </c:pt>
                <c:pt idx="280">
                  <c:v>1/09/2043</c:v>
                </c:pt>
                <c:pt idx="281">
                  <c:v>1/10/2043</c:v>
                </c:pt>
                <c:pt idx="282">
                  <c:v>1/11/2043</c:v>
                </c:pt>
                <c:pt idx="283">
                  <c:v>1/12/2043</c:v>
                </c:pt>
                <c:pt idx="284">
                  <c:v>1/01/2044</c:v>
                </c:pt>
                <c:pt idx="285">
                  <c:v>1/02/2044</c:v>
                </c:pt>
                <c:pt idx="286">
                  <c:v>1/03/2044</c:v>
                </c:pt>
                <c:pt idx="287">
                  <c:v>1/04/2044</c:v>
                </c:pt>
                <c:pt idx="288">
                  <c:v>1/05/2044</c:v>
                </c:pt>
                <c:pt idx="289">
                  <c:v>1/06/2044</c:v>
                </c:pt>
                <c:pt idx="290">
                  <c:v>1/07/2044</c:v>
                </c:pt>
                <c:pt idx="291">
                  <c:v>1/08/2044</c:v>
                </c:pt>
                <c:pt idx="292">
                  <c:v>1/09/2044</c:v>
                </c:pt>
                <c:pt idx="293">
                  <c:v>1/10/2044</c:v>
                </c:pt>
                <c:pt idx="294">
                  <c:v>1/11/2044</c:v>
                </c:pt>
                <c:pt idx="295">
                  <c:v>1/12/2044</c:v>
                </c:pt>
                <c:pt idx="296">
                  <c:v>1/01/2045</c:v>
                </c:pt>
                <c:pt idx="297">
                  <c:v>1/02/2045</c:v>
                </c:pt>
                <c:pt idx="298">
                  <c:v>1/03/2045</c:v>
                </c:pt>
                <c:pt idx="299">
                  <c:v>1/04/2045</c:v>
                </c:pt>
                <c:pt idx="300">
                  <c:v>1/05/2045</c:v>
                </c:pt>
                <c:pt idx="301">
                  <c:v>1/06/2045</c:v>
                </c:pt>
                <c:pt idx="302">
                  <c:v>1/07/2045</c:v>
                </c:pt>
                <c:pt idx="303">
                  <c:v>1/08/2045</c:v>
                </c:pt>
                <c:pt idx="304">
                  <c:v>1/09/2045</c:v>
                </c:pt>
                <c:pt idx="305">
                  <c:v>1/10/2045</c:v>
                </c:pt>
                <c:pt idx="306">
                  <c:v>1/11/2045</c:v>
                </c:pt>
                <c:pt idx="307">
                  <c:v>1/12/2045</c:v>
                </c:pt>
                <c:pt idx="308">
                  <c:v>1/01/2046</c:v>
                </c:pt>
                <c:pt idx="309">
                  <c:v>1/02/2046</c:v>
                </c:pt>
                <c:pt idx="310">
                  <c:v>1/03/2046</c:v>
                </c:pt>
                <c:pt idx="311">
                  <c:v>1/04/2046</c:v>
                </c:pt>
                <c:pt idx="312">
                  <c:v>1/05/2046</c:v>
                </c:pt>
                <c:pt idx="313">
                  <c:v>1/06/2046</c:v>
                </c:pt>
                <c:pt idx="314">
                  <c:v>1/07/2046</c:v>
                </c:pt>
                <c:pt idx="315">
                  <c:v>1/08/2046</c:v>
                </c:pt>
                <c:pt idx="316">
                  <c:v>1/09/2046</c:v>
                </c:pt>
                <c:pt idx="317">
                  <c:v>1/10/2046</c:v>
                </c:pt>
                <c:pt idx="318">
                  <c:v>1/11/2046</c:v>
                </c:pt>
                <c:pt idx="319">
                  <c:v>1/12/2046</c:v>
                </c:pt>
                <c:pt idx="320">
                  <c:v>1/01/2047</c:v>
                </c:pt>
                <c:pt idx="321">
                  <c:v>1/02/2047</c:v>
                </c:pt>
                <c:pt idx="322">
                  <c:v>1/03/2047</c:v>
                </c:pt>
                <c:pt idx="323">
                  <c:v>1/04/2047</c:v>
                </c:pt>
                <c:pt idx="324">
                  <c:v>1/05/2047</c:v>
                </c:pt>
                <c:pt idx="325">
                  <c:v>1/06/2047</c:v>
                </c:pt>
                <c:pt idx="326">
                  <c:v>1/07/2047</c:v>
                </c:pt>
                <c:pt idx="327">
                  <c:v>1/08/2047</c:v>
                </c:pt>
                <c:pt idx="328">
                  <c:v>1/09/2047</c:v>
                </c:pt>
                <c:pt idx="329">
                  <c:v>1/10/2047</c:v>
                </c:pt>
                <c:pt idx="330">
                  <c:v>1/11/2047</c:v>
                </c:pt>
                <c:pt idx="331">
                  <c:v>1/12/2047</c:v>
                </c:pt>
                <c:pt idx="332">
                  <c:v>1/01/2048</c:v>
                </c:pt>
                <c:pt idx="333">
                  <c:v>1/02/2048</c:v>
                </c:pt>
                <c:pt idx="334">
                  <c:v>1/03/2048</c:v>
                </c:pt>
                <c:pt idx="335">
                  <c:v>1/04/2048</c:v>
                </c:pt>
                <c:pt idx="336">
                  <c:v>1/05/2048</c:v>
                </c:pt>
                <c:pt idx="337">
                  <c:v>1/06/2048</c:v>
                </c:pt>
                <c:pt idx="338">
                  <c:v>1/07/2048</c:v>
                </c:pt>
                <c:pt idx="339">
                  <c:v>1/08/2048</c:v>
                </c:pt>
                <c:pt idx="340">
                  <c:v>1/09/2048</c:v>
                </c:pt>
                <c:pt idx="341">
                  <c:v>1/10/2048</c:v>
                </c:pt>
                <c:pt idx="342">
                  <c:v>1/11/2048</c:v>
                </c:pt>
                <c:pt idx="343">
                  <c:v>1/12/2048</c:v>
                </c:pt>
                <c:pt idx="344">
                  <c:v>1/01/2049</c:v>
                </c:pt>
                <c:pt idx="345">
                  <c:v>1/02/2049</c:v>
                </c:pt>
                <c:pt idx="346">
                  <c:v>1/03/2049</c:v>
                </c:pt>
                <c:pt idx="347">
                  <c:v>1/04/2049</c:v>
                </c:pt>
                <c:pt idx="348">
                  <c:v>1/05/2049</c:v>
                </c:pt>
                <c:pt idx="349">
                  <c:v>1/06/2049</c:v>
                </c:pt>
                <c:pt idx="350">
                  <c:v>1/07/2049</c:v>
                </c:pt>
                <c:pt idx="351">
                  <c:v>1/08/2049</c:v>
                </c:pt>
                <c:pt idx="352">
                  <c:v>1/09/2049</c:v>
                </c:pt>
                <c:pt idx="353">
                  <c:v>1/10/2049</c:v>
                </c:pt>
                <c:pt idx="354">
                  <c:v>1/11/2049</c:v>
                </c:pt>
                <c:pt idx="355">
                  <c:v>1/12/2049</c:v>
                </c:pt>
                <c:pt idx="356">
                  <c:v>1/01/2050</c:v>
                </c:pt>
                <c:pt idx="357">
                  <c:v>1/02/2050</c:v>
                </c:pt>
                <c:pt idx="358">
                  <c:v>1/03/2050</c:v>
                </c:pt>
                <c:pt idx="359">
                  <c:v>1/04/2050</c:v>
                </c:pt>
                <c:pt idx="360">
                  <c:v>1/05/2050</c:v>
                </c:pt>
                <c:pt idx="361">
                  <c:v>1/06/2050</c:v>
                </c:pt>
                <c:pt idx="362">
                  <c:v>1/07/2050</c:v>
                </c:pt>
                <c:pt idx="363">
                  <c:v>1/08/2050</c:v>
                </c:pt>
                <c:pt idx="364">
                  <c:v>1/09/2050</c:v>
                </c:pt>
                <c:pt idx="365">
                  <c:v>1/10/2050</c:v>
                </c:pt>
                <c:pt idx="366">
                  <c:v>1/11/2050</c:v>
                </c:pt>
                <c:pt idx="367">
                  <c:v>1/12/2050</c:v>
                </c:pt>
                <c:pt idx="368">
                  <c:v>1/01/2051</c:v>
                </c:pt>
                <c:pt idx="369">
                  <c:v>1/02/2051</c:v>
                </c:pt>
                <c:pt idx="370">
                  <c:v>1/03/2051</c:v>
                </c:pt>
                <c:pt idx="371">
                  <c:v>1/04/2051</c:v>
                </c:pt>
                <c:pt idx="372">
                  <c:v>1/05/2051</c:v>
                </c:pt>
                <c:pt idx="373">
                  <c:v>1/06/2051</c:v>
                </c:pt>
                <c:pt idx="374">
                  <c:v>1/07/2051</c:v>
                </c:pt>
                <c:pt idx="375">
                  <c:v>1/08/2051</c:v>
                </c:pt>
                <c:pt idx="376">
                  <c:v>1/09/2051</c:v>
                </c:pt>
                <c:pt idx="377">
                  <c:v>1/10/2051</c:v>
                </c:pt>
                <c:pt idx="378">
                  <c:v>1/11/2051</c:v>
                </c:pt>
                <c:pt idx="379">
                  <c:v>1/12/2051</c:v>
                </c:pt>
              </c:strCache>
            </c:strRef>
          </c:cat>
          <c:val>
            <c:numRef>
              <c:f>_Hidden30!$D$2:$D$381</c:f>
              <c:numCache>
                <c:ptCount val="380"/>
                <c:pt idx="0">
                  <c:v>13333532301.624968</c:v>
                </c:pt>
                <c:pt idx="1">
                  <c:v>13192539483.741442</c:v>
                </c:pt>
                <c:pt idx="2">
                  <c:v>13051181745.260765</c:v>
                </c:pt>
                <c:pt idx="3">
                  <c:v>12912501653.116896</c:v>
                </c:pt>
                <c:pt idx="4">
                  <c:v>12776954103.824986</c:v>
                </c:pt>
                <c:pt idx="5">
                  <c:v>12644221873.836292</c:v>
                </c:pt>
                <c:pt idx="6">
                  <c:v>12510944366.269312</c:v>
                </c:pt>
                <c:pt idx="7">
                  <c:v>12374719547.706108</c:v>
                </c:pt>
                <c:pt idx="8">
                  <c:v>12240124744.186989</c:v>
                </c:pt>
                <c:pt idx="9">
                  <c:v>12106182596.10964</c:v>
                </c:pt>
                <c:pt idx="10">
                  <c:v>11974093896.047628</c:v>
                </c:pt>
                <c:pt idx="11">
                  <c:v>11842099934.535143</c:v>
                </c:pt>
                <c:pt idx="12">
                  <c:v>11713751186.465307</c:v>
                </c:pt>
                <c:pt idx="13">
                  <c:v>11583395960.314632</c:v>
                </c:pt>
                <c:pt idx="14">
                  <c:v>11455766785.782505</c:v>
                </c:pt>
                <c:pt idx="15">
                  <c:v>11326331781.002584</c:v>
                </c:pt>
                <c:pt idx="16">
                  <c:v>11199795191.711254</c:v>
                </c:pt>
                <c:pt idx="17">
                  <c:v>11074216564.431854</c:v>
                </c:pt>
                <c:pt idx="18">
                  <c:v>10945367587.892672</c:v>
                </c:pt>
                <c:pt idx="19">
                  <c:v>10821193882.747543</c:v>
                </c:pt>
                <c:pt idx="20">
                  <c:v>10700432585.530521</c:v>
                </c:pt>
                <c:pt idx="21">
                  <c:v>10579487570.745308</c:v>
                </c:pt>
                <c:pt idx="22">
                  <c:v>10461469748.043283</c:v>
                </c:pt>
                <c:pt idx="23">
                  <c:v>10340228623.01283</c:v>
                </c:pt>
                <c:pt idx="24">
                  <c:v>10224226553.578838</c:v>
                </c:pt>
                <c:pt idx="25">
                  <c:v>10105845985.391912</c:v>
                </c:pt>
                <c:pt idx="26">
                  <c:v>9989282165.812227</c:v>
                </c:pt>
                <c:pt idx="27">
                  <c:v>9872738380.631842</c:v>
                </c:pt>
                <c:pt idx="28">
                  <c:v>9755466988.804146</c:v>
                </c:pt>
                <c:pt idx="29">
                  <c:v>9642285105.198227</c:v>
                </c:pt>
                <c:pt idx="30">
                  <c:v>9526651838.316526</c:v>
                </c:pt>
                <c:pt idx="31">
                  <c:v>9414759454.468252</c:v>
                </c:pt>
                <c:pt idx="32">
                  <c:v>9303445364.297098</c:v>
                </c:pt>
                <c:pt idx="33">
                  <c:v>9191477070.821186</c:v>
                </c:pt>
                <c:pt idx="34">
                  <c:v>9082483819.010584</c:v>
                </c:pt>
                <c:pt idx="35">
                  <c:v>8974344006.042849</c:v>
                </c:pt>
                <c:pt idx="36">
                  <c:v>8864745966.03512</c:v>
                </c:pt>
                <c:pt idx="37">
                  <c:v>8755516651.88543</c:v>
                </c:pt>
                <c:pt idx="38">
                  <c:v>8648119513.32587</c:v>
                </c:pt>
                <c:pt idx="39">
                  <c:v>8541591058.083004</c:v>
                </c:pt>
                <c:pt idx="40">
                  <c:v>8432572664.688907</c:v>
                </c:pt>
                <c:pt idx="41">
                  <c:v>8328229375.119282</c:v>
                </c:pt>
                <c:pt idx="42">
                  <c:v>8221927824.569411</c:v>
                </c:pt>
                <c:pt idx="43">
                  <c:v>8116583092.836225</c:v>
                </c:pt>
                <c:pt idx="44">
                  <c:v>8014177217.202687</c:v>
                </c:pt>
                <c:pt idx="45">
                  <c:v>7911068477.584296</c:v>
                </c:pt>
                <c:pt idx="46">
                  <c:v>7811410151.895378</c:v>
                </c:pt>
                <c:pt idx="47">
                  <c:v>7711659590.860224</c:v>
                </c:pt>
                <c:pt idx="48">
                  <c:v>7611673316.2526045</c:v>
                </c:pt>
                <c:pt idx="49">
                  <c:v>7508069902.38724</c:v>
                </c:pt>
                <c:pt idx="50">
                  <c:v>7409111048.826777</c:v>
                </c:pt>
                <c:pt idx="51">
                  <c:v>7312284352.747986</c:v>
                </c:pt>
                <c:pt idx="52">
                  <c:v>7213908643.860376</c:v>
                </c:pt>
                <c:pt idx="53">
                  <c:v>7115127191.932355</c:v>
                </c:pt>
                <c:pt idx="54">
                  <c:v>7016864607.453753</c:v>
                </c:pt>
                <c:pt idx="55">
                  <c:v>6921198153.317964</c:v>
                </c:pt>
                <c:pt idx="56">
                  <c:v>6832409757.145005</c:v>
                </c:pt>
                <c:pt idx="57">
                  <c:v>6743961556.83099</c:v>
                </c:pt>
                <c:pt idx="58">
                  <c:v>6658950212.804293</c:v>
                </c:pt>
                <c:pt idx="59">
                  <c:v>6571595109.167768</c:v>
                </c:pt>
                <c:pt idx="60">
                  <c:v>6483733721.498368</c:v>
                </c:pt>
                <c:pt idx="61">
                  <c:v>6396107182.831288</c:v>
                </c:pt>
                <c:pt idx="62">
                  <c:v>6310571448.034971</c:v>
                </c:pt>
                <c:pt idx="63">
                  <c:v>6226511407.60213</c:v>
                </c:pt>
                <c:pt idx="64">
                  <c:v>6137949817.550109</c:v>
                </c:pt>
                <c:pt idx="65">
                  <c:v>6056746436.248142</c:v>
                </c:pt>
                <c:pt idx="66">
                  <c:v>5975734508.780725</c:v>
                </c:pt>
                <c:pt idx="67">
                  <c:v>5887312595.262945</c:v>
                </c:pt>
                <c:pt idx="68">
                  <c:v>5806748239.361386</c:v>
                </c:pt>
                <c:pt idx="69">
                  <c:v>5727059071.10847</c:v>
                </c:pt>
                <c:pt idx="70">
                  <c:v>5649639463.793418</c:v>
                </c:pt>
                <c:pt idx="71">
                  <c:v>5571142668.846387</c:v>
                </c:pt>
                <c:pt idx="72">
                  <c:v>5494968878.77199</c:v>
                </c:pt>
                <c:pt idx="73">
                  <c:v>5417632592.436279</c:v>
                </c:pt>
                <c:pt idx="74">
                  <c:v>5342338560.396842</c:v>
                </c:pt>
                <c:pt idx="75">
                  <c:v>5267080328.911071</c:v>
                </c:pt>
                <c:pt idx="76">
                  <c:v>5192851005.39145</c:v>
                </c:pt>
                <c:pt idx="77">
                  <c:v>5119818385.810338</c:v>
                </c:pt>
                <c:pt idx="78">
                  <c:v>5045231091.418887</c:v>
                </c:pt>
                <c:pt idx="79">
                  <c:v>4971759581.75752</c:v>
                </c:pt>
                <c:pt idx="80">
                  <c:v>4900092382.870902</c:v>
                </c:pt>
                <c:pt idx="81">
                  <c:v>4829440307.714893</c:v>
                </c:pt>
                <c:pt idx="82">
                  <c:v>4762031621.598934</c:v>
                </c:pt>
                <c:pt idx="83">
                  <c:v>4692914661.082746</c:v>
                </c:pt>
                <c:pt idx="84">
                  <c:v>4625127012.687702</c:v>
                </c:pt>
                <c:pt idx="85">
                  <c:v>4557715292.414319</c:v>
                </c:pt>
                <c:pt idx="86">
                  <c:v>4492233024.771949</c:v>
                </c:pt>
                <c:pt idx="87">
                  <c:v>4426099899.553111</c:v>
                </c:pt>
                <c:pt idx="88">
                  <c:v>4360622424.395697</c:v>
                </c:pt>
                <c:pt idx="89">
                  <c:v>4296038790.426471</c:v>
                </c:pt>
                <c:pt idx="90">
                  <c:v>4230912467.2319517</c:v>
                </c:pt>
                <c:pt idx="91">
                  <c:v>4167635713.658823</c:v>
                </c:pt>
                <c:pt idx="92">
                  <c:v>4104390741.1143265</c:v>
                </c:pt>
                <c:pt idx="93">
                  <c:v>4041672083.2057962</c:v>
                </c:pt>
                <c:pt idx="94">
                  <c:v>3980386286.533154</c:v>
                </c:pt>
                <c:pt idx="95">
                  <c:v>3918897439.228704</c:v>
                </c:pt>
                <c:pt idx="96">
                  <c:v>3858460815.7274804</c:v>
                </c:pt>
                <c:pt idx="97">
                  <c:v>3797470483.7082906</c:v>
                </c:pt>
                <c:pt idx="98">
                  <c:v>3739963579.239166</c:v>
                </c:pt>
                <c:pt idx="99">
                  <c:v>3681893731.7649593</c:v>
                </c:pt>
                <c:pt idx="100">
                  <c:v>3623774590.134579</c:v>
                </c:pt>
                <c:pt idx="101">
                  <c:v>3567955452.1339273</c:v>
                </c:pt>
                <c:pt idx="102">
                  <c:v>3512978827.0304184</c:v>
                </c:pt>
                <c:pt idx="103">
                  <c:v>3458546865.4888034</c:v>
                </c:pt>
                <c:pt idx="104">
                  <c:v>3404048961.6596813</c:v>
                </c:pt>
                <c:pt idx="105">
                  <c:v>3350751878.152155</c:v>
                </c:pt>
                <c:pt idx="106">
                  <c:v>3299131030.2405877</c:v>
                </c:pt>
                <c:pt idx="107">
                  <c:v>3247582538.3906293</c:v>
                </c:pt>
                <c:pt idx="108">
                  <c:v>3195222526.822816</c:v>
                </c:pt>
                <c:pt idx="109">
                  <c:v>3142859156.7479067</c:v>
                </c:pt>
                <c:pt idx="110">
                  <c:v>3093078208.1416287</c:v>
                </c:pt>
                <c:pt idx="111">
                  <c:v>3043555999.7108126</c:v>
                </c:pt>
                <c:pt idx="112">
                  <c:v>2992574670.976934</c:v>
                </c:pt>
                <c:pt idx="113">
                  <c:v>2945295135.684825</c:v>
                </c:pt>
                <c:pt idx="114">
                  <c:v>2896695437.6217594</c:v>
                </c:pt>
                <c:pt idx="115">
                  <c:v>2850156896.0400286</c:v>
                </c:pt>
                <c:pt idx="116">
                  <c:v>2804988997.5887446</c:v>
                </c:pt>
                <c:pt idx="117">
                  <c:v>2760173517.566808</c:v>
                </c:pt>
                <c:pt idx="118">
                  <c:v>2716458578.833463</c:v>
                </c:pt>
                <c:pt idx="119">
                  <c:v>2672768463.9460044</c:v>
                </c:pt>
                <c:pt idx="120">
                  <c:v>2629234805.1525097</c:v>
                </c:pt>
                <c:pt idx="121">
                  <c:v>2586027001.3769054</c:v>
                </c:pt>
                <c:pt idx="122">
                  <c:v>2544118227.9630084</c:v>
                </c:pt>
                <c:pt idx="123">
                  <c:v>2502317498.121798</c:v>
                </c:pt>
                <c:pt idx="124">
                  <c:v>2460714335.075061</c:v>
                </c:pt>
                <c:pt idx="125">
                  <c:v>2419721255.0293083</c:v>
                </c:pt>
                <c:pt idx="126">
                  <c:v>2379145721.342833</c:v>
                </c:pt>
                <c:pt idx="127">
                  <c:v>2339169931.038827</c:v>
                </c:pt>
                <c:pt idx="128">
                  <c:v>2299309943.8211374</c:v>
                </c:pt>
                <c:pt idx="129">
                  <c:v>2260004690.4543386</c:v>
                </c:pt>
                <c:pt idx="130">
                  <c:v>2221821087.2737246</c:v>
                </c:pt>
                <c:pt idx="131">
                  <c:v>2183339660.8448653</c:v>
                </c:pt>
                <c:pt idx="132">
                  <c:v>2145684906.3579907</c:v>
                </c:pt>
                <c:pt idx="133">
                  <c:v>2108196359.523265</c:v>
                </c:pt>
                <c:pt idx="134">
                  <c:v>2071405519.8859894</c:v>
                </c:pt>
                <c:pt idx="135">
                  <c:v>2035100067.609507</c:v>
                </c:pt>
                <c:pt idx="136">
                  <c:v>1999240583.973671</c:v>
                </c:pt>
                <c:pt idx="137">
                  <c:v>1963699636.96174</c:v>
                </c:pt>
                <c:pt idx="138">
                  <c:v>1928882166.3566227</c:v>
                </c:pt>
                <c:pt idx="139">
                  <c:v>1894856395.5853226</c:v>
                </c:pt>
                <c:pt idx="140">
                  <c:v>1861054494.1235564</c:v>
                </c:pt>
                <c:pt idx="141">
                  <c:v>1827382145.9529037</c:v>
                </c:pt>
                <c:pt idx="142">
                  <c:v>1794358795.100415</c:v>
                </c:pt>
                <c:pt idx="143">
                  <c:v>1761752933.8030353</c:v>
                </c:pt>
                <c:pt idx="144">
                  <c:v>1729733702.808189</c:v>
                </c:pt>
                <c:pt idx="145">
                  <c:v>1697916766.0630515</c:v>
                </c:pt>
                <c:pt idx="146">
                  <c:v>1666461901.3344548</c:v>
                </c:pt>
                <c:pt idx="147">
                  <c:v>1634952683.2401257</c:v>
                </c:pt>
                <c:pt idx="148">
                  <c:v>1603744846.5928383</c:v>
                </c:pt>
                <c:pt idx="149">
                  <c:v>1573387818.7772574</c:v>
                </c:pt>
                <c:pt idx="150">
                  <c:v>1543564483.3344123</c:v>
                </c:pt>
                <c:pt idx="151">
                  <c:v>1514346311.703816</c:v>
                </c:pt>
                <c:pt idx="152">
                  <c:v>1485138299.5677633</c:v>
                </c:pt>
                <c:pt idx="153">
                  <c:v>1456273060.0519986</c:v>
                </c:pt>
                <c:pt idx="154">
                  <c:v>1428664201.037895</c:v>
                </c:pt>
                <c:pt idx="155">
                  <c:v>1400580375.0323412</c:v>
                </c:pt>
                <c:pt idx="156">
                  <c:v>1373253940.9504144</c:v>
                </c:pt>
                <c:pt idx="157">
                  <c:v>1346026845.7841315</c:v>
                </c:pt>
                <c:pt idx="158">
                  <c:v>1319116382.649832</c:v>
                </c:pt>
                <c:pt idx="159">
                  <c:v>1292821547.1426024</c:v>
                </c:pt>
                <c:pt idx="160">
                  <c:v>1266822752.873772</c:v>
                </c:pt>
                <c:pt idx="161">
                  <c:v>1241023147.7472944</c:v>
                </c:pt>
                <c:pt idx="162">
                  <c:v>1215811556.040245</c:v>
                </c:pt>
                <c:pt idx="163">
                  <c:v>1191072793.785813</c:v>
                </c:pt>
                <c:pt idx="164">
                  <c:v>1166539949.6409988</c:v>
                </c:pt>
                <c:pt idx="165">
                  <c:v>1142033884.487537</c:v>
                </c:pt>
                <c:pt idx="166">
                  <c:v>1118469630.0943496</c:v>
                </c:pt>
                <c:pt idx="167">
                  <c:v>1094789351.015807</c:v>
                </c:pt>
                <c:pt idx="168">
                  <c:v>1071372479.7161313</c:v>
                </c:pt>
                <c:pt idx="169">
                  <c:v>1048350980.1431906</c:v>
                </c:pt>
                <c:pt idx="170">
                  <c:v>1026035840.1865035</c:v>
                </c:pt>
                <c:pt idx="171">
                  <c:v>1003842605.2774446</c:v>
                </c:pt>
                <c:pt idx="172">
                  <c:v>982183698.7198435</c:v>
                </c:pt>
                <c:pt idx="173">
                  <c:v>961207174.9596837</c:v>
                </c:pt>
                <c:pt idx="174">
                  <c:v>940462058.8017527</c:v>
                </c:pt>
                <c:pt idx="175">
                  <c:v>920413423.9284552</c:v>
                </c:pt>
                <c:pt idx="176">
                  <c:v>900395862.8936703</c:v>
                </c:pt>
                <c:pt idx="177">
                  <c:v>880756526.2460794</c:v>
                </c:pt>
                <c:pt idx="178">
                  <c:v>861868741.0539074</c:v>
                </c:pt>
                <c:pt idx="179">
                  <c:v>842701221.9725649</c:v>
                </c:pt>
                <c:pt idx="180">
                  <c:v>824079793.4075072</c:v>
                </c:pt>
                <c:pt idx="181">
                  <c:v>805299290.6516403</c:v>
                </c:pt>
                <c:pt idx="182">
                  <c:v>786924847.4254363</c:v>
                </c:pt>
                <c:pt idx="183">
                  <c:v>768702141.5267026</c:v>
                </c:pt>
                <c:pt idx="184">
                  <c:v>750763467.1625277</c:v>
                </c:pt>
                <c:pt idx="185">
                  <c:v>733210170.6854397</c:v>
                </c:pt>
                <c:pt idx="186">
                  <c:v>715712671.067142</c:v>
                </c:pt>
                <c:pt idx="187">
                  <c:v>698676936.1828874</c:v>
                </c:pt>
                <c:pt idx="188">
                  <c:v>681823911.7365134</c:v>
                </c:pt>
                <c:pt idx="189">
                  <c:v>665196894.4448233</c:v>
                </c:pt>
                <c:pt idx="190">
                  <c:v>648576544.1829783</c:v>
                </c:pt>
                <c:pt idx="191">
                  <c:v>632278471.2523111</c:v>
                </c:pt>
                <c:pt idx="192">
                  <c:v>615838338.1058307</c:v>
                </c:pt>
                <c:pt idx="193">
                  <c:v>600075436.252588</c:v>
                </c:pt>
                <c:pt idx="194">
                  <c:v>584646336.5915862</c:v>
                </c:pt>
                <c:pt idx="195">
                  <c:v>569630550.8636842</c:v>
                </c:pt>
                <c:pt idx="196">
                  <c:v>554910915.9458765</c:v>
                </c:pt>
                <c:pt idx="197">
                  <c:v>540433992.3661895</c:v>
                </c:pt>
                <c:pt idx="198">
                  <c:v>526222937.7702136</c:v>
                </c:pt>
                <c:pt idx="199">
                  <c:v>512307418.02042645</c:v>
                </c:pt>
                <c:pt idx="200">
                  <c:v>498744691.2472873</c:v>
                </c:pt>
                <c:pt idx="201">
                  <c:v>485447131.9649227</c:v>
                </c:pt>
                <c:pt idx="202">
                  <c:v>472592900.1241609</c:v>
                </c:pt>
                <c:pt idx="203">
                  <c:v>459791533.4914448</c:v>
                </c:pt>
                <c:pt idx="204">
                  <c:v>447235745.0759997</c:v>
                </c:pt>
                <c:pt idx="205">
                  <c:v>434775353.597211</c:v>
                </c:pt>
                <c:pt idx="206">
                  <c:v>422592662.70959055</c:v>
                </c:pt>
                <c:pt idx="207">
                  <c:v>410511152.43895143</c:v>
                </c:pt>
                <c:pt idx="208">
                  <c:v>398665982.84913325</c:v>
                </c:pt>
                <c:pt idx="209">
                  <c:v>387064438.6021154</c:v>
                </c:pt>
                <c:pt idx="210">
                  <c:v>375714300.5684635</c:v>
                </c:pt>
                <c:pt idx="211">
                  <c:v>364571256.9132426</c:v>
                </c:pt>
                <c:pt idx="212">
                  <c:v>353376054.4513521</c:v>
                </c:pt>
                <c:pt idx="213">
                  <c:v>342742320.8352722</c:v>
                </c:pt>
                <c:pt idx="214">
                  <c:v>332397667.71642137</c:v>
                </c:pt>
                <c:pt idx="215">
                  <c:v>322208825.37006384</c:v>
                </c:pt>
                <c:pt idx="216">
                  <c:v>311931117.20873463</c:v>
                </c:pt>
                <c:pt idx="217">
                  <c:v>302158368.3418457</c:v>
                </c:pt>
                <c:pt idx="218">
                  <c:v>292680485.1165248</c:v>
                </c:pt>
                <c:pt idx="219">
                  <c:v>283395859.75286186</c:v>
                </c:pt>
                <c:pt idx="220">
                  <c:v>274111127.89797455</c:v>
                </c:pt>
                <c:pt idx="221">
                  <c:v>265331662.73137817</c:v>
                </c:pt>
                <c:pt idx="222">
                  <c:v>256749273.80204096</c:v>
                </c:pt>
                <c:pt idx="223">
                  <c:v>248308942.27064553</c:v>
                </c:pt>
                <c:pt idx="224">
                  <c:v>239981179.94846398</c:v>
                </c:pt>
                <c:pt idx="225">
                  <c:v>231888311.87143087</c:v>
                </c:pt>
                <c:pt idx="226">
                  <c:v>224024121.9387138</c:v>
                </c:pt>
                <c:pt idx="227">
                  <c:v>216204509.21121517</c:v>
                </c:pt>
                <c:pt idx="228">
                  <c:v>208574169.1833722</c:v>
                </c:pt>
                <c:pt idx="229">
                  <c:v>201122055.72668722</c:v>
                </c:pt>
                <c:pt idx="230">
                  <c:v>193653334.67226186</c:v>
                </c:pt>
                <c:pt idx="231">
                  <c:v>186555353.31202418</c:v>
                </c:pt>
                <c:pt idx="232">
                  <c:v>179377231.66531622</c:v>
                </c:pt>
                <c:pt idx="233">
                  <c:v>172897252.52141356</c:v>
                </c:pt>
                <c:pt idx="234">
                  <c:v>166786209.9789628</c:v>
                </c:pt>
                <c:pt idx="235">
                  <c:v>160968246.7292871</c:v>
                </c:pt>
                <c:pt idx="236">
                  <c:v>155555044.36028728</c:v>
                </c:pt>
                <c:pt idx="237">
                  <c:v>150222314.20522472</c:v>
                </c:pt>
                <c:pt idx="238">
                  <c:v>145017098.91214597</c:v>
                </c:pt>
                <c:pt idx="239">
                  <c:v>139865582.0411758</c:v>
                </c:pt>
                <c:pt idx="240">
                  <c:v>134831559.6451942</c:v>
                </c:pt>
                <c:pt idx="241">
                  <c:v>129817532.40421465</c:v>
                </c:pt>
                <c:pt idx="242">
                  <c:v>124940756.77890716</c:v>
                </c:pt>
                <c:pt idx="243">
                  <c:v>120170258.50752924</c:v>
                </c:pt>
                <c:pt idx="244">
                  <c:v>115537165.69906163</c:v>
                </c:pt>
                <c:pt idx="245">
                  <c:v>110994718.97177677</c:v>
                </c:pt>
                <c:pt idx="246">
                  <c:v>106540804.45465894</c:v>
                </c:pt>
                <c:pt idx="247">
                  <c:v>102200498.68975532</c:v>
                </c:pt>
                <c:pt idx="248">
                  <c:v>97925900.18783015</c:v>
                </c:pt>
                <c:pt idx="249">
                  <c:v>93705626.42848094</c:v>
                </c:pt>
                <c:pt idx="250">
                  <c:v>89520593.40864539</c:v>
                </c:pt>
                <c:pt idx="251">
                  <c:v>85436261.85693976</c:v>
                </c:pt>
                <c:pt idx="252">
                  <c:v>81406925.74300061</c:v>
                </c:pt>
                <c:pt idx="253">
                  <c:v>77512504.71209283</c:v>
                </c:pt>
                <c:pt idx="254">
                  <c:v>73791912.67039429</c:v>
                </c:pt>
                <c:pt idx="255">
                  <c:v>70211992.89512691</c:v>
                </c:pt>
                <c:pt idx="256">
                  <c:v>66731163.494721025</c:v>
                </c:pt>
                <c:pt idx="257">
                  <c:v>63426276.359781</c:v>
                </c:pt>
                <c:pt idx="258">
                  <c:v>60208077.21586076</c:v>
                </c:pt>
                <c:pt idx="259">
                  <c:v>57117355.620381296</c:v>
                </c:pt>
                <c:pt idx="260">
                  <c:v>54105828.78672488</c:v>
                </c:pt>
                <c:pt idx="261">
                  <c:v>51281726.996085525</c:v>
                </c:pt>
                <c:pt idx="262">
                  <c:v>48597768.831173934</c:v>
                </c:pt>
                <c:pt idx="263">
                  <c:v>45930503.35573424</c:v>
                </c:pt>
                <c:pt idx="264">
                  <c:v>43343421.2657416</c:v>
                </c:pt>
                <c:pt idx="265">
                  <c:v>40886112.09858933</c:v>
                </c:pt>
                <c:pt idx="266">
                  <c:v>38549976.48488552</c:v>
                </c:pt>
                <c:pt idx="267">
                  <c:v>36210096.08260218</c:v>
                </c:pt>
                <c:pt idx="268">
                  <c:v>34001100.41951566</c:v>
                </c:pt>
                <c:pt idx="269">
                  <c:v>31814362.482437056</c:v>
                </c:pt>
                <c:pt idx="270">
                  <c:v>29756856.329697464</c:v>
                </c:pt>
                <c:pt idx="271">
                  <c:v>27769495.99144996</c:v>
                </c:pt>
                <c:pt idx="272">
                  <c:v>25855878.878850445</c:v>
                </c:pt>
                <c:pt idx="273">
                  <c:v>23944632.93834418</c:v>
                </c:pt>
                <c:pt idx="274">
                  <c:v>22163772.5704991</c:v>
                </c:pt>
                <c:pt idx="275">
                  <c:v>20452576.870517194</c:v>
                </c:pt>
                <c:pt idx="276">
                  <c:v>18808970.103418164</c:v>
                </c:pt>
                <c:pt idx="277">
                  <c:v>17236728.952902626</c:v>
                </c:pt>
                <c:pt idx="278">
                  <c:v>15754037.75684984</c:v>
                </c:pt>
                <c:pt idx="279">
                  <c:v>14356278.72890918</c:v>
                </c:pt>
                <c:pt idx="280">
                  <c:v>13050810.060038153</c:v>
                </c:pt>
                <c:pt idx="281">
                  <c:v>11709985.6652163</c:v>
                </c:pt>
                <c:pt idx="282">
                  <c:v>10605611.075030785</c:v>
                </c:pt>
                <c:pt idx="283">
                  <c:v>9571845.634342158</c:v>
                </c:pt>
                <c:pt idx="284">
                  <c:v>8600802.556577675</c:v>
                </c:pt>
                <c:pt idx="285">
                  <c:v>7674936.942833368</c:v>
                </c:pt>
                <c:pt idx="286">
                  <c:v>6797569.4530177675</c:v>
                </c:pt>
                <c:pt idx="287">
                  <c:v>5960239.96258918</c:v>
                </c:pt>
                <c:pt idx="288">
                  <c:v>5145005.253639326</c:v>
                </c:pt>
                <c:pt idx="289">
                  <c:v>4406928.079510995</c:v>
                </c:pt>
                <c:pt idx="290">
                  <c:v>3733040.856416035</c:v>
                </c:pt>
                <c:pt idx="291">
                  <c:v>3133375.524066998</c:v>
                </c:pt>
                <c:pt idx="292">
                  <c:v>2600730.4465938606</c:v>
                </c:pt>
                <c:pt idx="293">
                  <c:v>2143582.3670821693</c:v>
                </c:pt>
                <c:pt idx="294">
                  <c:v>1773115.326966099</c:v>
                </c:pt>
                <c:pt idx="295">
                  <c:v>1530557.029261456</c:v>
                </c:pt>
                <c:pt idx="296">
                  <c:v>1470517.8661311849</c:v>
                </c:pt>
                <c:pt idx="297">
                  <c:v>1412027.80878165</c:v>
                </c:pt>
                <c:pt idx="298">
                  <c:v>1355910.0386150067</c:v>
                </c:pt>
                <c:pt idx="299">
                  <c:v>1300577.3493450128</c:v>
                </c:pt>
                <c:pt idx="300">
                  <c:v>1229599.5548768337</c:v>
                </c:pt>
                <c:pt idx="301">
                  <c:v>1134086.600104858</c:v>
                </c:pt>
                <c:pt idx="302">
                  <c:v>1083071.146435648</c:v>
                </c:pt>
                <c:pt idx="303">
                  <c:v>1033304.1611430779</c:v>
                </c:pt>
                <c:pt idx="304">
                  <c:v>984999.3981154476</c:v>
                </c:pt>
                <c:pt idx="305">
                  <c:v>939515.5950240858</c:v>
                </c:pt>
                <c:pt idx="306">
                  <c:v>895116.5754019645</c:v>
                </c:pt>
                <c:pt idx="307">
                  <c:v>851664.3819916402</c:v>
                </c:pt>
                <c:pt idx="308">
                  <c:v>792864.234875453</c:v>
                </c:pt>
                <c:pt idx="309">
                  <c:v>752044.8157810951</c:v>
                </c:pt>
                <c:pt idx="310">
                  <c:v>712052.9949096692</c:v>
                </c:pt>
                <c:pt idx="311">
                  <c:v>672412.2064856275</c:v>
                </c:pt>
                <c:pt idx="312">
                  <c:v>634125.2884686427</c:v>
                </c:pt>
                <c:pt idx="313">
                  <c:v>596714.3587657958</c:v>
                </c:pt>
                <c:pt idx="314">
                  <c:v>561205.0765658453</c:v>
                </c:pt>
                <c:pt idx="315">
                  <c:v>509809.2762519532</c:v>
                </c:pt>
                <c:pt idx="316">
                  <c:v>477511.86226723465</c:v>
                </c:pt>
                <c:pt idx="317">
                  <c:v>446590.6452748136</c:v>
                </c:pt>
                <c:pt idx="318">
                  <c:v>416621.4645343908</c:v>
                </c:pt>
                <c:pt idx="319">
                  <c:v>388109.45985505206</c:v>
                </c:pt>
                <c:pt idx="320">
                  <c:v>361949.22290599695</c:v>
                </c:pt>
                <c:pt idx="321">
                  <c:v>336941.83209928346</c:v>
                </c:pt>
                <c:pt idx="322">
                  <c:v>313262.58343348635</c:v>
                </c:pt>
                <c:pt idx="323">
                  <c:v>292203.88261063583</c:v>
                </c:pt>
                <c:pt idx="324">
                  <c:v>271647.57317679765</c:v>
                </c:pt>
                <c:pt idx="325">
                  <c:v>252396.10196219236</c:v>
                </c:pt>
                <c:pt idx="326">
                  <c:v>235334.85340609003</c:v>
                </c:pt>
                <c:pt idx="327">
                  <c:v>218628.20908314237</c:v>
                </c:pt>
                <c:pt idx="328">
                  <c:v>202620.59045358503</c:v>
                </c:pt>
                <c:pt idx="329">
                  <c:v>187137.53249788325</c:v>
                </c:pt>
                <c:pt idx="330">
                  <c:v>172426.06972947303</c:v>
                </c:pt>
                <c:pt idx="331">
                  <c:v>158421.62386529287</c:v>
                </c:pt>
                <c:pt idx="332">
                  <c:v>145444.00422464608</c:v>
                </c:pt>
                <c:pt idx="333">
                  <c:v>133049.00641871415</c:v>
                </c:pt>
                <c:pt idx="334">
                  <c:v>120860.79911639982</c:v>
                </c:pt>
                <c:pt idx="335">
                  <c:v>109427.54468615227</c:v>
                </c:pt>
                <c:pt idx="336">
                  <c:v>98085.36024111374</c:v>
                </c:pt>
                <c:pt idx="337">
                  <c:v>87713.62169576206</c:v>
                </c:pt>
                <c:pt idx="338">
                  <c:v>79569.18988814295</c:v>
                </c:pt>
                <c:pt idx="339">
                  <c:v>72315.74322576744</c:v>
                </c:pt>
                <c:pt idx="340">
                  <c:v>65260.21003508095</c:v>
                </c:pt>
                <c:pt idx="341">
                  <c:v>59060.65643879972</c:v>
                </c:pt>
                <c:pt idx="342">
                  <c:v>53371.14739414937</c:v>
                </c:pt>
                <c:pt idx="343">
                  <c:v>48582.67065125398</c:v>
                </c:pt>
                <c:pt idx="344">
                  <c:v>44038.54378731443</c:v>
                </c:pt>
                <c:pt idx="345">
                  <c:v>39754.156754632626</c:v>
                </c:pt>
                <c:pt idx="346">
                  <c:v>35625.51739299563</c:v>
                </c:pt>
                <c:pt idx="347">
                  <c:v>31720.91125705611</c:v>
                </c:pt>
                <c:pt idx="348">
                  <c:v>27846.771468795912</c:v>
                </c:pt>
                <c:pt idx="349">
                  <c:v>24413.48013487255</c:v>
                </c:pt>
                <c:pt idx="350">
                  <c:v>21022.531701590207</c:v>
                </c:pt>
                <c:pt idx="351">
                  <c:v>18058.114262721767</c:v>
                </c:pt>
                <c:pt idx="352">
                  <c:v>15508.776340253007</c:v>
                </c:pt>
                <c:pt idx="353">
                  <c:v>12978.533350451593</c:v>
                </c:pt>
                <c:pt idx="354">
                  <c:v>10462.494964392376</c:v>
                </c:pt>
                <c:pt idx="355">
                  <c:v>9306.420109638739</c:v>
                </c:pt>
                <c:pt idx="356">
                  <c:v>8815.329804704083</c:v>
                </c:pt>
                <c:pt idx="357">
                  <c:v>8326.677811186448</c:v>
                </c:pt>
                <c:pt idx="358">
                  <c:v>7843.677408771631</c:v>
                </c:pt>
                <c:pt idx="359">
                  <c:v>7359.674109569886</c:v>
                </c:pt>
                <c:pt idx="360">
                  <c:v>6879.020496737183</c:v>
                </c:pt>
                <c:pt idx="361">
                  <c:v>6399.753592132592</c:v>
                </c:pt>
                <c:pt idx="362">
                  <c:v>5923.682456399789</c:v>
                </c:pt>
                <c:pt idx="363">
                  <c:v>5449.113079659554</c:v>
                </c:pt>
                <c:pt idx="364">
                  <c:v>4976.9100696525875</c:v>
                </c:pt>
                <c:pt idx="365">
                  <c:v>4507.681162597101</c:v>
                </c:pt>
                <c:pt idx="366">
                  <c:v>4040.116764071968</c:v>
                </c:pt>
                <c:pt idx="367">
                  <c:v>3575.376339574786</c:v>
                </c:pt>
                <c:pt idx="368">
                  <c:v>3269.194625891587</c:v>
                </c:pt>
                <c:pt idx="369">
                  <c:v>2964.521496542973</c:v>
                </c:pt>
                <c:pt idx="370">
                  <c:v>2662.440850928157</c:v>
                </c:pt>
                <c:pt idx="371">
                  <c:v>2360.6351045846754</c:v>
                </c:pt>
                <c:pt idx="372">
                  <c:v>2060.59914982054</c:v>
                </c:pt>
                <c:pt idx="373">
                  <c:v>1761.7208372214452</c:v>
                </c:pt>
                <c:pt idx="374">
                  <c:v>1464.5189176973847</c:v>
                </c:pt>
                <c:pt idx="375">
                  <c:v>1168.5449104031518</c:v>
                </c:pt>
                <c:pt idx="376">
                  <c:v>874.0330629710356</c:v>
                </c:pt>
                <c:pt idx="377">
                  <c:v>581.0560152827824</c:v>
                </c:pt>
                <c:pt idx="378">
                  <c:v>289.4079051022291</c:v>
                </c:pt>
                <c:pt idx="379">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_Hidden30!$A$2:$A$381</c:f>
              <c:strCache>
                <c:ptCount val="380"/>
                <c:pt idx="0">
                  <c:v>1/05/2020</c:v>
                </c:pt>
                <c:pt idx="1">
                  <c:v>1/06/2020</c:v>
                </c:pt>
                <c:pt idx="2">
                  <c:v>1/07/2020</c:v>
                </c:pt>
                <c:pt idx="3">
                  <c:v>1/08/2020</c:v>
                </c:pt>
                <c:pt idx="4">
                  <c:v>1/09/2020</c:v>
                </c:pt>
                <c:pt idx="5">
                  <c:v>1/10/2020</c:v>
                </c:pt>
                <c:pt idx="6">
                  <c:v>1/11/2020</c:v>
                </c:pt>
                <c:pt idx="7">
                  <c:v>1/12/2020</c:v>
                </c:pt>
                <c:pt idx="8">
                  <c:v>1/01/2021</c:v>
                </c:pt>
                <c:pt idx="9">
                  <c:v>1/02/2021</c:v>
                </c:pt>
                <c:pt idx="10">
                  <c:v>1/03/2021</c:v>
                </c:pt>
                <c:pt idx="11">
                  <c:v>1/04/2021</c:v>
                </c:pt>
                <c:pt idx="12">
                  <c:v>1/05/2021</c:v>
                </c:pt>
                <c:pt idx="13">
                  <c:v>1/06/2021</c:v>
                </c:pt>
                <c:pt idx="14">
                  <c:v>1/07/2021</c:v>
                </c:pt>
                <c:pt idx="15">
                  <c:v>1/08/2021</c:v>
                </c:pt>
                <c:pt idx="16">
                  <c:v>1/09/2021</c:v>
                </c:pt>
                <c:pt idx="17">
                  <c:v>1/10/2021</c:v>
                </c:pt>
                <c:pt idx="18">
                  <c:v>1/11/2021</c:v>
                </c:pt>
                <c:pt idx="19">
                  <c:v>1/12/2021</c:v>
                </c:pt>
                <c:pt idx="20">
                  <c:v>1/01/2022</c:v>
                </c:pt>
                <c:pt idx="21">
                  <c:v>1/02/2022</c:v>
                </c:pt>
                <c:pt idx="22">
                  <c:v>1/03/2022</c:v>
                </c:pt>
                <c:pt idx="23">
                  <c:v>1/04/2022</c:v>
                </c:pt>
                <c:pt idx="24">
                  <c:v>1/05/2022</c:v>
                </c:pt>
                <c:pt idx="25">
                  <c:v>1/06/2022</c:v>
                </c:pt>
                <c:pt idx="26">
                  <c:v>1/07/2022</c:v>
                </c:pt>
                <c:pt idx="27">
                  <c:v>1/08/2022</c:v>
                </c:pt>
                <c:pt idx="28">
                  <c:v>1/09/2022</c:v>
                </c:pt>
                <c:pt idx="29">
                  <c:v>1/10/2022</c:v>
                </c:pt>
                <c:pt idx="30">
                  <c:v>1/11/2022</c:v>
                </c:pt>
                <c:pt idx="31">
                  <c:v>1/12/2022</c:v>
                </c:pt>
                <c:pt idx="32">
                  <c:v>1/01/2023</c:v>
                </c:pt>
                <c:pt idx="33">
                  <c:v>1/02/2023</c:v>
                </c:pt>
                <c:pt idx="34">
                  <c:v>1/03/2023</c:v>
                </c:pt>
                <c:pt idx="35">
                  <c:v>1/04/2023</c:v>
                </c:pt>
                <c:pt idx="36">
                  <c:v>1/05/2023</c:v>
                </c:pt>
                <c:pt idx="37">
                  <c:v>1/06/2023</c:v>
                </c:pt>
                <c:pt idx="38">
                  <c:v>1/07/2023</c:v>
                </c:pt>
                <c:pt idx="39">
                  <c:v>1/08/2023</c:v>
                </c:pt>
                <c:pt idx="40">
                  <c:v>1/09/2023</c:v>
                </c:pt>
                <c:pt idx="41">
                  <c:v>1/10/2023</c:v>
                </c:pt>
                <c:pt idx="42">
                  <c:v>1/11/2023</c:v>
                </c:pt>
                <c:pt idx="43">
                  <c:v>1/12/2023</c:v>
                </c:pt>
                <c:pt idx="44">
                  <c:v>1/01/2024</c:v>
                </c:pt>
                <c:pt idx="45">
                  <c:v>1/02/2024</c:v>
                </c:pt>
                <c:pt idx="46">
                  <c:v>1/03/2024</c:v>
                </c:pt>
                <c:pt idx="47">
                  <c:v>1/04/2024</c:v>
                </c:pt>
                <c:pt idx="48">
                  <c:v>1/05/2024</c:v>
                </c:pt>
                <c:pt idx="49">
                  <c:v>1/06/2024</c:v>
                </c:pt>
                <c:pt idx="50">
                  <c:v>1/07/2024</c:v>
                </c:pt>
                <c:pt idx="51">
                  <c:v>1/08/2024</c:v>
                </c:pt>
                <c:pt idx="52">
                  <c:v>1/09/2024</c:v>
                </c:pt>
                <c:pt idx="53">
                  <c:v>1/10/2024</c:v>
                </c:pt>
                <c:pt idx="54">
                  <c:v>1/11/2024</c:v>
                </c:pt>
                <c:pt idx="55">
                  <c:v>1/12/2024</c:v>
                </c:pt>
                <c:pt idx="56">
                  <c:v>1/01/2025</c:v>
                </c:pt>
                <c:pt idx="57">
                  <c:v>1/02/2025</c:v>
                </c:pt>
                <c:pt idx="58">
                  <c:v>1/03/2025</c:v>
                </c:pt>
                <c:pt idx="59">
                  <c:v>1/04/2025</c:v>
                </c:pt>
                <c:pt idx="60">
                  <c:v>1/05/2025</c:v>
                </c:pt>
                <c:pt idx="61">
                  <c:v>1/06/2025</c:v>
                </c:pt>
                <c:pt idx="62">
                  <c:v>1/07/2025</c:v>
                </c:pt>
                <c:pt idx="63">
                  <c:v>1/08/2025</c:v>
                </c:pt>
                <c:pt idx="64">
                  <c:v>1/09/2025</c:v>
                </c:pt>
                <c:pt idx="65">
                  <c:v>1/10/2025</c:v>
                </c:pt>
                <c:pt idx="66">
                  <c:v>1/11/2025</c:v>
                </c:pt>
                <c:pt idx="67">
                  <c:v>1/12/2025</c:v>
                </c:pt>
                <c:pt idx="68">
                  <c:v>1/01/2026</c:v>
                </c:pt>
                <c:pt idx="69">
                  <c:v>1/02/2026</c:v>
                </c:pt>
                <c:pt idx="70">
                  <c:v>1/03/2026</c:v>
                </c:pt>
                <c:pt idx="71">
                  <c:v>1/04/2026</c:v>
                </c:pt>
                <c:pt idx="72">
                  <c:v>1/05/2026</c:v>
                </c:pt>
                <c:pt idx="73">
                  <c:v>1/06/2026</c:v>
                </c:pt>
                <c:pt idx="74">
                  <c:v>1/07/2026</c:v>
                </c:pt>
                <c:pt idx="75">
                  <c:v>1/08/2026</c:v>
                </c:pt>
                <c:pt idx="76">
                  <c:v>1/09/2026</c:v>
                </c:pt>
                <c:pt idx="77">
                  <c:v>1/10/2026</c:v>
                </c:pt>
                <c:pt idx="78">
                  <c:v>1/11/2026</c:v>
                </c:pt>
                <c:pt idx="79">
                  <c:v>1/12/2026</c:v>
                </c:pt>
                <c:pt idx="80">
                  <c:v>1/01/2027</c:v>
                </c:pt>
                <c:pt idx="81">
                  <c:v>1/02/2027</c:v>
                </c:pt>
                <c:pt idx="82">
                  <c:v>1/03/2027</c:v>
                </c:pt>
                <c:pt idx="83">
                  <c:v>1/04/2027</c:v>
                </c:pt>
                <c:pt idx="84">
                  <c:v>1/05/2027</c:v>
                </c:pt>
                <c:pt idx="85">
                  <c:v>1/06/2027</c:v>
                </c:pt>
                <c:pt idx="86">
                  <c:v>1/07/2027</c:v>
                </c:pt>
                <c:pt idx="87">
                  <c:v>1/08/2027</c:v>
                </c:pt>
                <c:pt idx="88">
                  <c:v>1/09/2027</c:v>
                </c:pt>
                <c:pt idx="89">
                  <c:v>1/10/2027</c:v>
                </c:pt>
                <c:pt idx="90">
                  <c:v>1/11/2027</c:v>
                </c:pt>
                <c:pt idx="91">
                  <c:v>1/12/2027</c:v>
                </c:pt>
                <c:pt idx="92">
                  <c:v>1/01/2028</c:v>
                </c:pt>
                <c:pt idx="93">
                  <c:v>1/02/2028</c:v>
                </c:pt>
                <c:pt idx="94">
                  <c:v>1/03/2028</c:v>
                </c:pt>
                <c:pt idx="95">
                  <c:v>1/04/2028</c:v>
                </c:pt>
                <c:pt idx="96">
                  <c:v>1/05/2028</c:v>
                </c:pt>
                <c:pt idx="97">
                  <c:v>1/06/2028</c:v>
                </c:pt>
                <c:pt idx="98">
                  <c:v>1/07/2028</c:v>
                </c:pt>
                <c:pt idx="99">
                  <c:v>1/08/2028</c:v>
                </c:pt>
                <c:pt idx="100">
                  <c:v>1/09/2028</c:v>
                </c:pt>
                <c:pt idx="101">
                  <c:v>1/10/2028</c:v>
                </c:pt>
                <c:pt idx="102">
                  <c:v>1/11/2028</c:v>
                </c:pt>
                <c:pt idx="103">
                  <c:v>1/12/2028</c:v>
                </c:pt>
                <c:pt idx="104">
                  <c:v>1/01/2029</c:v>
                </c:pt>
                <c:pt idx="105">
                  <c:v>1/02/2029</c:v>
                </c:pt>
                <c:pt idx="106">
                  <c:v>1/03/2029</c:v>
                </c:pt>
                <c:pt idx="107">
                  <c:v>1/04/2029</c:v>
                </c:pt>
                <c:pt idx="108">
                  <c:v>1/05/2029</c:v>
                </c:pt>
                <c:pt idx="109">
                  <c:v>1/06/2029</c:v>
                </c:pt>
                <c:pt idx="110">
                  <c:v>1/07/2029</c:v>
                </c:pt>
                <c:pt idx="111">
                  <c:v>1/08/2029</c:v>
                </c:pt>
                <c:pt idx="112">
                  <c:v>1/09/2029</c:v>
                </c:pt>
                <c:pt idx="113">
                  <c:v>1/10/2029</c:v>
                </c:pt>
                <c:pt idx="114">
                  <c:v>1/11/2029</c:v>
                </c:pt>
                <c:pt idx="115">
                  <c:v>1/12/2029</c:v>
                </c:pt>
                <c:pt idx="116">
                  <c:v>1/01/2030</c:v>
                </c:pt>
                <c:pt idx="117">
                  <c:v>1/02/2030</c:v>
                </c:pt>
                <c:pt idx="118">
                  <c:v>1/03/2030</c:v>
                </c:pt>
                <c:pt idx="119">
                  <c:v>1/04/2030</c:v>
                </c:pt>
                <c:pt idx="120">
                  <c:v>1/05/2030</c:v>
                </c:pt>
                <c:pt idx="121">
                  <c:v>1/06/2030</c:v>
                </c:pt>
                <c:pt idx="122">
                  <c:v>1/07/2030</c:v>
                </c:pt>
                <c:pt idx="123">
                  <c:v>1/08/2030</c:v>
                </c:pt>
                <c:pt idx="124">
                  <c:v>1/09/2030</c:v>
                </c:pt>
                <c:pt idx="125">
                  <c:v>1/10/2030</c:v>
                </c:pt>
                <c:pt idx="126">
                  <c:v>1/11/2030</c:v>
                </c:pt>
                <c:pt idx="127">
                  <c:v>1/12/2030</c:v>
                </c:pt>
                <c:pt idx="128">
                  <c:v>1/01/2031</c:v>
                </c:pt>
                <c:pt idx="129">
                  <c:v>1/02/2031</c:v>
                </c:pt>
                <c:pt idx="130">
                  <c:v>1/03/2031</c:v>
                </c:pt>
                <c:pt idx="131">
                  <c:v>1/04/2031</c:v>
                </c:pt>
                <c:pt idx="132">
                  <c:v>1/05/2031</c:v>
                </c:pt>
                <c:pt idx="133">
                  <c:v>1/06/2031</c:v>
                </c:pt>
                <c:pt idx="134">
                  <c:v>1/07/2031</c:v>
                </c:pt>
                <c:pt idx="135">
                  <c:v>1/08/2031</c:v>
                </c:pt>
                <c:pt idx="136">
                  <c:v>1/09/2031</c:v>
                </c:pt>
                <c:pt idx="137">
                  <c:v>1/10/2031</c:v>
                </c:pt>
                <c:pt idx="138">
                  <c:v>1/11/2031</c:v>
                </c:pt>
                <c:pt idx="139">
                  <c:v>1/12/2031</c:v>
                </c:pt>
                <c:pt idx="140">
                  <c:v>1/01/2032</c:v>
                </c:pt>
                <c:pt idx="141">
                  <c:v>1/02/2032</c:v>
                </c:pt>
                <c:pt idx="142">
                  <c:v>1/03/2032</c:v>
                </c:pt>
                <c:pt idx="143">
                  <c:v>1/04/2032</c:v>
                </c:pt>
                <c:pt idx="144">
                  <c:v>1/05/2032</c:v>
                </c:pt>
                <c:pt idx="145">
                  <c:v>1/06/2032</c:v>
                </c:pt>
                <c:pt idx="146">
                  <c:v>1/07/2032</c:v>
                </c:pt>
                <c:pt idx="147">
                  <c:v>1/08/2032</c:v>
                </c:pt>
                <c:pt idx="148">
                  <c:v>1/09/2032</c:v>
                </c:pt>
                <c:pt idx="149">
                  <c:v>1/10/2032</c:v>
                </c:pt>
                <c:pt idx="150">
                  <c:v>1/11/2032</c:v>
                </c:pt>
                <c:pt idx="151">
                  <c:v>1/12/2032</c:v>
                </c:pt>
                <c:pt idx="152">
                  <c:v>1/01/2033</c:v>
                </c:pt>
                <c:pt idx="153">
                  <c:v>1/02/2033</c:v>
                </c:pt>
                <c:pt idx="154">
                  <c:v>1/03/2033</c:v>
                </c:pt>
                <c:pt idx="155">
                  <c:v>1/04/2033</c:v>
                </c:pt>
                <c:pt idx="156">
                  <c:v>1/05/2033</c:v>
                </c:pt>
                <c:pt idx="157">
                  <c:v>1/06/2033</c:v>
                </c:pt>
                <c:pt idx="158">
                  <c:v>1/07/2033</c:v>
                </c:pt>
                <c:pt idx="159">
                  <c:v>1/08/2033</c:v>
                </c:pt>
                <c:pt idx="160">
                  <c:v>1/09/2033</c:v>
                </c:pt>
                <c:pt idx="161">
                  <c:v>1/10/2033</c:v>
                </c:pt>
                <c:pt idx="162">
                  <c:v>1/11/2033</c:v>
                </c:pt>
                <c:pt idx="163">
                  <c:v>1/12/2033</c:v>
                </c:pt>
                <c:pt idx="164">
                  <c:v>1/01/2034</c:v>
                </c:pt>
                <c:pt idx="165">
                  <c:v>1/02/2034</c:v>
                </c:pt>
                <c:pt idx="166">
                  <c:v>1/03/2034</c:v>
                </c:pt>
                <c:pt idx="167">
                  <c:v>1/04/2034</c:v>
                </c:pt>
                <c:pt idx="168">
                  <c:v>1/05/2034</c:v>
                </c:pt>
                <c:pt idx="169">
                  <c:v>1/06/2034</c:v>
                </c:pt>
                <c:pt idx="170">
                  <c:v>1/07/2034</c:v>
                </c:pt>
                <c:pt idx="171">
                  <c:v>1/08/2034</c:v>
                </c:pt>
                <c:pt idx="172">
                  <c:v>1/09/2034</c:v>
                </c:pt>
                <c:pt idx="173">
                  <c:v>1/10/2034</c:v>
                </c:pt>
                <c:pt idx="174">
                  <c:v>1/11/2034</c:v>
                </c:pt>
                <c:pt idx="175">
                  <c:v>1/12/2034</c:v>
                </c:pt>
                <c:pt idx="176">
                  <c:v>1/01/2035</c:v>
                </c:pt>
                <c:pt idx="177">
                  <c:v>1/02/2035</c:v>
                </c:pt>
                <c:pt idx="178">
                  <c:v>1/03/2035</c:v>
                </c:pt>
                <c:pt idx="179">
                  <c:v>1/04/2035</c:v>
                </c:pt>
                <c:pt idx="180">
                  <c:v>1/05/2035</c:v>
                </c:pt>
                <c:pt idx="181">
                  <c:v>1/06/2035</c:v>
                </c:pt>
                <c:pt idx="182">
                  <c:v>1/07/2035</c:v>
                </c:pt>
                <c:pt idx="183">
                  <c:v>1/08/2035</c:v>
                </c:pt>
                <c:pt idx="184">
                  <c:v>1/09/2035</c:v>
                </c:pt>
                <c:pt idx="185">
                  <c:v>1/10/2035</c:v>
                </c:pt>
                <c:pt idx="186">
                  <c:v>1/11/2035</c:v>
                </c:pt>
                <c:pt idx="187">
                  <c:v>1/12/2035</c:v>
                </c:pt>
                <c:pt idx="188">
                  <c:v>1/01/2036</c:v>
                </c:pt>
                <c:pt idx="189">
                  <c:v>1/02/2036</c:v>
                </c:pt>
                <c:pt idx="190">
                  <c:v>1/03/2036</c:v>
                </c:pt>
                <c:pt idx="191">
                  <c:v>1/04/2036</c:v>
                </c:pt>
                <c:pt idx="192">
                  <c:v>1/05/2036</c:v>
                </c:pt>
                <c:pt idx="193">
                  <c:v>1/06/2036</c:v>
                </c:pt>
                <c:pt idx="194">
                  <c:v>1/07/2036</c:v>
                </c:pt>
                <c:pt idx="195">
                  <c:v>1/08/2036</c:v>
                </c:pt>
                <c:pt idx="196">
                  <c:v>1/09/2036</c:v>
                </c:pt>
                <c:pt idx="197">
                  <c:v>1/10/2036</c:v>
                </c:pt>
                <c:pt idx="198">
                  <c:v>1/11/2036</c:v>
                </c:pt>
                <c:pt idx="199">
                  <c:v>1/12/2036</c:v>
                </c:pt>
                <c:pt idx="200">
                  <c:v>1/01/2037</c:v>
                </c:pt>
                <c:pt idx="201">
                  <c:v>1/02/2037</c:v>
                </c:pt>
                <c:pt idx="202">
                  <c:v>1/03/2037</c:v>
                </c:pt>
                <c:pt idx="203">
                  <c:v>1/04/2037</c:v>
                </c:pt>
                <c:pt idx="204">
                  <c:v>1/05/2037</c:v>
                </c:pt>
                <c:pt idx="205">
                  <c:v>1/06/2037</c:v>
                </c:pt>
                <c:pt idx="206">
                  <c:v>1/07/2037</c:v>
                </c:pt>
                <c:pt idx="207">
                  <c:v>1/08/2037</c:v>
                </c:pt>
                <c:pt idx="208">
                  <c:v>1/09/2037</c:v>
                </c:pt>
                <c:pt idx="209">
                  <c:v>1/10/2037</c:v>
                </c:pt>
                <c:pt idx="210">
                  <c:v>1/11/2037</c:v>
                </c:pt>
                <c:pt idx="211">
                  <c:v>1/12/2037</c:v>
                </c:pt>
                <c:pt idx="212">
                  <c:v>1/01/2038</c:v>
                </c:pt>
                <c:pt idx="213">
                  <c:v>1/02/2038</c:v>
                </c:pt>
                <c:pt idx="214">
                  <c:v>1/03/2038</c:v>
                </c:pt>
                <c:pt idx="215">
                  <c:v>1/04/2038</c:v>
                </c:pt>
                <c:pt idx="216">
                  <c:v>1/05/2038</c:v>
                </c:pt>
                <c:pt idx="217">
                  <c:v>1/06/2038</c:v>
                </c:pt>
                <c:pt idx="218">
                  <c:v>1/07/2038</c:v>
                </c:pt>
                <c:pt idx="219">
                  <c:v>1/08/2038</c:v>
                </c:pt>
                <c:pt idx="220">
                  <c:v>1/09/2038</c:v>
                </c:pt>
                <c:pt idx="221">
                  <c:v>1/10/2038</c:v>
                </c:pt>
                <c:pt idx="222">
                  <c:v>1/11/2038</c:v>
                </c:pt>
                <c:pt idx="223">
                  <c:v>1/12/2038</c:v>
                </c:pt>
                <c:pt idx="224">
                  <c:v>1/01/2039</c:v>
                </c:pt>
                <c:pt idx="225">
                  <c:v>1/02/2039</c:v>
                </c:pt>
                <c:pt idx="226">
                  <c:v>1/03/2039</c:v>
                </c:pt>
                <c:pt idx="227">
                  <c:v>1/04/2039</c:v>
                </c:pt>
                <c:pt idx="228">
                  <c:v>1/05/2039</c:v>
                </c:pt>
                <c:pt idx="229">
                  <c:v>1/06/2039</c:v>
                </c:pt>
                <c:pt idx="230">
                  <c:v>1/07/2039</c:v>
                </c:pt>
                <c:pt idx="231">
                  <c:v>1/08/2039</c:v>
                </c:pt>
                <c:pt idx="232">
                  <c:v>1/09/2039</c:v>
                </c:pt>
                <c:pt idx="233">
                  <c:v>1/10/2039</c:v>
                </c:pt>
                <c:pt idx="234">
                  <c:v>1/11/2039</c:v>
                </c:pt>
                <c:pt idx="235">
                  <c:v>1/12/2039</c:v>
                </c:pt>
                <c:pt idx="236">
                  <c:v>1/01/2040</c:v>
                </c:pt>
                <c:pt idx="237">
                  <c:v>1/02/2040</c:v>
                </c:pt>
                <c:pt idx="238">
                  <c:v>1/03/2040</c:v>
                </c:pt>
                <c:pt idx="239">
                  <c:v>1/04/2040</c:v>
                </c:pt>
                <c:pt idx="240">
                  <c:v>1/05/2040</c:v>
                </c:pt>
                <c:pt idx="241">
                  <c:v>1/06/2040</c:v>
                </c:pt>
                <c:pt idx="242">
                  <c:v>1/07/2040</c:v>
                </c:pt>
                <c:pt idx="243">
                  <c:v>1/08/2040</c:v>
                </c:pt>
                <c:pt idx="244">
                  <c:v>1/09/2040</c:v>
                </c:pt>
                <c:pt idx="245">
                  <c:v>1/10/2040</c:v>
                </c:pt>
                <c:pt idx="246">
                  <c:v>1/11/2040</c:v>
                </c:pt>
                <c:pt idx="247">
                  <c:v>1/12/2040</c:v>
                </c:pt>
                <c:pt idx="248">
                  <c:v>1/01/2041</c:v>
                </c:pt>
                <c:pt idx="249">
                  <c:v>1/02/2041</c:v>
                </c:pt>
                <c:pt idx="250">
                  <c:v>1/03/2041</c:v>
                </c:pt>
                <c:pt idx="251">
                  <c:v>1/04/2041</c:v>
                </c:pt>
                <c:pt idx="252">
                  <c:v>1/05/2041</c:v>
                </c:pt>
                <c:pt idx="253">
                  <c:v>1/06/2041</c:v>
                </c:pt>
                <c:pt idx="254">
                  <c:v>1/07/2041</c:v>
                </c:pt>
                <c:pt idx="255">
                  <c:v>1/08/2041</c:v>
                </c:pt>
                <c:pt idx="256">
                  <c:v>1/09/2041</c:v>
                </c:pt>
                <c:pt idx="257">
                  <c:v>1/10/2041</c:v>
                </c:pt>
                <c:pt idx="258">
                  <c:v>1/11/2041</c:v>
                </c:pt>
                <c:pt idx="259">
                  <c:v>1/12/2041</c:v>
                </c:pt>
                <c:pt idx="260">
                  <c:v>1/01/2042</c:v>
                </c:pt>
                <c:pt idx="261">
                  <c:v>1/02/2042</c:v>
                </c:pt>
                <c:pt idx="262">
                  <c:v>1/03/2042</c:v>
                </c:pt>
                <c:pt idx="263">
                  <c:v>1/04/2042</c:v>
                </c:pt>
                <c:pt idx="264">
                  <c:v>1/05/2042</c:v>
                </c:pt>
                <c:pt idx="265">
                  <c:v>1/06/2042</c:v>
                </c:pt>
                <c:pt idx="266">
                  <c:v>1/07/2042</c:v>
                </c:pt>
                <c:pt idx="267">
                  <c:v>1/08/2042</c:v>
                </c:pt>
                <c:pt idx="268">
                  <c:v>1/09/2042</c:v>
                </c:pt>
                <c:pt idx="269">
                  <c:v>1/10/2042</c:v>
                </c:pt>
                <c:pt idx="270">
                  <c:v>1/11/2042</c:v>
                </c:pt>
                <c:pt idx="271">
                  <c:v>1/12/2042</c:v>
                </c:pt>
                <c:pt idx="272">
                  <c:v>1/01/2043</c:v>
                </c:pt>
                <c:pt idx="273">
                  <c:v>1/02/2043</c:v>
                </c:pt>
                <c:pt idx="274">
                  <c:v>1/03/2043</c:v>
                </c:pt>
                <c:pt idx="275">
                  <c:v>1/04/2043</c:v>
                </c:pt>
                <c:pt idx="276">
                  <c:v>1/05/2043</c:v>
                </c:pt>
                <c:pt idx="277">
                  <c:v>1/06/2043</c:v>
                </c:pt>
                <c:pt idx="278">
                  <c:v>1/07/2043</c:v>
                </c:pt>
                <c:pt idx="279">
                  <c:v>1/08/2043</c:v>
                </c:pt>
                <c:pt idx="280">
                  <c:v>1/09/2043</c:v>
                </c:pt>
                <c:pt idx="281">
                  <c:v>1/10/2043</c:v>
                </c:pt>
                <c:pt idx="282">
                  <c:v>1/11/2043</c:v>
                </c:pt>
                <c:pt idx="283">
                  <c:v>1/12/2043</c:v>
                </c:pt>
                <c:pt idx="284">
                  <c:v>1/01/2044</c:v>
                </c:pt>
                <c:pt idx="285">
                  <c:v>1/02/2044</c:v>
                </c:pt>
                <c:pt idx="286">
                  <c:v>1/03/2044</c:v>
                </c:pt>
                <c:pt idx="287">
                  <c:v>1/04/2044</c:v>
                </c:pt>
                <c:pt idx="288">
                  <c:v>1/05/2044</c:v>
                </c:pt>
                <c:pt idx="289">
                  <c:v>1/06/2044</c:v>
                </c:pt>
                <c:pt idx="290">
                  <c:v>1/07/2044</c:v>
                </c:pt>
                <c:pt idx="291">
                  <c:v>1/08/2044</c:v>
                </c:pt>
                <c:pt idx="292">
                  <c:v>1/09/2044</c:v>
                </c:pt>
                <c:pt idx="293">
                  <c:v>1/10/2044</c:v>
                </c:pt>
                <c:pt idx="294">
                  <c:v>1/11/2044</c:v>
                </c:pt>
                <c:pt idx="295">
                  <c:v>1/12/2044</c:v>
                </c:pt>
                <c:pt idx="296">
                  <c:v>1/01/2045</c:v>
                </c:pt>
                <c:pt idx="297">
                  <c:v>1/02/2045</c:v>
                </c:pt>
                <c:pt idx="298">
                  <c:v>1/03/2045</c:v>
                </c:pt>
                <c:pt idx="299">
                  <c:v>1/04/2045</c:v>
                </c:pt>
                <c:pt idx="300">
                  <c:v>1/05/2045</c:v>
                </c:pt>
                <c:pt idx="301">
                  <c:v>1/06/2045</c:v>
                </c:pt>
                <c:pt idx="302">
                  <c:v>1/07/2045</c:v>
                </c:pt>
                <c:pt idx="303">
                  <c:v>1/08/2045</c:v>
                </c:pt>
                <c:pt idx="304">
                  <c:v>1/09/2045</c:v>
                </c:pt>
                <c:pt idx="305">
                  <c:v>1/10/2045</c:v>
                </c:pt>
                <c:pt idx="306">
                  <c:v>1/11/2045</c:v>
                </c:pt>
                <c:pt idx="307">
                  <c:v>1/12/2045</c:v>
                </c:pt>
                <c:pt idx="308">
                  <c:v>1/01/2046</c:v>
                </c:pt>
                <c:pt idx="309">
                  <c:v>1/02/2046</c:v>
                </c:pt>
                <c:pt idx="310">
                  <c:v>1/03/2046</c:v>
                </c:pt>
                <c:pt idx="311">
                  <c:v>1/04/2046</c:v>
                </c:pt>
                <c:pt idx="312">
                  <c:v>1/05/2046</c:v>
                </c:pt>
                <c:pt idx="313">
                  <c:v>1/06/2046</c:v>
                </c:pt>
                <c:pt idx="314">
                  <c:v>1/07/2046</c:v>
                </c:pt>
                <c:pt idx="315">
                  <c:v>1/08/2046</c:v>
                </c:pt>
                <c:pt idx="316">
                  <c:v>1/09/2046</c:v>
                </c:pt>
                <c:pt idx="317">
                  <c:v>1/10/2046</c:v>
                </c:pt>
                <c:pt idx="318">
                  <c:v>1/11/2046</c:v>
                </c:pt>
                <c:pt idx="319">
                  <c:v>1/12/2046</c:v>
                </c:pt>
                <c:pt idx="320">
                  <c:v>1/01/2047</c:v>
                </c:pt>
                <c:pt idx="321">
                  <c:v>1/02/2047</c:v>
                </c:pt>
                <c:pt idx="322">
                  <c:v>1/03/2047</c:v>
                </c:pt>
                <c:pt idx="323">
                  <c:v>1/04/2047</c:v>
                </c:pt>
                <c:pt idx="324">
                  <c:v>1/05/2047</c:v>
                </c:pt>
                <c:pt idx="325">
                  <c:v>1/06/2047</c:v>
                </c:pt>
                <c:pt idx="326">
                  <c:v>1/07/2047</c:v>
                </c:pt>
                <c:pt idx="327">
                  <c:v>1/08/2047</c:v>
                </c:pt>
                <c:pt idx="328">
                  <c:v>1/09/2047</c:v>
                </c:pt>
                <c:pt idx="329">
                  <c:v>1/10/2047</c:v>
                </c:pt>
                <c:pt idx="330">
                  <c:v>1/11/2047</c:v>
                </c:pt>
                <c:pt idx="331">
                  <c:v>1/12/2047</c:v>
                </c:pt>
                <c:pt idx="332">
                  <c:v>1/01/2048</c:v>
                </c:pt>
                <c:pt idx="333">
                  <c:v>1/02/2048</c:v>
                </c:pt>
                <c:pt idx="334">
                  <c:v>1/03/2048</c:v>
                </c:pt>
                <c:pt idx="335">
                  <c:v>1/04/2048</c:v>
                </c:pt>
                <c:pt idx="336">
                  <c:v>1/05/2048</c:v>
                </c:pt>
                <c:pt idx="337">
                  <c:v>1/06/2048</c:v>
                </c:pt>
                <c:pt idx="338">
                  <c:v>1/07/2048</c:v>
                </c:pt>
                <c:pt idx="339">
                  <c:v>1/08/2048</c:v>
                </c:pt>
                <c:pt idx="340">
                  <c:v>1/09/2048</c:v>
                </c:pt>
                <c:pt idx="341">
                  <c:v>1/10/2048</c:v>
                </c:pt>
                <c:pt idx="342">
                  <c:v>1/11/2048</c:v>
                </c:pt>
                <c:pt idx="343">
                  <c:v>1/12/2048</c:v>
                </c:pt>
                <c:pt idx="344">
                  <c:v>1/01/2049</c:v>
                </c:pt>
                <c:pt idx="345">
                  <c:v>1/02/2049</c:v>
                </c:pt>
                <c:pt idx="346">
                  <c:v>1/03/2049</c:v>
                </c:pt>
                <c:pt idx="347">
                  <c:v>1/04/2049</c:v>
                </c:pt>
                <c:pt idx="348">
                  <c:v>1/05/2049</c:v>
                </c:pt>
                <c:pt idx="349">
                  <c:v>1/06/2049</c:v>
                </c:pt>
                <c:pt idx="350">
                  <c:v>1/07/2049</c:v>
                </c:pt>
                <c:pt idx="351">
                  <c:v>1/08/2049</c:v>
                </c:pt>
                <c:pt idx="352">
                  <c:v>1/09/2049</c:v>
                </c:pt>
                <c:pt idx="353">
                  <c:v>1/10/2049</c:v>
                </c:pt>
                <c:pt idx="354">
                  <c:v>1/11/2049</c:v>
                </c:pt>
                <c:pt idx="355">
                  <c:v>1/12/2049</c:v>
                </c:pt>
                <c:pt idx="356">
                  <c:v>1/01/2050</c:v>
                </c:pt>
                <c:pt idx="357">
                  <c:v>1/02/2050</c:v>
                </c:pt>
                <c:pt idx="358">
                  <c:v>1/03/2050</c:v>
                </c:pt>
                <c:pt idx="359">
                  <c:v>1/04/2050</c:v>
                </c:pt>
                <c:pt idx="360">
                  <c:v>1/05/2050</c:v>
                </c:pt>
                <c:pt idx="361">
                  <c:v>1/06/2050</c:v>
                </c:pt>
                <c:pt idx="362">
                  <c:v>1/07/2050</c:v>
                </c:pt>
                <c:pt idx="363">
                  <c:v>1/08/2050</c:v>
                </c:pt>
                <c:pt idx="364">
                  <c:v>1/09/2050</c:v>
                </c:pt>
                <c:pt idx="365">
                  <c:v>1/10/2050</c:v>
                </c:pt>
                <c:pt idx="366">
                  <c:v>1/11/2050</c:v>
                </c:pt>
                <c:pt idx="367">
                  <c:v>1/12/2050</c:v>
                </c:pt>
                <c:pt idx="368">
                  <c:v>1/01/2051</c:v>
                </c:pt>
                <c:pt idx="369">
                  <c:v>1/02/2051</c:v>
                </c:pt>
                <c:pt idx="370">
                  <c:v>1/03/2051</c:v>
                </c:pt>
                <c:pt idx="371">
                  <c:v>1/04/2051</c:v>
                </c:pt>
                <c:pt idx="372">
                  <c:v>1/05/2051</c:v>
                </c:pt>
                <c:pt idx="373">
                  <c:v>1/06/2051</c:v>
                </c:pt>
                <c:pt idx="374">
                  <c:v>1/07/2051</c:v>
                </c:pt>
                <c:pt idx="375">
                  <c:v>1/08/2051</c:v>
                </c:pt>
                <c:pt idx="376">
                  <c:v>1/09/2051</c:v>
                </c:pt>
                <c:pt idx="377">
                  <c:v>1/10/2051</c:v>
                </c:pt>
                <c:pt idx="378">
                  <c:v>1/11/2051</c:v>
                </c:pt>
                <c:pt idx="379">
                  <c:v>1/12/2051</c:v>
                </c:pt>
              </c:strCache>
            </c:strRef>
          </c:cat>
          <c:val>
            <c:numRef>
              <c:f>_Hidden30!$E$2:$E$381</c:f>
              <c:numCache>
                <c:ptCount val="380"/>
                <c:pt idx="0">
                  <c:v>13278875553.876125</c:v>
                </c:pt>
                <c:pt idx="1">
                  <c:v>13082812151.986162</c:v>
                </c:pt>
                <c:pt idx="2">
                  <c:v>12889575775.59222</c:v>
                </c:pt>
                <c:pt idx="3">
                  <c:v>12698598621.312088</c:v>
                </c:pt>
                <c:pt idx="4">
                  <c:v>12512075616.979387</c:v>
                </c:pt>
                <c:pt idx="5">
                  <c:v>12331338432.128363</c:v>
                </c:pt>
                <c:pt idx="6">
                  <c:v>12149679495.111128</c:v>
                </c:pt>
                <c:pt idx="7">
                  <c:v>11968126674.873621</c:v>
                </c:pt>
                <c:pt idx="8">
                  <c:v>11787814029.668108</c:v>
                </c:pt>
                <c:pt idx="9">
                  <c:v>11609439998.395773</c:v>
                </c:pt>
                <c:pt idx="10">
                  <c:v>11438833059.557064</c:v>
                </c:pt>
                <c:pt idx="11">
                  <c:v>11264823819.228046</c:v>
                </c:pt>
                <c:pt idx="12">
                  <c:v>11097055558.615799</c:v>
                </c:pt>
                <c:pt idx="13">
                  <c:v>10927084143.527855</c:v>
                </c:pt>
                <c:pt idx="14">
                  <c:v>10762387686.689154</c:v>
                </c:pt>
                <c:pt idx="15">
                  <c:v>10595717416.55984</c:v>
                </c:pt>
                <c:pt idx="16">
                  <c:v>10432965916.08954</c:v>
                </c:pt>
                <c:pt idx="17">
                  <c:v>10273698190.355095</c:v>
                </c:pt>
                <c:pt idx="18">
                  <c:v>10111154863.684069</c:v>
                </c:pt>
                <c:pt idx="19">
                  <c:v>9955467811.084194</c:v>
                </c:pt>
                <c:pt idx="20">
                  <c:v>9802671496.393959</c:v>
                </c:pt>
                <c:pt idx="21">
                  <c:v>9650823342.620062</c:v>
                </c:pt>
                <c:pt idx="22">
                  <c:v>9506648751.765863</c:v>
                </c:pt>
                <c:pt idx="23">
                  <c:v>9356674149.625114</c:v>
                </c:pt>
                <c:pt idx="24">
                  <c:v>9213781559.88155</c:v>
                </c:pt>
                <c:pt idx="25">
                  <c:v>9068526832.797665</c:v>
                </c:pt>
                <c:pt idx="26">
                  <c:v>8927182872.388649</c:v>
                </c:pt>
                <c:pt idx="27">
                  <c:v>8785660132.96837</c:v>
                </c:pt>
                <c:pt idx="28">
                  <c:v>8644531345.092846</c:v>
                </c:pt>
                <c:pt idx="29">
                  <c:v>8509213919.254913</c:v>
                </c:pt>
                <c:pt idx="30">
                  <c:v>8371559851.217897</c:v>
                </c:pt>
                <c:pt idx="31">
                  <c:v>8239320648.316302</c:v>
                </c:pt>
                <c:pt idx="32">
                  <c:v>8107418792.963864</c:v>
                </c:pt>
                <c:pt idx="33">
                  <c:v>7975918792.032319</c:v>
                </c:pt>
                <c:pt idx="34">
                  <c:v>7851182261.067389</c:v>
                </c:pt>
                <c:pt idx="35">
                  <c:v>7724844735.084568</c:v>
                </c:pt>
                <c:pt idx="36">
                  <c:v>7599227115.18408</c:v>
                </c:pt>
                <c:pt idx="37">
                  <c:v>7473800957.435235</c:v>
                </c:pt>
                <c:pt idx="38">
                  <c:v>7351864860.343026</c:v>
                </c:pt>
                <c:pt idx="39">
                  <c:v>7230548228.886501</c:v>
                </c:pt>
                <c:pt idx="40">
                  <c:v>7108028558.45841</c:v>
                </c:pt>
                <c:pt idx="41">
                  <c:v>6991298307.75728</c:v>
                </c:pt>
                <c:pt idx="42">
                  <c:v>6872827359.089977</c:v>
                </c:pt>
                <c:pt idx="43">
                  <c:v>6756956100.121397</c:v>
                </c:pt>
                <c:pt idx="44">
                  <c:v>6643446157.57571</c:v>
                </c:pt>
                <c:pt idx="45">
                  <c:v>6530196369.731142</c:v>
                </c:pt>
                <c:pt idx="46">
                  <c:v>6422381304.040071</c:v>
                </c:pt>
                <c:pt idx="47">
                  <c:v>6313513521.8848915</c:v>
                </c:pt>
                <c:pt idx="48">
                  <c:v>6206110277.857208</c:v>
                </c:pt>
                <c:pt idx="49">
                  <c:v>6095709680.271059</c:v>
                </c:pt>
                <c:pt idx="50">
                  <c:v>5990708044.735614</c:v>
                </c:pt>
                <c:pt idx="51">
                  <c:v>5887375575.928247</c:v>
                </c:pt>
                <c:pt idx="52">
                  <c:v>5783569091.502067</c:v>
                </c:pt>
                <c:pt idx="53">
                  <c:v>5680990217.770571</c:v>
                </c:pt>
                <c:pt idx="54">
                  <c:v>5578803821.673332</c:v>
                </c:pt>
                <c:pt idx="55">
                  <c:v>5480186766.901657</c:v>
                </c:pt>
                <c:pt idx="56">
                  <c:v>5386970536.435078</c:v>
                </c:pt>
                <c:pt idx="57">
                  <c:v>5294712724.566611</c:v>
                </c:pt>
                <c:pt idx="58">
                  <c:v>5207965452.011976</c:v>
                </c:pt>
                <c:pt idx="59">
                  <c:v>5117875821.435452</c:v>
                </c:pt>
                <c:pt idx="60">
                  <c:v>5028751793.371125</c:v>
                </c:pt>
                <c:pt idx="61">
                  <c:v>4939777438.320742</c:v>
                </c:pt>
                <c:pt idx="62">
                  <c:v>4853739019.018299</c:v>
                </c:pt>
                <c:pt idx="63">
                  <c:v>4768800348.187206</c:v>
                </c:pt>
                <c:pt idx="64">
                  <c:v>4681061052.363297</c:v>
                </c:pt>
                <c:pt idx="65">
                  <c:v>4600197185.150508</c:v>
                </c:pt>
                <c:pt idx="66">
                  <c:v>4519443582.387878</c:v>
                </c:pt>
                <c:pt idx="67">
                  <c:v>4434318201.777619</c:v>
                </c:pt>
                <c:pt idx="68">
                  <c:v>4355112469.109489</c:v>
                </c:pt>
                <c:pt idx="69">
                  <c:v>4277151762.623298</c:v>
                </c:pt>
                <c:pt idx="70">
                  <c:v>4203187295.06803</c:v>
                </c:pt>
                <c:pt idx="71">
                  <c:v>4127232252.2342305</c:v>
                </c:pt>
                <c:pt idx="72">
                  <c:v>4054113927.834591</c:v>
                </c:pt>
                <c:pt idx="73">
                  <c:v>3980126547.299114</c:v>
                </c:pt>
                <c:pt idx="74">
                  <c:v>3908722349.455472</c:v>
                </c:pt>
                <c:pt idx="75">
                  <c:v>3837337310.803394</c:v>
                </c:pt>
                <c:pt idx="76">
                  <c:v>3767233296.4184074</c:v>
                </c:pt>
                <c:pt idx="77">
                  <c:v>3699025226.5459447</c:v>
                </c:pt>
                <c:pt idx="78">
                  <c:v>3629697401.178778</c:v>
                </c:pt>
                <c:pt idx="79">
                  <c:v>3562177530.9311266</c:v>
                </c:pt>
                <c:pt idx="80">
                  <c:v>3495958979.279843</c:v>
                </c:pt>
                <c:pt idx="81">
                  <c:v>3430958636.0488124</c:v>
                </c:pt>
                <c:pt idx="82">
                  <c:v>3370124661.8988404</c:v>
                </c:pt>
                <c:pt idx="83">
                  <c:v>3307142947.9931264</c:v>
                </c:pt>
                <c:pt idx="84">
                  <c:v>3246011525.453603</c:v>
                </c:pt>
                <c:pt idx="85">
                  <c:v>3185152320.6686087</c:v>
                </c:pt>
                <c:pt idx="86">
                  <c:v>3126521166.5841928</c:v>
                </c:pt>
                <c:pt idx="87">
                  <c:v>3067446017.2854147</c:v>
                </c:pt>
                <c:pt idx="88">
                  <c:v>3009267674.024968</c:v>
                </c:pt>
                <c:pt idx="89">
                  <c:v>2952545599.6375823</c:v>
                </c:pt>
                <c:pt idx="90">
                  <c:v>2895470066.1890655</c:v>
                </c:pt>
                <c:pt idx="91">
                  <c:v>2840474360.960412</c:v>
                </c:pt>
                <c:pt idx="92">
                  <c:v>2785521028.487531</c:v>
                </c:pt>
                <c:pt idx="93">
                  <c:v>2731337933.2750015</c:v>
                </c:pt>
                <c:pt idx="94">
                  <c:v>2679261665.938471</c:v>
                </c:pt>
                <c:pt idx="95">
                  <c:v>2626699711.7000637</c:v>
                </c:pt>
                <c:pt idx="96">
                  <c:v>2575589857.8506327</c:v>
                </c:pt>
                <c:pt idx="97">
                  <c:v>2524141159.3175573</c:v>
                </c:pt>
                <c:pt idx="98">
                  <c:v>2475726629.508795</c:v>
                </c:pt>
                <c:pt idx="99">
                  <c:v>2426963161.3492</c:v>
                </c:pt>
                <c:pt idx="100">
                  <c:v>2378536003.57857</c:v>
                </c:pt>
                <c:pt idx="101">
                  <c:v>2332298113.80011</c:v>
                </c:pt>
                <c:pt idx="102">
                  <c:v>2286634699.3804564</c:v>
                </c:pt>
                <c:pt idx="103">
                  <c:v>2241976240.2324686</c:v>
                </c:pt>
                <c:pt idx="104">
                  <c:v>2197302037.324193</c:v>
                </c:pt>
                <c:pt idx="105">
                  <c:v>2153737895.267148</c:v>
                </c:pt>
                <c:pt idx="106">
                  <c:v>2112443761.122708</c:v>
                </c:pt>
                <c:pt idx="107">
                  <c:v>2070629553.6505616</c:v>
                </c:pt>
                <c:pt idx="108">
                  <c:v>2028894213.5302923</c:v>
                </c:pt>
                <c:pt idx="109">
                  <c:v>1987192012.2894716</c:v>
                </c:pt>
                <c:pt idx="110">
                  <c:v>1947699256.1734781</c:v>
                </c:pt>
                <c:pt idx="111">
                  <c:v>1908397828.322328</c:v>
                </c:pt>
                <c:pt idx="112">
                  <c:v>1868483349.4090178</c:v>
                </c:pt>
                <c:pt idx="113">
                  <c:v>1831425006.9348595</c:v>
                </c:pt>
                <c:pt idx="114">
                  <c:v>1793575961.569005</c:v>
                </c:pt>
                <c:pt idx="115">
                  <c:v>1757526129.9621208</c:v>
                </c:pt>
                <c:pt idx="116">
                  <c:v>1722347600.9937909</c:v>
                </c:pt>
                <c:pt idx="117">
                  <c:v>1687651021.729641</c:v>
                </c:pt>
                <c:pt idx="118">
                  <c:v>1654567008.3976479</c:v>
                </c:pt>
                <c:pt idx="119">
                  <c:v>1621060528.3126736</c:v>
                </c:pt>
                <c:pt idx="120">
                  <c:v>1588120123.7753186</c:v>
                </c:pt>
                <c:pt idx="121">
                  <c:v>1555405573.790146</c:v>
                </c:pt>
                <c:pt idx="122">
                  <c:v>1523926316.1789498</c:v>
                </c:pt>
                <c:pt idx="123">
                  <c:v>1492539081.0599911</c:v>
                </c:pt>
                <c:pt idx="124">
                  <c:v>1461507733.1405938</c:v>
                </c:pt>
                <c:pt idx="125">
                  <c:v>1431269251.2830398</c:v>
                </c:pt>
                <c:pt idx="126">
                  <c:v>1401308203.7846162</c:v>
                </c:pt>
                <c:pt idx="127">
                  <c:v>1372114890.7646174</c:v>
                </c:pt>
                <c:pt idx="128">
                  <c:v>1343021118.7953694</c:v>
                </c:pt>
                <c:pt idx="129">
                  <c:v>1314471833.5045369</c:v>
                </c:pt>
                <c:pt idx="130">
                  <c:v>1287318586.0433526</c:v>
                </c:pt>
                <c:pt idx="131">
                  <c:v>1259664466.6152573</c:v>
                </c:pt>
                <c:pt idx="132">
                  <c:v>1232865229.794482</c:v>
                </c:pt>
                <c:pt idx="133">
                  <c:v>1206194480.6105173</c:v>
                </c:pt>
                <c:pt idx="134">
                  <c:v>1180286637.946166</c:v>
                </c:pt>
                <c:pt idx="135">
                  <c:v>1154688258.1475394</c:v>
                </c:pt>
                <c:pt idx="136">
                  <c:v>1129537515.1996593</c:v>
                </c:pt>
                <c:pt idx="137">
                  <c:v>1104909591.7279124</c:v>
                </c:pt>
                <c:pt idx="138">
                  <c:v>1080722022.043672</c:v>
                </c:pt>
                <c:pt idx="139">
                  <c:v>1057305980.6963897</c:v>
                </c:pt>
                <c:pt idx="140">
                  <c:v>1034046565.5513092</c:v>
                </c:pt>
                <c:pt idx="141">
                  <c:v>1011036893.1348864</c:v>
                </c:pt>
                <c:pt idx="142">
                  <c:v>988831883.3378062</c:v>
                </c:pt>
                <c:pt idx="143">
                  <c:v>966751370.3393131</c:v>
                </c:pt>
                <c:pt idx="144">
                  <c:v>945290131.1496496</c:v>
                </c:pt>
                <c:pt idx="145">
                  <c:v>923972174.857817</c:v>
                </c:pt>
                <c:pt idx="146">
                  <c:v>903137694.0494416</c:v>
                </c:pt>
                <c:pt idx="147">
                  <c:v>882308346.0421586</c:v>
                </c:pt>
                <c:pt idx="148">
                  <c:v>861801195.9203384</c:v>
                </c:pt>
                <c:pt idx="149">
                  <c:v>842022478.5950049</c:v>
                </c:pt>
                <c:pt idx="150">
                  <c:v>822563242.9305938</c:v>
                </c:pt>
                <c:pt idx="151">
                  <c:v>803684900.9624426</c:v>
                </c:pt>
                <c:pt idx="152">
                  <c:v>784845409.922823</c:v>
                </c:pt>
                <c:pt idx="153">
                  <c:v>766331468.4319792</c:v>
                </c:pt>
                <c:pt idx="154">
                  <c:v>748926189.5572857</c:v>
                </c:pt>
                <c:pt idx="155">
                  <c:v>731094491.5511422</c:v>
                </c:pt>
                <c:pt idx="156">
                  <c:v>713891831.1582793</c:v>
                </c:pt>
                <c:pt idx="157">
                  <c:v>696773940.7962154</c:v>
                </c:pt>
                <c:pt idx="158">
                  <c:v>680044567.3726214</c:v>
                </c:pt>
                <c:pt idx="159">
                  <c:v>663665837.683453</c:v>
                </c:pt>
                <c:pt idx="160">
                  <c:v>647564981.9414791</c:v>
                </c:pt>
                <c:pt idx="161">
                  <c:v>631776498.0197843</c:v>
                </c:pt>
                <c:pt idx="162">
                  <c:v>616320297.306993</c:v>
                </c:pt>
                <c:pt idx="163">
                  <c:v>601304690.8157699</c:v>
                </c:pt>
                <c:pt idx="164">
                  <c:v>586425062.8101114</c:v>
                </c:pt>
                <c:pt idx="165">
                  <c:v>571674099.0658227</c:v>
                </c:pt>
                <c:pt idx="166">
                  <c:v>557736071.8950555</c:v>
                </c:pt>
                <c:pt idx="167">
                  <c:v>543615362.6313491</c:v>
                </c:pt>
                <c:pt idx="168">
                  <c:v>529807042.62570614</c:v>
                </c:pt>
                <c:pt idx="169">
                  <c:v>516226821.8576638</c:v>
                </c:pt>
                <c:pt idx="170">
                  <c:v>503167375.91392225</c:v>
                </c:pt>
                <c:pt idx="171">
                  <c:v>490198736.2119227</c:v>
                </c:pt>
                <c:pt idx="172">
                  <c:v>477590747.57600564</c:v>
                </c:pt>
                <c:pt idx="173">
                  <c:v>465474902.98329395</c:v>
                </c:pt>
                <c:pt idx="174">
                  <c:v>453499868.1652463</c:v>
                </c:pt>
                <c:pt idx="175">
                  <c:v>442012868.4263553</c:v>
                </c:pt>
                <c:pt idx="176">
                  <c:v>430568327.02725285</c:v>
                </c:pt>
                <c:pt idx="177">
                  <c:v>419392904.15131646</c:v>
                </c:pt>
                <c:pt idx="178">
                  <c:v>408828674.85012066</c:v>
                </c:pt>
                <c:pt idx="179">
                  <c:v>398043432.58479977</c:v>
                </c:pt>
                <c:pt idx="180">
                  <c:v>387652141.8331528</c:v>
                </c:pt>
                <c:pt idx="181">
                  <c:v>377213179.9143668</c:v>
                </c:pt>
                <c:pt idx="182">
                  <c:v>367095350.66729474</c:v>
                </c:pt>
                <c:pt idx="183">
                  <c:v>357075732.79691523</c:v>
                </c:pt>
                <c:pt idx="184">
                  <c:v>347265785.21891004</c:v>
                </c:pt>
                <c:pt idx="185">
                  <c:v>337756276.9532594</c:v>
                </c:pt>
                <c:pt idx="186">
                  <c:v>328299539.7228218</c:v>
                </c:pt>
                <c:pt idx="187">
                  <c:v>319171465.96406627</c:v>
                </c:pt>
                <c:pt idx="188">
                  <c:v>310153365.98106056</c:v>
                </c:pt>
                <c:pt idx="189">
                  <c:v>301308305.6941671</c:v>
                </c:pt>
                <c:pt idx="190">
                  <c:v>292615735.0259498</c:v>
                </c:pt>
                <c:pt idx="191">
                  <c:v>284054354.84197396</c:v>
                </c:pt>
                <c:pt idx="192">
                  <c:v>275534422.2058905</c:v>
                </c:pt>
                <c:pt idx="193">
                  <c:v>267344719.09665865</c:v>
                </c:pt>
                <c:pt idx="194">
                  <c:v>259403049.02778068</c:v>
                </c:pt>
                <c:pt idx="195">
                  <c:v>251670166.82455873</c:v>
                </c:pt>
                <c:pt idx="196">
                  <c:v>244128425.98953927</c:v>
                </c:pt>
                <c:pt idx="197">
                  <c:v>236784802.0681741</c:v>
                </c:pt>
                <c:pt idx="198">
                  <c:v>229581855.0671051</c:v>
                </c:pt>
                <c:pt idx="199">
                  <c:v>222594543.2625947</c:v>
                </c:pt>
                <c:pt idx="200">
                  <c:v>215783769.2416318</c:v>
                </c:pt>
                <c:pt idx="201">
                  <c:v>209140936.37690225</c:v>
                </c:pt>
                <c:pt idx="202">
                  <c:v>202823985.60213947</c:v>
                </c:pt>
                <c:pt idx="203">
                  <c:v>196494188.0859023</c:v>
                </c:pt>
                <c:pt idx="204">
                  <c:v>190344937.1432803</c:v>
                </c:pt>
                <c:pt idx="205">
                  <c:v>184258002.73650095</c:v>
                </c:pt>
                <c:pt idx="206">
                  <c:v>178360827.31352735</c:v>
                </c:pt>
                <c:pt idx="207">
                  <c:v>172527808.39923173</c:v>
                </c:pt>
                <c:pt idx="208">
                  <c:v>166839909.25294486</c:v>
                </c:pt>
                <c:pt idx="209">
                  <c:v>161320708.57884082</c:v>
                </c:pt>
                <c:pt idx="210">
                  <c:v>155926953.46185514</c:v>
                </c:pt>
                <c:pt idx="211">
                  <c:v>150682208.53162766</c:v>
                </c:pt>
                <c:pt idx="212">
                  <c:v>145436457.77690312</c:v>
                </c:pt>
                <c:pt idx="213">
                  <c:v>140462542.00619143</c:v>
                </c:pt>
                <c:pt idx="214">
                  <c:v>135701850.41123456</c:v>
                </c:pt>
                <c:pt idx="215">
                  <c:v>130985087.04545988</c:v>
                </c:pt>
                <c:pt idx="216">
                  <c:v>126287162.54757237</c:v>
                </c:pt>
                <c:pt idx="217">
                  <c:v>121812470.42902632</c:v>
                </c:pt>
                <c:pt idx="218">
                  <c:v>117507875.39451225</c:v>
                </c:pt>
                <c:pt idx="219">
                  <c:v>113298283.07395115</c:v>
                </c:pt>
                <c:pt idx="220">
                  <c:v>109122200.1222972</c:v>
                </c:pt>
                <c:pt idx="221">
                  <c:v>105194154.91818923</c:v>
                </c:pt>
                <c:pt idx="222">
                  <c:v>101360413.58002925</c:v>
                </c:pt>
                <c:pt idx="223">
                  <c:v>97626471.60789536</c:v>
                </c:pt>
                <c:pt idx="224">
                  <c:v>93952650.69781713</c:v>
                </c:pt>
                <c:pt idx="225">
                  <c:v>90399771.26155508</c:v>
                </c:pt>
                <c:pt idx="226">
                  <c:v>86999802.68405075</c:v>
                </c:pt>
                <c:pt idx="227">
                  <c:v>83607425.56777483</c:v>
                </c:pt>
                <c:pt idx="228">
                  <c:v>80326105.11186148</c:v>
                </c:pt>
                <c:pt idx="229">
                  <c:v>77128077.43333824</c:v>
                </c:pt>
                <c:pt idx="230">
                  <c:v>73959483.5309355</c:v>
                </c:pt>
                <c:pt idx="231">
                  <c:v>70946867.57291374</c:v>
                </c:pt>
                <c:pt idx="232">
                  <c:v>67928096.72847813</c:v>
                </c:pt>
                <c:pt idx="233">
                  <c:v>65205811.55652554</c:v>
                </c:pt>
                <c:pt idx="234">
                  <c:v>62634695.731971346</c:v>
                </c:pt>
                <c:pt idx="235">
                  <c:v>60202029.090983234</c:v>
                </c:pt>
                <c:pt idx="236">
                  <c:v>57931081.211573884</c:v>
                </c:pt>
                <c:pt idx="237">
                  <c:v>55708132.8707263</c:v>
                </c:pt>
                <c:pt idx="238">
                  <c:v>53564729.338689014</c:v>
                </c:pt>
                <c:pt idx="239">
                  <c:v>51443105.55943409</c:v>
                </c:pt>
                <c:pt idx="240">
                  <c:v>49388287.00348024</c:v>
                </c:pt>
                <c:pt idx="241">
                  <c:v>47350260.68552001</c:v>
                </c:pt>
                <c:pt idx="242">
                  <c:v>45384676.09227613</c:v>
                </c:pt>
                <c:pt idx="243">
                  <c:v>43466905.510606185</c:v>
                </c:pt>
                <c:pt idx="244">
                  <c:v>41614056.899703875</c:v>
                </c:pt>
                <c:pt idx="245">
                  <c:v>39814085.67042488</c:v>
                </c:pt>
                <c:pt idx="246">
                  <c:v>38054587.78364003</c:v>
                </c:pt>
                <c:pt idx="247">
                  <c:v>36354665.132470414</c:v>
                </c:pt>
                <c:pt idx="248">
                  <c:v>34686567.54463011</c:v>
                </c:pt>
                <c:pt idx="249">
                  <c:v>33051109.359215498</c:v>
                </c:pt>
                <c:pt idx="250">
                  <c:v>31454177.730802253</c:v>
                </c:pt>
                <c:pt idx="251">
                  <c:v>29891949.63214081</c:v>
                </c:pt>
                <c:pt idx="252">
                  <c:v>28365434.563617744</c:v>
                </c:pt>
                <c:pt idx="253">
                  <c:v>26894066.687009264</c:v>
                </c:pt>
                <c:pt idx="254">
                  <c:v>25498202.00585227</c:v>
                </c:pt>
                <c:pt idx="255">
                  <c:v>24158430.157268375</c:v>
                </c:pt>
                <c:pt idx="256">
                  <c:v>22863500.65011665</c:v>
                </c:pt>
                <c:pt idx="257">
                  <c:v>21642096.45294662</c:v>
                </c:pt>
                <c:pt idx="258">
                  <c:v>20456978.571624443</c:v>
                </c:pt>
                <c:pt idx="259">
                  <c:v>19327287.559702896</c:v>
                </c:pt>
                <c:pt idx="260">
                  <c:v>18230706.07585486</c:v>
                </c:pt>
                <c:pt idx="261">
                  <c:v>17205951.612873424</c:v>
                </c:pt>
                <c:pt idx="262">
                  <c:v>16243043.110853346</c:v>
                </c:pt>
                <c:pt idx="263">
                  <c:v>15286529.21320208</c:v>
                </c:pt>
                <c:pt idx="264">
                  <c:v>14366367.046923086</c:v>
                </c:pt>
                <c:pt idx="265">
                  <c:v>13494481.54577143</c:v>
                </c:pt>
                <c:pt idx="266">
                  <c:v>12671282.973873451</c:v>
                </c:pt>
                <c:pt idx="267">
                  <c:v>11851757.832935128</c:v>
                </c:pt>
                <c:pt idx="268">
                  <c:v>11081605.468838707</c:v>
                </c:pt>
                <c:pt idx="269">
                  <c:v>10326401.807712272</c:v>
                </c:pt>
                <c:pt idx="270">
                  <c:v>9617660.941376125</c:v>
                </c:pt>
                <c:pt idx="271">
                  <c:v>8938538.093053702</c:v>
                </c:pt>
                <c:pt idx="272">
                  <c:v>8287325.979678564</c:v>
                </c:pt>
                <c:pt idx="273">
                  <c:v>7642226.775728757</c:v>
                </c:pt>
                <c:pt idx="274">
                  <c:v>7046775.459771321</c:v>
                </c:pt>
                <c:pt idx="275">
                  <c:v>6475173.376063773</c:v>
                </c:pt>
                <c:pt idx="276">
                  <c:v>5930406.5576496525</c:v>
                </c:pt>
                <c:pt idx="277">
                  <c:v>5411665.232923319</c:v>
                </c:pt>
                <c:pt idx="278">
                  <c:v>4925882.364676646</c:v>
                </c:pt>
                <c:pt idx="279">
                  <c:v>4469826.391533045</c:v>
                </c:pt>
                <c:pt idx="280">
                  <c:v>4046158.230254782</c:v>
                </c:pt>
                <c:pt idx="281">
                  <c:v>3615578.875098822</c:v>
                </c:pt>
                <c:pt idx="282">
                  <c:v>3260722.146649281</c:v>
                </c:pt>
                <c:pt idx="283">
                  <c:v>2930824.8551619435</c:v>
                </c:pt>
                <c:pt idx="284">
                  <c:v>2622344.6966681406</c:v>
                </c:pt>
                <c:pt idx="285">
                  <c:v>2330141.179378597</c:v>
                </c:pt>
                <c:pt idx="286">
                  <c:v>2055590.5854015907</c:v>
                </c:pt>
                <c:pt idx="287">
                  <c:v>1794747.3920828847</c:v>
                </c:pt>
                <c:pt idx="288">
                  <c:v>1542913.1906781273</c:v>
                </c:pt>
                <c:pt idx="289">
                  <c:v>1315976.8573311672</c:v>
                </c:pt>
                <c:pt idx="290">
                  <c:v>1110174.1622027787</c:v>
                </c:pt>
                <c:pt idx="291">
                  <c:v>927892.0176274789</c:v>
                </c:pt>
                <c:pt idx="292">
                  <c:v>766896.8492421728</c:v>
                </c:pt>
                <c:pt idx="293">
                  <c:v>629503.0967675392</c:v>
                </c:pt>
                <c:pt idx="294">
                  <c:v>518503.0297915169</c:v>
                </c:pt>
                <c:pt idx="295">
                  <c:v>445738.26088203717</c:v>
                </c:pt>
                <c:pt idx="296">
                  <c:v>426439.3993346796</c:v>
                </c:pt>
                <c:pt idx="297">
                  <c:v>407743.3502928576</c:v>
                </c:pt>
                <c:pt idx="298">
                  <c:v>390040.33832340385</c:v>
                </c:pt>
                <c:pt idx="299">
                  <c:v>372538.750919588</c:v>
                </c:pt>
                <c:pt idx="300">
                  <c:v>350764.0280276879</c:v>
                </c:pt>
                <c:pt idx="301">
                  <c:v>322147.07320614543</c:v>
                </c:pt>
                <c:pt idx="302">
                  <c:v>306394.5532456791</c:v>
                </c:pt>
                <c:pt idx="303">
                  <c:v>291077.6448480095</c:v>
                </c:pt>
                <c:pt idx="304">
                  <c:v>276295.14821642876</c:v>
                </c:pt>
                <c:pt idx="305">
                  <c:v>262456.52261221263</c:v>
                </c:pt>
                <c:pt idx="306">
                  <c:v>248994.40927868866</c:v>
                </c:pt>
                <c:pt idx="307">
                  <c:v>235936.19153364262</c:v>
                </c:pt>
                <c:pt idx="308">
                  <c:v>218716.4899000549</c:v>
                </c:pt>
                <c:pt idx="309">
                  <c:v>206577.51128278777</c:v>
                </c:pt>
                <c:pt idx="310">
                  <c:v>194843.8255400161</c:v>
                </c:pt>
                <c:pt idx="311">
                  <c:v>183217.32526571053</c:v>
                </c:pt>
                <c:pt idx="312">
                  <c:v>172076.7148888558</c:v>
                </c:pt>
                <c:pt idx="313">
                  <c:v>161239.01687411353</c:v>
                </c:pt>
                <c:pt idx="314">
                  <c:v>151022.3860089086</c:v>
                </c:pt>
                <c:pt idx="315">
                  <c:v>136610.50271047908</c:v>
                </c:pt>
                <c:pt idx="316">
                  <c:v>127413.99715829104</c:v>
                </c:pt>
                <c:pt idx="317">
                  <c:v>118674.84707767003</c:v>
                </c:pt>
                <c:pt idx="318">
                  <c:v>110242.0599941969</c:v>
                </c:pt>
                <c:pt idx="319">
                  <c:v>102276.5313058509</c:v>
                </c:pt>
                <c:pt idx="320">
                  <c:v>94978.65828674882</c:v>
                </c:pt>
                <c:pt idx="321">
                  <c:v>88042.0070207534</c:v>
                </c:pt>
                <c:pt idx="322">
                  <c:v>81541.47022080462</c:v>
                </c:pt>
                <c:pt idx="323">
                  <c:v>75737.78753974455</c:v>
                </c:pt>
                <c:pt idx="324">
                  <c:v>70121.0716998096</c:v>
                </c:pt>
                <c:pt idx="325">
                  <c:v>64875.68828140726</c:v>
                </c:pt>
                <c:pt idx="326">
                  <c:v>60242.31741855876</c:v>
                </c:pt>
                <c:pt idx="327">
                  <c:v>55728.61313800173</c:v>
                </c:pt>
                <c:pt idx="328">
                  <c:v>51429.49196745626</c:v>
                </c:pt>
                <c:pt idx="329">
                  <c:v>47304.846756823776</c:v>
                </c:pt>
                <c:pt idx="330">
                  <c:v>43401.45506018319</c:v>
                </c:pt>
                <c:pt idx="331">
                  <c:v>39712.927669336794</c:v>
                </c:pt>
                <c:pt idx="332">
                  <c:v>36305.28800980021</c:v>
                </c:pt>
                <c:pt idx="333">
                  <c:v>33070.618626186886</c:v>
                </c:pt>
                <c:pt idx="334">
                  <c:v>29922.073960401278</c:v>
                </c:pt>
                <c:pt idx="335">
                  <c:v>26976.742403101918</c:v>
                </c:pt>
                <c:pt idx="336">
                  <c:v>24081.47727564562</c:v>
                </c:pt>
                <c:pt idx="337">
                  <c:v>21443.841901584445</c:v>
                </c:pt>
                <c:pt idx="338">
                  <c:v>19372.986380226732</c:v>
                </c:pt>
                <c:pt idx="339">
                  <c:v>17532.38949692855</c:v>
                </c:pt>
                <c:pt idx="340">
                  <c:v>15754.816276580148</c:v>
                </c:pt>
                <c:pt idx="341">
                  <c:v>14199.70196008245</c:v>
                </c:pt>
                <c:pt idx="342">
                  <c:v>12777.447888949828</c:v>
                </c:pt>
                <c:pt idx="343">
                  <c:v>11583.373153509623</c:v>
                </c:pt>
                <c:pt idx="344">
                  <c:v>10455.462091313444</c:v>
                </c:pt>
                <c:pt idx="345">
                  <c:v>9398.3031044538</c:v>
                </c:pt>
                <c:pt idx="346">
                  <c:v>8390.021873477212</c:v>
                </c:pt>
                <c:pt idx="347">
                  <c:v>7438.822349672729</c:v>
                </c:pt>
                <c:pt idx="348">
                  <c:v>6503.534769417684</c:v>
                </c:pt>
                <c:pt idx="349">
                  <c:v>5677.549478665978</c:v>
                </c:pt>
                <c:pt idx="350">
                  <c:v>4868.916591840372</c:v>
                </c:pt>
                <c:pt idx="351">
                  <c:v>4164.629154030503</c:v>
                </c:pt>
                <c:pt idx="352">
                  <c:v>3561.5421686057066</c:v>
                </c:pt>
                <c:pt idx="353">
                  <c:v>2968.2621816075953</c:v>
                </c:pt>
                <c:pt idx="354">
                  <c:v>2382.6953809629367</c:v>
                </c:pt>
                <c:pt idx="355">
                  <c:v>2110.726671103706</c:v>
                </c:pt>
                <c:pt idx="356">
                  <c:v>1990.8774567934013</c:v>
                </c:pt>
                <c:pt idx="357">
                  <c:v>1872.553972162606</c:v>
                </c:pt>
                <c:pt idx="358">
                  <c:v>1757.1843176167467</c:v>
                </c:pt>
                <c:pt idx="359">
                  <c:v>1641.771824897483</c:v>
                </c:pt>
                <c:pt idx="360">
                  <c:v>1528.2587860752008</c:v>
                </c:pt>
                <c:pt idx="361">
                  <c:v>1415.7617351397391</c:v>
                </c:pt>
                <c:pt idx="362">
                  <c:v>1305.0728970178272</c:v>
                </c:pt>
                <c:pt idx="363">
                  <c:v>1195.4335517437448</c:v>
                </c:pt>
                <c:pt idx="364">
                  <c:v>1087.216496224338</c:v>
                </c:pt>
                <c:pt idx="365">
                  <c:v>980.6759240535323</c:v>
                </c:pt>
                <c:pt idx="366">
                  <c:v>875.2313390867029</c:v>
                </c:pt>
                <c:pt idx="367">
                  <c:v>771.3771826257639</c:v>
                </c:pt>
                <c:pt idx="368">
                  <c:v>702.3319449012575</c:v>
                </c:pt>
                <c:pt idx="369">
                  <c:v>634.1804786808236</c:v>
                </c:pt>
                <c:pt idx="370">
                  <c:v>567.3789836801449</c:v>
                </c:pt>
                <c:pt idx="371">
                  <c:v>500.93197903310954</c:v>
                </c:pt>
                <c:pt idx="372">
                  <c:v>435.47125818181416</c:v>
                </c:pt>
                <c:pt idx="373">
                  <c:v>370.7316725606037</c:v>
                </c:pt>
                <c:pt idx="374">
                  <c:v>306.92599247414944</c:v>
                </c:pt>
                <c:pt idx="375">
                  <c:v>243.86007925858084</c:v>
                </c:pt>
                <c:pt idx="376">
                  <c:v>181.62673814398204</c:v>
                </c:pt>
                <c:pt idx="377">
                  <c:v>120.25025526728686</c:v>
                </c:pt>
                <c:pt idx="378">
                  <c:v>59.63964018448007</c:v>
                </c:pt>
                <c:pt idx="379">
                  <c:v>0</c:v>
                </c:pt>
              </c:numCache>
            </c:numRef>
          </c:val>
        </c:ser>
        <c:axId val="12320288"/>
        <c:axId val="43773729"/>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_Hidden30!$A$2:$A$381</c:f>
              <c:strCache>
                <c:ptCount val="380"/>
                <c:pt idx="0">
                  <c:v>1/05/2020</c:v>
                </c:pt>
                <c:pt idx="1">
                  <c:v>1/06/2020</c:v>
                </c:pt>
                <c:pt idx="2">
                  <c:v>1/07/2020</c:v>
                </c:pt>
                <c:pt idx="3">
                  <c:v>1/08/2020</c:v>
                </c:pt>
                <c:pt idx="4">
                  <c:v>1/09/2020</c:v>
                </c:pt>
                <c:pt idx="5">
                  <c:v>1/10/2020</c:v>
                </c:pt>
                <c:pt idx="6">
                  <c:v>1/11/2020</c:v>
                </c:pt>
                <c:pt idx="7">
                  <c:v>1/12/2020</c:v>
                </c:pt>
                <c:pt idx="8">
                  <c:v>1/01/2021</c:v>
                </c:pt>
                <c:pt idx="9">
                  <c:v>1/02/2021</c:v>
                </c:pt>
                <c:pt idx="10">
                  <c:v>1/03/2021</c:v>
                </c:pt>
                <c:pt idx="11">
                  <c:v>1/04/2021</c:v>
                </c:pt>
                <c:pt idx="12">
                  <c:v>1/05/2021</c:v>
                </c:pt>
                <c:pt idx="13">
                  <c:v>1/06/2021</c:v>
                </c:pt>
                <c:pt idx="14">
                  <c:v>1/07/2021</c:v>
                </c:pt>
                <c:pt idx="15">
                  <c:v>1/08/2021</c:v>
                </c:pt>
                <c:pt idx="16">
                  <c:v>1/09/2021</c:v>
                </c:pt>
                <c:pt idx="17">
                  <c:v>1/10/2021</c:v>
                </c:pt>
                <c:pt idx="18">
                  <c:v>1/11/2021</c:v>
                </c:pt>
                <c:pt idx="19">
                  <c:v>1/12/2021</c:v>
                </c:pt>
                <c:pt idx="20">
                  <c:v>1/01/2022</c:v>
                </c:pt>
                <c:pt idx="21">
                  <c:v>1/02/2022</c:v>
                </c:pt>
                <c:pt idx="22">
                  <c:v>1/03/2022</c:v>
                </c:pt>
                <c:pt idx="23">
                  <c:v>1/04/2022</c:v>
                </c:pt>
                <c:pt idx="24">
                  <c:v>1/05/2022</c:v>
                </c:pt>
                <c:pt idx="25">
                  <c:v>1/06/2022</c:v>
                </c:pt>
                <c:pt idx="26">
                  <c:v>1/07/2022</c:v>
                </c:pt>
                <c:pt idx="27">
                  <c:v>1/08/2022</c:v>
                </c:pt>
                <c:pt idx="28">
                  <c:v>1/09/2022</c:v>
                </c:pt>
                <c:pt idx="29">
                  <c:v>1/10/2022</c:v>
                </c:pt>
                <c:pt idx="30">
                  <c:v>1/11/2022</c:v>
                </c:pt>
                <c:pt idx="31">
                  <c:v>1/12/2022</c:v>
                </c:pt>
                <c:pt idx="32">
                  <c:v>1/01/2023</c:v>
                </c:pt>
                <c:pt idx="33">
                  <c:v>1/02/2023</c:v>
                </c:pt>
                <c:pt idx="34">
                  <c:v>1/03/2023</c:v>
                </c:pt>
                <c:pt idx="35">
                  <c:v>1/04/2023</c:v>
                </c:pt>
                <c:pt idx="36">
                  <c:v>1/05/2023</c:v>
                </c:pt>
                <c:pt idx="37">
                  <c:v>1/06/2023</c:v>
                </c:pt>
                <c:pt idx="38">
                  <c:v>1/07/2023</c:v>
                </c:pt>
                <c:pt idx="39">
                  <c:v>1/08/2023</c:v>
                </c:pt>
                <c:pt idx="40">
                  <c:v>1/09/2023</c:v>
                </c:pt>
                <c:pt idx="41">
                  <c:v>1/10/2023</c:v>
                </c:pt>
                <c:pt idx="42">
                  <c:v>1/11/2023</c:v>
                </c:pt>
                <c:pt idx="43">
                  <c:v>1/12/2023</c:v>
                </c:pt>
                <c:pt idx="44">
                  <c:v>1/01/2024</c:v>
                </c:pt>
                <c:pt idx="45">
                  <c:v>1/02/2024</c:v>
                </c:pt>
                <c:pt idx="46">
                  <c:v>1/03/2024</c:v>
                </c:pt>
                <c:pt idx="47">
                  <c:v>1/04/2024</c:v>
                </c:pt>
                <c:pt idx="48">
                  <c:v>1/05/2024</c:v>
                </c:pt>
                <c:pt idx="49">
                  <c:v>1/06/2024</c:v>
                </c:pt>
                <c:pt idx="50">
                  <c:v>1/07/2024</c:v>
                </c:pt>
                <c:pt idx="51">
                  <c:v>1/08/2024</c:v>
                </c:pt>
                <c:pt idx="52">
                  <c:v>1/09/2024</c:v>
                </c:pt>
                <c:pt idx="53">
                  <c:v>1/10/2024</c:v>
                </c:pt>
                <c:pt idx="54">
                  <c:v>1/11/2024</c:v>
                </c:pt>
                <c:pt idx="55">
                  <c:v>1/12/2024</c:v>
                </c:pt>
                <c:pt idx="56">
                  <c:v>1/01/2025</c:v>
                </c:pt>
                <c:pt idx="57">
                  <c:v>1/02/2025</c:v>
                </c:pt>
                <c:pt idx="58">
                  <c:v>1/03/2025</c:v>
                </c:pt>
                <c:pt idx="59">
                  <c:v>1/04/2025</c:v>
                </c:pt>
                <c:pt idx="60">
                  <c:v>1/05/2025</c:v>
                </c:pt>
                <c:pt idx="61">
                  <c:v>1/06/2025</c:v>
                </c:pt>
                <c:pt idx="62">
                  <c:v>1/07/2025</c:v>
                </c:pt>
                <c:pt idx="63">
                  <c:v>1/08/2025</c:v>
                </c:pt>
                <c:pt idx="64">
                  <c:v>1/09/2025</c:v>
                </c:pt>
                <c:pt idx="65">
                  <c:v>1/10/2025</c:v>
                </c:pt>
                <c:pt idx="66">
                  <c:v>1/11/2025</c:v>
                </c:pt>
                <c:pt idx="67">
                  <c:v>1/12/2025</c:v>
                </c:pt>
                <c:pt idx="68">
                  <c:v>1/01/2026</c:v>
                </c:pt>
                <c:pt idx="69">
                  <c:v>1/02/2026</c:v>
                </c:pt>
                <c:pt idx="70">
                  <c:v>1/03/2026</c:v>
                </c:pt>
                <c:pt idx="71">
                  <c:v>1/04/2026</c:v>
                </c:pt>
                <c:pt idx="72">
                  <c:v>1/05/2026</c:v>
                </c:pt>
                <c:pt idx="73">
                  <c:v>1/06/2026</c:v>
                </c:pt>
                <c:pt idx="74">
                  <c:v>1/07/2026</c:v>
                </c:pt>
                <c:pt idx="75">
                  <c:v>1/08/2026</c:v>
                </c:pt>
                <c:pt idx="76">
                  <c:v>1/09/2026</c:v>
                </c:pt>
                <c:pt idx="77">
                  <c:v>1/10/2026</c:v>
                </c:pt>
                <c:pt idx="78">
                  <c:v>1/11/2026</c:v>
                </c:pt>
                <c:pt idx="79">
                  <c:v>1/12/2026</c:v>
                </c:pt>
                <c:pt idx="80">
                  <c:v>1/01/2027</c:v>
                </c:pt>
                <c:pt idx="81">
                  <c:v>1/02/2027</c:v>
                </c:pt>
                <c:pt idx="82">
                  <c:v>1/03/2027</c:v>
                </c:pt>
                <c:pt idx="83">
                  <c:v>1/04/2027</c:v>
                </c:pt>
                <c:pt idx="84">
                  <c:v>1/05/2027</c:v>
                </c:pt>
                <c:pt idx="85">
                  <c:v>1/06/2027</c:v>
                </c:pt>
                <c:pt idx="86">
                  <c:v>1/07/2027</c:v>
                </c:pt>
                <c:pt idx="87">
                  <c:v>1/08/2027</c:v>
                </c:pt>
                <c:pt idx="88">
                  <c:v>1/09/2027</c:v>
                </c:pt>
                <c:pt idx="89">
                  <c:v>1/10/2027</c:v>
                </c:pt>
                <c:pt idx="90">
                  <c:v>1/11/2027</c:v>
                </c:pt>
                <c:pt idx="91">
                  <c:v>1/12/2027</c:v>
                </c:pt>
                <c:pt idx="92">
                  <c:v>1/01/2028</c:v>
                </c:pt>
                <c:pt idx="93">
                  <c:v>1/02/2028</c:v>
                </c:pt>
                <c:pt idx="94">
                  <c:v>1/03/2028</c:v>
                </c:pt>
                <c:pt idx="95">
                  <c:v>1/04/2028</c:v>
                </c:pt>
                <c:pt idx="96">
                  <c:v>1/05/2028</c:v>
                </c:pt>
                <c:pt idx="97">
                  <c:v>1/06/2028</c:v>
                </c:pt>
                <c:pt idx="98">
                  <c:v>1/07/2028</c:v>
                </c:pt>
                <c:pt idx="99">
                  <c:v>1/08/2028</c:v>
                </c:pt>
                <c:pt idx="100">
                  <c:v>1/09/2028</c:v>
                </c:pt>
                <c:pt idx="101">
                  <c:v>1/10/2028</c:v>
                </c:pt>
                <c:pt idx="102">
                  <c:v>1/11/2028</c:v>
                </c:pt>
                <c:pt idx="103">
                  <c:v>1/12/2028</c:v>
                </c:pt>
                <c:pt idx="104">
                  <c:v>1/01/2029</c:v>
                </c:pt>
                <c:pt idx="105">
                  <c:v>1/02/2029</c:v>
                </c:pt>
                <c:pt idx="106">
                  <c:v>1/03/2029</c:v>
                </c:pt>
                <c:pt idx="107">
                  <c:v>1/04/2029</c:v>
                </c:pt>
                <c:pt idx="108">
                  <c:v>1/05/2029</c:v>
                </c:pt>
                <c:pt idx="109">
                  <c:v>1/06/2029</c:v>
                </c:pt>
                <c:pt idx="110">
                  <c:v>1/07/2029</c:v>
                </c:pt>
                <c:pt idx="111">
                  <c:v>1/08/2029</c:v>
                </c:pt>
                <c:pt idx="112">
                  <c:v>1/09/2029</c:v>
                </c:pt>
                <c:pt idx="113">
                  <c:v>1/10/2029</c:v>
                </c:pt>
                <c:pt idx="114">
                  <c:v>1/11/2029</c:v>
                </c:pt>
                <c:pt idx="115">
                  <c:v>1/12/2029</c:v>
                </c:pt>
                <c:pt idx="116">
                  <c:v>1/01/2030</c:v>
                </c:pt>
                <c:pt idx="117">
                  <c:v>1/02/2030</c:v>
                </c:pt>
                <c:pt idx="118">
                  <c:v>1/03/2030</c:v>
                </c:pt>
                <c:pt idx="119">
                  <c:v>1/04/2030</c:v>
                </c:pt>
                <c:pt idx="120">
                  <c:v>1/05/2030</c:v>
                </c:pt>
                <c:pt idx="121">
                  <c:v>1/06/2030</c:v>
                </c:pt>
                <c:pt idx="122">
                  <c:v>1/07/2030</c:v>
                </c:pt>
                <c:pt idx="123">
                  <c:v>1/08/2030</c:v>
                </c:pt>
                <c:pt idx="124">
                  <c:v>1/09/2030</c:v>
                </c:pt>
                <c:pt idx="125">
                  <c:v>1/10/2030</c:v>
                </c:pt>
                <c:pt idx="126">
                  <c:v>1/11/2030</c:v>
                </c:pt>
                <c:pt idx="127">
                  <c:v>1/12/2030</c:v>
                </c:pt>
                <c:pt idx="128">
                  <c:v>1/01/2031</c:v>
                </c:pt>
                <c:pt idx="129">
                  <c:v>1/02/2031</c:v>
                </c:pt>
                <c:pt idx="130">
                  <c:v>1/03/2031</c:v>
                </c:pt>
                <c:pt idx="131">
                  <c:v>1/04/2031</c:v>
                </c:pt>
                <c:pt idx="132">
                  <c:v>1/05/2031</c:v>
                </c:pt>
                <c:pt idx="133">
                  <c:v>1/06/2031</c:v>
                </c:pt>
                <c:pt idx="134">
                  <c:v>1/07/2031</c:v>
                </c:pt>
                <c:pt idx="135">
                  <c:v>1/08/2031</c:v>
                </c:pt>
                <c:pt idx="136">
                  <c:v>1/09/2031</c:v>
                </c:pt>
                <c:pt idx="137">
                  <c:v>1/10/2031</c:v>
                </c:pt>
                <c:pt idx="138">
                  <c:v>1/11/2031</c:v>
                </c:pt>
                <c:pt idx="139">
                  <c:v>1/12/2031</c:v>
                </c:pt>
                <c:pt idx="140">
                  <c:v>1/01/2032</c:v>
                </c:pt>
                <c:pt idx="141">
                  <c:v>1/02/2032</c:v>
                </c:pt>
                <c:pt idx="142">
                  <c:v>1/03/2032</c:v>
                </c:pt>
                <c:pt idx="143">
                  <c:v>1/04/2032</c:v>
                </c:pt>
                <c:pt idx="144">
                  <c:v>1/05/2032</c:v>
                </c:pt>
                <c:pt idx="145">
                  <c:v>1/06/2032</c:v>
                </c:pt>
                <c:pt idx="146">
                  <c:v>1/07/2032</c:v>
                </c:pt>
                <c:pt idx="147">
                  <c:v>1/08/2032</c:v>
                </c:pt>
                <c:pt idx="148">
                  <c:v>1/09/2032</c:v>
                </c:pt>
                <c:pt idx="149">
                  <c:v>1/10/2032</c:v>
                </c:pt>
                <c:pt idx="150">
                  <c:v>1/11/2032</c:v>
                </c:pt>
                <c:pt idx="151">
                  <c:v>1/12/2032</c:v>
                </c:pt>
                <c:pt idx="152">
                  <c:v>1/01/2033</c:v>
                </c:pt>
                <c:pt idx="153">
                  <c:v>1/02/2033</c:v>
                </c:pt>
                <c:pt idx="154">
                  <c:v>1/03/2033</c:v>
                </c:pt>
                <c:pt idx="155">
                  <c:v>1/04/2033</c:v>
                </c:pt>
                <c:pt idx="156">
                  <c:v>1/05/2033</c:v>
                </c:pt>
                <c:pt idx="157">
                  <c:v>1/06/2033</c:v>
                </c:pt>
                <c:pt idx="158">
                  <c:v>1/07/2033</c:v>
                </c:pt>
                <c:pt idx="159">
                  <c:v>1/08/2033</c:v>
                </c:pt>
                <c:pt idx="160">
                  <c:v>1/09/2033</c:v>
                </c:pt>
                <c:pt idx="161">
                  <c:v>1/10/2033</c:v>
                </c:pt>
                <c:pt idx="162">
                  <c:v>1/11/2033</c:v>
                </c:pt>
                <c:pt idx="163">
                  <c:v>1/12/2033</c:v>
                </c:pt>
                <c:pt idx="164">
                  <c:v>1/01/2034</c:v>
                </c:pt>
                <c:pt idx="165">
                  <c:v>1/02/2034</c:v>
                </c:pt>
                <c:pt idx="166">
                  <c:v>1/03/2034</c:v>
                </c:pt>
                <c:pt idx="167">
                  <c:v>1/04/2034</c:v>
                </c:pt>
                <c:pt idx="168">
                  <c:v>1/05/2034</c:v>
                </c:pt>
                <c:pt idx="169">
                  <c:v>1/06/2034</c:v>
                </c:pt>
                <c:pt idx="170">
                  <c:v>1/07/2034</c:v>
                </c:pt>
                <c:pt idx="171">
                  <c:v>1/08/2034</c:v>
                </c:pt>
                <c:pt idx="172">
                  <c:v>1/09/2034</c:v>
                </c:pt>
                <c:pt idx="173">
                  <c:v>1/10/2034</c:v>
                </c:pt>
                <c:pt idx="174">
                  <c:v>1/11/2034</c:v>
                </c:pt>
                <c:pt idx="175">
                  <c:v>1/12/2034</c:v>
                </c:pt>
                <c:pt idx="176">
                  <c:v>1/01/2035</c:v>
                </c:pt>
                <c:pt idx="177">
                  <c:v>1/02/2035</c:v>
                </c:pt>
                <c:pt idx="178">
                  <c:v>1/03/2035</c:v>
                </c:pt>
                <c:pt idx="179">
                  <c:v>1/04/2035</c:v>
                </c:pt>
                <c:pt idx="180">
                  <c:v>1/05/2035</c:v>
                </c:pt>
                <c:pt idx="181">
                  <c:v>1/06/2035</c:v>
                </c:pt>
                <c:pt idx="182">
                  <c:v>1/07/2035</c:v>
                </c:pt>
                <c:pt idx="183">
                  <c:v>1/08/2035</c:v>
                </c:pt>
                <c:pt idx="184">
                  <c:v>1/09/2035</c:v>
                </c:pt>
                <c:pt idx="185">
                  <c:v>1/10/2035</c:v>
                </c:pt>
                <c:pt idx="186">
                  <c:v>1/11/2035</c:v>
                </c:pt>
                <c:pt idx="187">
                  <c:v>1/12/2035</c:v>
                </c:pt>
                <c:pt idx="188">
                  <c:v>1/01/2036</c:v>
                </c:pt>
                <c:pt idx="189">
                  <c:v>1/02/2036</c:v>
                </c:pt>
                <c:pt idx="190">
                  <c:v>1/03/2036</c:v>
                </c:pt>
                <c:pt idx="191">
                  <c:v>1/04/2036</c:v>
                </c:pt>
                <c:pt idx="192">
                  <c:v>1/05/2036</c:v>
                </c:pt>
                <c:pt idx="193">
                  <c:v>1/06/2036</c:v>
                </c:pt>
                <c:pt idx="194">
                  <c:v>1/07/2036</c:v>
                </c:pt>
                <c:pt idx="195">
                  <c:v>1/08/2036</c:v>
                </c:pt>
                <c:pt idx="196">
                  <c:v>1/09/2036</c:v>
                </c:pt>
                <c:pt idx="197">
                  <c:v>1/10/2036</c:v>
                </c:pt>
                <c:pt idx="198">
                  <c:v>1/11/2036</c:v>
                </c:pt>
                <c:pt idx="199">
                  <c:v>1/12/2036</c:v>
                </c:pt>
                <c:pt idx="200">
                  <c:v>1/01/2037</c:v>
                </c:pt>
                <c:pt idx="201">
                  <c:v>1/02/2037</c:v>
                </c:pt>
                <c:pt idx="202">
                  <c:v>1/03/2037</c:v>
                </c:pt>
                <c:pt idx="203">
                  <c:v>1/04/2037</c:v>
                </c:pt>
                <c:pt idx="204">
                  <c:v>1/05/2037</c:v>
                </c:pt>
                <c:pt idx="205">
                  <c:v>1/06/2037</c:v>
                </c:pt>
                <c:pt idx="206">
                  <c:v>1/07/2037</c:v>
                </c:pt>
                <c:pt idx="207">
                  <c:v>1/08/2037</c:v>
                </c:pt>
                <c:pt idx="208">
                  <c:v>1/09/2037</c:v>
                </c:pt>
                <c:pt idx="209">
                  <c:v>1/10/2037</c:v>
                </c:pt>
                <c:pt idx="210">
                  <c:v>1/11/2037</c:v>
                </c:pt>
                <c:pt idx="211">
                  <c:v>1/12/2037</c:v>
                </c:pt>
                <c:pt idx="212">
                  <c:v>1/01/2038</c:v>
                </c:pt>
                <c:pt idx="213">
                  <c:v>1/02/2038</c:v>
                </c:pt>
                <c:pt idx="214">
                  <c:v>1/03/2038</c:v>
                </c:pt>
                <c:pt idx="215">
                  <c:v>1/04/2038</c:v>
                </c:pt>
                <c:pt idx="216">
                  <c:v>1/05/2038</c:v>
                </c:pt>
                <c:pt idx="217">
                  <c:v>1/06/2038</c:v>
                </c:pt>
                <c:pt idx="218">
                  <c:v>1/07/2038</c:v>
                </c:pt>
                <c:pt idx="219">
                  <c:v>1/08/2038</c:v>
                </c:pt>
                <c:pt idx="220">
                  <c:v>1/09/2038</c:v>
                </c:pt>
                <c:pt idx="221">
                  <c:v>1/10/2038</c:v>
                </c:pt>
                <c:pt idx="222">
                  <c:v>1/11/2038</c:v>
                </c:pt>
                <c:pt idx="223">
                  <c:v>1/12/2038</c:v>
                </c:pt>
                <c:pt idx="224">
                  <c:v>1/01/2039</c:v>
                </c:pt>
                <c:pt idx="225">
                  <c:v>1/02/2039</c:v>
                </c:pt>
                <c:pt idx="226">
                  <c:v>1/03/2039</c:v>
                </c:pt>
                <c:pt idx="227">
                  <c:v>1/04/2039</c:v>
                </c:pt>
                <c:pt idx="228">
                  <c:v>1/05/2039</c:v>
                </c:pt>
                <c:pt idx="229">
                  <c:v>1/06/2039</c:v>
                </c:pt>
                <c:pt idx="230">
                  <c:v>1/07/2039</c:v>
                </c:pt>
                <c:pt idx="231">
                  <c:v>1/08/2039</c:v>
                </c:pt>
                <c:pt idx="232">
                  <c:v>1/09/2039</c:v>
                </c:pt>
                <c:pt idx="233">
                  <c:v>1/10/2039</c:v>
                </c:pt>
                <c:pt idx="234">
                  <c:v>1/11/2039</c:v>
                </c:pt>
                <c:pt idx="235">
                  <c:v>1/12/2039</c:v>
                </c:pt>
                <c:pt idx="236">
                  <c:v>1/01/2040</c:v>
                </c:pt>
                <c:pt idx="237">
                  <c:v>1/02/2040</c:v>
                </c:pt>
                <c:pt idx="238">
                  <c:v>1/03/2040</c:v>
                </c:pt>
                <c:pt idx="239">
                  <c:v>1/04/2040</c:v>
                </c:pt>
                <c:pt idx="240">
                  <c:v>1/05/2040</c:v>
                </c:pt>
                <c:pt idx="241">
                  <c:v>1/06/2040</c:v>
                </c:pt>
                <c:pt idx="242">
                  <c:v>1/07/2040</c:v>
                </c:pt>
                <c:pt idx="243">
                  <c:v>1/08/2040</c:v>
                </c:pt>
                <c:pt idx="244">
                  <c:v>1/09/2040</c:v>
                </c:pt>
                <c:pt idx="245">
                  <c:v>1/10/2040</c:v>
                </c:pt>
                <c:pt idx="246">
                  <c:v>1/11/2040</c:v>
                </c:pt>
                <c:pt idx="247">
                  <c:v>1/12/2040</c:v>
                </c:pt>
                <c:pt idx="248">
                  <c:v>1/01/2041</c:v>
                </c:pt>
                <c:pt idx="249">
                  <c:v>1/02/2041</c:v>
                </c:pt>
                <c:pt idx="250">
                  <c:v>1/03/2041</c:v>
                </c:pt>
                <c:pt idx="251">
                  <c:v>1/04/2041</c:v>
                </c:pt>
                <c:pt idx="252">
                  <c:v>1/05/2041</c:v>
                </c:pt>
                <c:pt idx="253">
                  <c:v>1/06/2041</c:v>
                </c:pt>
                <c:pt idx="254">
                  <c:v>1/07/2041</c:v>
                </c:pt>
                <c:pt idx="255">
                  <c:v>1/08/2041</c:v>
                </c:pt>
                <c:pt idx="256">
                  <c:v>1/09/2041</c:v>
                </c:pt>
                <c:pt idx="257">
                  <c:v>1/10/2041</c:v>
                </c:pt>
                <c:pt idx="258">
                  <c:v>1/11/2041</c:v>
                </c:pt>
                <c:pt idx="259">
                  <c:v>1/12/2041</c:v>
                </c:pt>
                <c:pt idx="260">
                  <c:v>1/01/2042</c:v>
                </c:pt>
                <c:pt idx="261">
                  <c:v>1/02/2042</c:v>
                </c:pt>
                <c:pt idx="262">
                  <c:v>1/03/2042</c:v>
                </c:pt>
                <c:pt idx="263">
                  <c:v>1/04/2042</c:v>
                </c:pt>
                <c:pt idx="264">
                  <c:v>1/05/2042</c:v>
                </c:pt>
                <c:pt idx="265">
                  <c:v>1/06/2042</c:v>
                </c:pt>
                <c:pt idx="266">
                  <c:v>1/07/2042</c:v>
                </c:pt>
                <c:pt idx="267">
                  <c:v>1/08/2042</c:v>
                </c:pt>
                <c:pt idx="268">
                  <c:v>1/09/2042</c:v>
                </c:pt>
                <c:pt idx="269">
                  <c:v>1/10/2042</c:v>
                </c:pt>
                <c:pt idx="270">
                  <c:v>1/11/2042</c:v>
                </c:pt>
                <c:pt idx="271">
                  <c:v>1/12/2042</c:v>
                </c:pt>
                <c:pt idx="272">
                  <c:v>1/01/2043</c:v>
                </c:pt>
                <c:pt idx="273">
                  <c:v>1/02/2043</c:v>
                </c:pt>
                <c:pt idx="274">
                  <c:v>1/03/2043</c:v>
                </c:pt>
                <c:pt idx="275">
                  <c:v>1/04/2043</c:v>
                </c:pt>
                <c:pt idx="276">
                  <c:v>1/05/2043</c:v>
                </c:pt>
                <c:pt idx="277">
                  <c:v>1/06/2043</c:v>
                </c:pt>
                <c:pt idx="278">
                  <c:v>1/07/2043</c:v>
                </c:pt>
                <c:pt idx="279">
                  <c:v>1/08/2043</c:v>
                </c:pt>
                <c:pt idx="280">
                  <c:v>1/09/2043</c:v>
                </c:pt>
                <c:pt idx="281">
                  <c:v>1/10/2043</c:v>
                </c:pt>
                <c:pt idx="282">
                  <c:v>1/11/2043</c:v>
                </c:pt>
                <c:pt idx="283">
                  <c:v>1/12/2043</c:v>
                </c:pt>
                <c:pt idx="284">
                  <c:v>1/01/2044</c:v>
                </c:pt>
                <c:pt idx="285">
                  <c:v>1/02/2044</c:v>
                </c:pt>
                <c:pt idx="286">
                  <c:v>1/03/2044</c:v>
                </c:pt>
                <c:pt idx="287">
                  <c:v>1/04/2044</c:v>
                </c:pt>
                <c:pt idx="288">
                  <c:v>1/05/2044</c:v>
                </c:pt>
                <c:pt idx="289">
                  <c:v>1/06/2044</c:v>
                </c:pt>
                <c:pt idx="290">
                  <c:v>1/07/2044</c:v>
                </c:pt>
                <c:pt idx="291">
                  <c:v>1/08/2044</c:v>
                </c:pt>
                <c:pt idx="292">
                  <c:v>1/09/2044</c:v>
                </c:pt>
                <c:pt idx="293">
                  <c:v>1/10/2044</c:v>
                </c:pt>
                <c:pt idx="294">
                  <c:v>1/11/2044</c:v>
                </c:pt>
                <c:pt idx="295">
                  <c:v>1/12/2044</c:v>
                </c:pt>
                <c:pt idx="296">
                  <c:v>1/01/2045</c:v>
                </c:pt>
                <c:pt idx="297">
                  <c:v>1/02/2045</c:v>
                </c:pt>
                <c:pt idx="298">
                  <c:v>1/03/2045</c:v>
                </c:pt>
                <c:pt idx="299">
                  <c:v>1/04/2045</c:v>
                </c:pt>
                <c:pt idx="300">
                  <c:v>1/05/2045</c:v>
                </c:pt>
                <c:pt idx="301">
                  <c:v>1/06/2045</c:v>
                </c:pt>
                <c:pt idx="302">
                  <c:v>1/07/2045</c:v>
                </c:pt>
                <c:pt idx="303">
                  <c:v>1/08/2045</c:v>
                </c:pt>
                <c:pt idx="304">
                  <c:v>1/09/2045</c:v>
                </c:pt>
                <c:pt idx="305">
                  <c:v>1/10/2045</c:v>
                </c:pt>
                <c:pt idx="306">
                  <c:v>1/11/2045</c:v>
                </c:pt>
                <c:pt idx="307">
                  <c:v>1/12/2045</c:v>
                </c:pt>
                <c:pt idx="308">
                  <c:v>1/01/2046</c:v>
                </c:pt>
                <c:pt idx="309">
                  <c:v>1/02/2046</c:v>
                </c:pt>
                <c:pt idx="310">
                  <c:v>1/03/2046</c:v>
                </c:pt>
                <c:pt idx="311">
                  <c:v>1/04/2046</c:v>
                </c:pt>
                <c:pt idx="312">
                  <c:v>1/05/2046</c:v>
                </c:pt>
                <c:pt idx="313">
                  <c:v>1/06/2046</c:v>
                </c:pt>
                <c:pt idx="314">
                  <c:v>1/07/2046</c:v>
                </c:pt>
                <c:pt idx="315">
                  <c:v>1/08/2046</c:v>
                </c:pt>
                <c:pt idx="316">
                  <c:v>1/09/2046</c:v>
                </c:pt>
                <c:pt idx="317">
                  <c:v>1/10/2046</c:v>
                </c:pt>
                <c:pt idx="318">
                  <c:v>1/11/2046</c:v>
                </c:pt>
                <c:pt idx="319">
                  <c:v>1/12/2046</c:v>
                </c:pt>
                <c:pt idx="320">
                  <c:v>1/01/2047</c:v>
                </c:pt>
                <c:pt idx="321">
                  <c:v>1/02/2047</c:v>
                </c:pt>
                <c:pt idx="322">
                  <c:v>1/03/2047</c:v>
                </c:pt>
                <c:pt idx="323">
                  <c:v>1/04/2047</c:v>
                </c:pt>
                <c:pt idx="324">
                  <c:v>1/05/2047</c:v>
                </c:pt>
                <c:pt idx="325">
                  <c:v>1/06/2047</c:v>
                </c:pt>
                <c:pt idx="326">
                  <c:v>1/07/2047</c:v>
                </c:pt>
                <c:pt idx="327">
                  <c:v>1/08/2047</c:v>
                </c:pt>
                <c:pt idx="328">
                  <c:v>1/09/2047</c:v>
                </c:pt>
                <c:pt idx="329">
                  <c:v>1/10/2047</c:v>
                </c:pt>
                <c:pt idx="330">
                  <c:v>1/11/2047</c:v>
                </c:pt>
                <c:pt idx="331">
                  <c:v>1/12/2047</c:v>
                </c:pt>
                <c:pt idx="332">
                  <c:v>1/01/2048</c:v>
                </c:pt>
                <c:pt idx="333">
                  <c:v>1/02/2048</c:v>
                </c:pt>
                <c:pt idx="334">
                  <c:v>1/03/2048</c:v>
                </c:pt>
                <c:pt idx="335">
                  <c:v>1/04/2048</c:v>
                </c:pt>
                <c:pt idx="336">
                  <c:v>1/05/2048</c:v>
                </c:pt>
                <c:pt idx="337">
                  <c:v>1/06/2048</c:v>
                </c:pt>
                <c:pt idx="338">
                  <c:v>1/07/2048</c:v>
                </c:pt>
                <c:pt idx="339">
                  <c:v>1/08/2048</c:v>
                </c:pt>
                <c:pt idx="340">
                  <c:v>1/09/2048</c:v>
                </c:pt>
                <c:pt idx="341">
                  <c:v>1/10/2048</c:v>
                </c:pt>
                <c:pt idx="342">
                  <c:v>1/11/2048</c:v>
                </c:pt>
                <c:pt idx="343">
                  <c:v>1/12/2048</c:v>
                </c:pt>
                <c:pt idx="344">
                  <c:v>1/01/2049</c:v>
                </c:pt>
                <c:pt idx="345">
                  <c:v>1/02/2049</c:v>
                </c:pt>
                <c:pt idx="346">
                  <c:v>1/03/2049</c:v>
                </c:pt>
                <c:pt idx="347">
                  <c:v>1/04/2049</c:v>
                </c:pt>
                <c:pt idx="348">
                  <c:v>1/05/2049</c:v>
                </c:pt>
                <c:pt idx="349">
                  <c:v>1/06/2049</c:v>
                </c:pt>
                <c:pt idx="350">
                  <c:v>1/07/2049</c:v>
                </c:pt>
                <c:pt idx="351">
                  <c:v>1/08/2049</c:v>
                </c:pt>
                <c:pt idx="352">
                  <c:v>1/09/2049</c:v>
                </c:pt>
                <c:pt idx="353">
                  <c:v>1/10/2049</c:v>
                </c:pt>
                <c:pt idx="354">
                  <c:v>1/11/2049</c:v>
                </c:pt>
                <c:pt idx="355">
                  <c:v>1/12/2049</c:v>
                </c:pt>
                <c:pt idx="356">
                  <c:v>1/01/2050</c:v>
                </c:pt>
                <c:pt idx="357">
                  <c:v>1/02/2050</c:v>
                </c:pt>
                <c:pt idx="358">
                  <c:v>1/03/2050</c:v>
                </c:pt>
                <c:pt idx="359">
                  <c:v>1/04/2050</c:v>
                </c:pt>
                <c:pt idx="360">
                  <c:v>1/05/2050</c:v>
                </c:pt>
                <c:pt idx="361">
                  <c:v>1/06/2050</c:v>
                </c:pt>
                <c:pt idx="362">
                  <c:v>1/07/2050</c:v>
                </c:pt>
                <c:pt idx="363">
                  <c:v>1/08/2050</c:v>
                </c:pt>
                <c:pt idx="364">
                  <c:v>1/09/2050</c:v>
                </c:pt>
                <c:pt idx="365">
                  <c:v>1/10/2050</c:v>
                </c:pt>
                <c:pt idx="366">
                  <c:v>1/11/2050</c:v>
                </c:pt>
                <c:pt idx="367">
                  <c:v>1/12/2050</c:v>
                </c:pt>
                <c:pt idx="368">
                  <c:v>1/01/2051</c:v>
                </c:pt>
                <c:pt idx="369">
                  <c:v>1/02/2051</c:v>
                </c:pt>
                <c:pt idx="370">
                  <c:v>1/03/2051</c:v>
                </c:pt>
                <c:pt idx="371">
                  <c:v>1/04/2051</c:v>
                </c:pt>
                <c:pt idx="372">
                  <c:v>1/05/2051</c:v>
                </c:pt>
                <c:pt idx="373">
                  <c:v>1/06/2051</c:v>
                </c:pt>
                <c:pt idx="374">
                  <c:v>1/07/2051</c:v>
                </c:pt>
                <c:pt idx="375">
                  <c:v>1/08/2051</c:v>
                </c:pt>
                <c:pt idx="376">
                  <c:v>1/09/2051</c:v>
                </c:pt>
                <c:pt idx="377">
                  <c:v>1/10/2051</c:v>
                </c:pt>
                <c:pt idx="378">
                  <c:v>1/11/2051</c:v>
                </c:pt>
                <c:pt idx="379">
                  <c:v>1/12/2051</c:v>
                </c:pt>
              </c:strCache>
            </c:strRef>
          </c:cat>
          <c:val>
            <c:numRef>
              <c:f>_Hidden30!$F$2:$F$381</c:f>
              <c:numCache>
                <c:ptCount val="380"/>
                <c:pt idx="0">
                  <c:v>5000000000</c:v>
                </c:pt>
                <c:pt idx="1">
                  <c:v>5000000000</c:v>
                </c:pt>
                <c:pt idx="2">
                  <c:v>5000000000</c:v>
                </c:pt>
                <c:pt idx="3">
                  <c:v>5000000000</c:v>
                </c:pt>
                <c:pt idx="4">
                  <c:v>5000000000</c:v>
                </c:pt>
                <c:pt idx="5">
                  <c:v>5000000000</c:v>
                </c:pt>
                <c:pt idx="6">
                  <c:v>5000000000</c:v>
                </c:pt>
                <c:pt idx="7">
                  <c:v>5000000000</c:v>
                </c:pt>
                <c:pt idx="8">
                  <c:v>5000000000</c:v>
                </c:pt>
                <c:pt idx="9">
                  <c:v>5000000000</c:v>
                </c:pt>
                <c:pt idx="10">
                  <c:v>5000000000</c:v>
                </c:pt>
                <c:pt idx="11">
                  <c:v>5000000000</c:v>
                </c:pt>
                <c:pt idx="12">
                  <c:v>5000000000</c:v>
                </c:pt>
                <c:pt idx="13">
                  <c:v>5000000000</c:v>
                </c:pt>
                <c:pt idx="14">
                  <c:v>5000000000</c:v>
                </c:pt>
                <c:pt idx="15">
                  <c:v>5000000000</c:v>
                </c:pt>
                <c:pt idx="16">
                  <c:v>5000000000</c:v>
                </c:pt>
                <c:pt idx="17">
                  <c:v>5000000000</c:v>
                </c:pt>
                <c:pt idx="18">
                  <c:v>5000000000</c:v>
                </c:pt>
                <c:pt idx="19">
                  <c:v>5000000000</c:v>
                </c:pt>
                <c:pt idx="20">
                  <c:v>5000000000</c:v>
                </c:pt>
                <c:pt idx="21">
                  <c:v>5000000000</c:v>
                </c:pt>
                <c:pt idx="22">
                  <c:v>5000000000</c:v>
                </c:pt>
                <c:pt idx="23">
                  <c:v>5000000000</c:v>
                </c:pt>
                <c:pt idx="24">
                  <c:v>5000000000</c:v>
                </c:pt>
                <c:pt idx="25">
                  <c:v>5000000000</c:v>
                </c:pt>
                <c:pt idx="26">
                  <c:v>5000000000</c:v>
                </c:pt>
                <c:pt idx="27">
                  <c:v>5000000000</c:v>
                </c:pt>
                <c:pt idx="28">
                  <c:v>5000000000</c:v>
                </c:pt>
                <c:pt idx="29">
                  <c:v>5000000000</c:v>
                </c:pt>
                <c:pt idx="30">
                  <c:v>5000000000</c:v>
                </c:pt>
                <c:pt idx="31">
                  <c:v>5000000000</c:v>
                </c:pt>
                <c:pt idx="32">
                  <c:v>5000000000</c:v>
                </c:pt>
                <c:pt idx="33">
                  <c:v>5000000000</c:v>
                </c:pt>
                <c:pt idx="34">
                  <c:v>5000000000</c:v>
                </c:pt>
                <c:pt idx="35">
                  <c:v>5000000000</c:v>
                </c:pt>
                <c:pt idx="36">
                  <c:v>5000000000</c:v>
                </c:pt>
                <c:pt idx="37">
                  <c:v>5000000000</c:v>
                </c:pt>
                <c:pt idx="38">
                  <c:v>5000000000</c:v>
                </c:pt>
                <c:pt idx="39">
                  <c:v>5000000000</c:v>
                </c:pt>
                <c:pt idx="40">
                  <c:v>5000000000</c:v>
                </c:pt>
                <c:pt idx="41">
                  <c:v>5000000000</c:v>
                </c:pt>
                <c:pt idx="42">
                  <c:v>5000000000</c:v>
                </c:pt>
                <c:pt idx="43">
                  <c:v>5000000000</c:v>
                </c:pt>
                <c:pt idx="44">
                  <c:v>5000000000</c:v>
                </c:pt>
                <c:pt idx="45">
                  <c:v>5000000000</c:v>
                </c:pt>
                <c:pt idx="46">
                  <c:v>5000000000</c:v>
                </c:pt>
                <c:pt idx="47">
                  <c:v>5000000000</c:v>
                </c:pt>
                <c:pt idx="48">
                  <c:v>5000000000</c:v>
                </c:pt>
                <c:pt idx="49">
                  <c:v>5000000000</c:v>
                </c:pt>
                <c:pt idx="50">
                  <c:v>5000000000</c:v>
                </c:pt>
                <c:pt idx="51">
                  <c:v>5000000000</c:v>
                </c:pt>
                <c:pt idx="52">
                  <c:v>5000000000</c:v>
                </c:pt>
                <c:pt idx="53">
                  <c:v>5000000000</c:v>
                </c:pt>
                <c:pt idx="54">
                  <c:v>5000000000</c:v>
                </c:pt>
                <c:pt idx="55">
                  <c:v>5000000000</c:v>
                </c:pt>
                <c:pt idx="56">
                  <c:v>5000000000</c:v>
                </c:pt>
                <c:pt idx="57">
                  <c:v>5000000000</c:v>
                </c:pt>
                <c:pt idx="58">
                  <c:v>5000000000</c:v>
                </c:pt>
                <c:pt idx="59">
                  <c:v>5000000000</c:v>
                </c:pt>
                <c:pt idx="60">
                  <c:v>5000000000</c:v>
                </c:pt>
                <c:pt idx="61">
                  <c:v>5000000000</c:v>
                </c:pt>
                <c:pt idx="62">
                  <c:v>5000000000</c:v>
                </c:pt>
                <c:pt idx="63">
                  <c:v>5000000000</c:v>
                </c:pt>
                <c:pt idx="64">
                  <c:v>5000000000</c:v>
                </c:pt>
                <c:pt idx="65">
                  <c:v>5000000000</c:v>
                </c:pt>
                <c:pt idx="66">
                  <c:v>5000000000</c:v>
                </c:pt>
                <c:pt idx="67">
                  <c:v>5000000000</c:v>
                </c:pt>
                <c:pt idx="68">
                  <c:v>5000000000</c:v>
                </c:pt>
                <c:pt idx="69">
                  <c:v>2500000000</c:v>
                </c:pt>
                <c:pt idx="70">
                  <c:v>2500000000</c:v>
                </c:pt>
                <c:pt idx="71">
                  <c:v>2500000000</c:v>
                </c:pt>
                <c:pt idx="72">
                  <c:v>2500000000</c:v>
                </c:pt>
                <c:pt idx="73">
                  <c:v>2500000000</c:v>
                </c:pt>
                <c:pt idx="74">
                  <c:v>2500000000</c:v>
                </c:pt>
                <c:pt idx="75">
                  <c:v>2500000000</c:v>
                </c:pt>
                <c:pt idx="76">
                  <c:v>2500000000</c:v>
                </c:pt>
                <c:pt idx="77">
                  <c:v>2500000000</c:v>
                </c:pt>
                <c:pt idx="78">
                  <c:v>2500000000</c:v>
                </c:pt>
                <c:pt idx="79">
                  <c:v>2500000000</c:v>
                </c:pt>
                <c:pt idx="80">
                  <c:v>2500000000</c:v>
                </c:pt>
                <c:pt idx="81">
                  <c:v>2500000000</c:v>
                </c:pt>
                <c:pt idx="82">
                  <c:v>2500000000</c:v>
                </c:pt>
                <c:pt idx="83">
                  <c:v>2500000000</c:v>
                </c:pt>
                <c:pt idx="84">
                  <c:v>2500000000</c:v>
                </c:pt>
                <c:pt idx="85">
                  <c:v>2500000000</c:v>
                </c:pt>
                <c:pt idx="86">
                  <c:v>2500000000</c:v>
                </c:pt>
                <c:pt idx="87">
                  <c:v>2500000000</c:v>
                </c:pt>
                <c:pt idx="88">
                  <c:v>2500000000</c:v>
                </c:pt>
                <c:pt idx="89">
                  <c:v>2500000000</c:v>
                </c:pt>
                <c:pt idx="90">
                  <c:v>2500000000</c:v>
                </c:pt>
                <c:pt idx="91">
                  <c:v>2500000000</c:v>
                </c:pt>
                <c:pt idx="92">
                  <c:v>2500000000</c:v>
                </c:pt>
                <c:pt idx="93">
                  <c:v>2500000000</c:v>
                </c:pt>
                <c:pt idx="94">
                  <c:v>2500000000</c:v>
                </c:pt>
                <c:pt idx="95">
                  <c:v>2500000000</c:v>
                </c:pt>
                <c:pt idx="96">
                  <c:v>2500000000</c:v>
                </c:pt>
                <c:pt idx="97">
                  <c:v>2500000000</c:v>
                </c:pt>
                <c:pt idx="98">
                  <c:v>2500000000</c:v>
                </c:pt>
                <c:pt idx="99">
                  <c:v>2500000000</c:v>
                </c:pt>
                <c:pt idx="100">
                  <c:v>2500000000</c:v>
                </c:pt>
                <c:pt idx="101">
                  <c:v>2500000000</c:v>
                </c:pt>
                <c:pt idx="102">
                  <c:v>2500000000</c:v>
                </c:pt>
                <c:pt idx="103">
                  <c:v>2500000000</c:v>
                </c:pt>
                <c:pt idx="104">
                  <c:v>2500000000</c:v>
                </c:pt>
                <c:pt idx="105">
                  <c:v>0</c:v>
                </c:pt>
              </c:numCache>
            </c:numRef>
          </c:val>
          <c:smooth val="0"/>
        </c:ser>
        <c:axId val="12320288"/>
        <c:axId val="43773729"/>
      </c:lineChart>
      <c:catAx>
        <c:axId val="12320288"/>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43773729"/>
        <c:crosses val="autoZero"/>
        <c:auto val="1"/>
        <c:lblOffset val="100"/>
        <c:tickLblSkip val="1"/>
        <c:noMultiLvlLbl val="0"/>
      </c:catAx>
      <c:valAx>
        <c:axId val="4377372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2320288"/>
        <c:crossesAt val="1"/>
        <c:crossBetween val="between"/>
        <c:dispUnits/>
      </c:valAx>
      <c:spPr>
        <a:noFill/>
        <a:ln>
          <a:noFill/>
        </a:ln>
      </c:spPr>
    </c:plotArea>
    <c:legend>
      <c:legendPos val="r"/>
      <c:layout>
        <c:manualLayout>
          <c:xMode val="edge"/>
          <c:yMode val="edge"/>
          <c:x val="0.668"/>
          <c:y val="0.023"/>
          <c:w val="0.332"/>
          <c:h val="0.24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2"/>
          <c:y val="0.009"/>
        </c:manualLayout>
      </c:layout>
      <c:spPr>
        <a:noFill/>
        <a:ln w="3175">
          <a:solidFill>
            <a:srgbClr val="000000"/>
          </a:solidFill>
        </a:ln>
      </c:spPr>
    </c:title>
    <c:plotArea>
      <c:layout>
        <c:manualLayout>
          <c:xMode val="edge"/>
          <c:yMode val="edge"/>
          <c:x val="0.015"/>
          <c:y val="0.12525"/>
          <c:w val="0.9697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_Hidden12!$A$2:$A$32</c:f>
              <c:strCache>
                <c:ptCount val="3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&gt;30 and &lt;=31</c:v>
                </c:pt>
                <c:pt idx="28">
                  <c:v>&gt;25 and &lt;=26</c:v>
                </c:pt>
                <c:pt idx="29">
                  <c:v>&gt;28 and &lt;=29</c:v>
                </c:pt>
                <c:pt idx="30">
                  <c:v>&gt;26 and &lt;=27</c:v>
                </c:pt>
              </c:strCache>
            </c:strRef>
          </c:cat>
          <c:val>
            <c:numRef>
              <c:f>_Hidden12!$B$2:$B$32</c:f>
              <c:numCache>
                <c:ptCount val="31"/>
                <c:pt idx="0">
                  <c:v>0.24549871453138528</c:v>
                </c:pt>
                <c:pt idx="1">
                  <c:v>0.17950836272828935</c:v>
                </c:pt>
                <c:pt idx="2">
                  <c:v>0.12832620305981762</c:v>
                </c:pt>
                <c:pt idx="3">
                  <c:v>0.22112795224297066</c:v>
                </c:pt>
                <c:pt idx="4">
                  <c:v>0.0887068537473718</c:v>
                </c:pt>
                <c:pt idx="5">
                  <c:v>0.04218889785528115</c:v>
                </c:pt>
                <c:pt idx="6">
                  <c:v>0.007310330218153516</c:v>
                </c:pt>
                <c:pt idx="7">
                  <c:v>0.00643523082809325</c:v>
                </c:pt>
                <c:pt idx="8">
                  <c:v>0.012789465112179136</c:v>
                </c:pt>
                <c:pt idx="9">
                  <c:v>0.024711935704780287</c:v>
                </c:pt>
                <c:pt idx="10">
                  <c:v>0.02126128196409289</c:v>
                </c:pt>
                <c:pt idx="11">
                  <c:v>0.004415204072071345</c:v>
                </c:pt>
                <c:pt idx="12">
                  <c:v>0.001233555633712682</c:v>
                </c:pt>
                <c:pt idx="13">
                  <c:v>0.0015371608157392265</c:v>
                </c:pt>
                <c:pt idx="14">
                  <c:v>0.0061232060619817626</c:v>
                </c:pt>
                <c:pt idx="15">
                  <c:v>0.005467029588724542</c:v>
                </c:pt>
                <c:pt idx="16">
                  <c:v>0.0022992163004353543</c:v>
                </c:pt>
                <c:pt idx="17">
                  <c:v>0.0005715972554365647</c:v>
                </c:pt>
                <c:pt idx="18">
                  <c:v>0.00013217742907476897</c:v>
                </c:pt>
                <c:pt idx="19">
                  <c:v>7.77093723998128E-05</c:v>
                </c:pt>
                <c:pt idx="20">
                  <c:v>0.00015537238260177413</c:v>
                </c:pt>
                <c:pt idx="21">
                  <c:v>4.379643677472784E-05</c:v>
                </c:pt>
                <c:pt idx="22">
                  <c:v>3.7286732277089994E-05</c:v>
                </c:pt>
                <c:pt idx="23">
                  <c:v>1.9734781329185783E-05</c:v>
                </c:pt>
                <c:pt idx="24">
                  <c:v>4.596021540845555E-06</c:v>
                </c:pt>
                <c:pt idx="25">
                  <c:v>4.34416377960781E-06</c:v>
                </c:pt>
                <c:pt idx="26">
                  <c:v>8.333671151230039E-07</c:v>
                </c:pt>
                <c:pt idx="27">
                  <c:v>7.955708894987622E-06</c:v>
                </c:pt>
                <c:pt idx="28">
                  <c:v>6.668223027183637E-08</c:v>
                </c:pt>
                <c:pt idx="29">
                  <c:v>5.063322882072497E-07</c:v>
                </c:pt>
                <c:pt idx="30">
                  <c:v>3.4228691775865692E-06</c:v>
                </c:pt>
              </c:numCache>
            </c:numRef>
          </c:val>
        </c:ser>
        <c:gapWidth val="80"/>
        <c:axId val="28369256"/>
        <c:axId val="53996713"/>
      </c:barChart>
      <c:catAx>
        <c:axId val="2836925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3996713"/>
        <c:crosses val="autoZero"/>
        <c:auto val="1"/>
        <c:lblOffset val="100"/>
        <c:tickLblSkip val="1"/>
        <c:noMultiLvlLbl val="0"/>
      </c:catAx>
      <c:valAx>
        <c:axId val="5399671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36925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6"/>
          <c:y val="0.12675"/>
          <c:w val="0.9682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_Hidden13!$A$2:$A$34</c:f>
              <c:strCache>
                <c:ptCount val="33"/>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pt idx="32">
                  <c:v>&gt;31 and &lt;=32</c:v>
                </c:pt>
              </c:strCache>
            </c:strRef>
          </c:cat>
          <c:val>
            <c:numRef>
              <c:f>_Hidden13!$B$2:$B$34</c:f>
              <c:numCache>
                <c:ptCount val="33"/>
                <c:pt idx="0">
                  <c:v>6.649458871391405E-05</c:v>
                </c:pt>
                <c:pt idx="1">
                  <c:v>0.008273497270292026</c:v>
                </c:pt>
                <c:pt idx="2">
                  <c:v>0.009843181281434974</c:v>
                </c:pt>
                <c:pt idx="3">
                  <c:v>0.00949505718133774</c:v>
                </c:pt>
                <c:pt idx="4">
                  <c:v>0.013373669711748934</c:v>
                </c:pt>
                <c:pt idx="5">
                  <c:v>0.02044184330262852</c:v>
                </c:pt>
                <c:pt idx="6">
                  <c:v>0.024506088042347222</c:v>
                </c:pt>
                <c:pt idx="7">
                  <c:v>0.03304371058598103</c:v>
                </c:pt>
                <c:pt idx="8">
                  <c:v>0.030947345625723995</c:v>
                </c:pt>
                <c:pt idx="9">
                  <c:v>0.04481182809380537</c:v>
                </c:pt>
                <c:pt idx="10">
                  <c:v>0.05250821590427004</c:v>
                </c:pt>
                <c:pt idx="11">
                  <c:v>0.033015257890709554</c:v>
                </c:pt>
                <c:pt idx="12">
                  <c:v>0.04826460669653327</c:v>
                </c:pt>
                <c:pt idx="13">
                  <c:v>0.04787513961886527</c:v>
                </c:pt>
                <c:pt idx="14">
                  <c:v>0.04723419460008972</c:v>
                </c:pt>
                <c:pt idx="15">
                  <c:v>0.06799438057568591</c:v>
                </c:pt>
                <c:pt idx="16">
                  <c:v>0.038035668665452126</c:v>
                </c:pt>
                <c:pt idx="17">
                  <c:v>0.06469053745640606</c:v>
                </c:pt>
                <c:pt idx="18">
                  <c:v>0.05612781071305774</c:v>
                </c:pt>
                <c:pt idx="19">
                  <c:v>0.05892967397403842</c:v>
                </c:pt>
                <c:pt idx="20">
                  <c:v>0.08145357448960715</c:v>
                </c:pt>
                <c:pt idx="21">
                  <c:v>0.02853370905090075</c:v>
                </c:pt>
                <c:pt idx="22">
                  <c:v>0.05714011073702632</c:v>
                </c:pt>
                <c:pt idx="23">
                  <c:v>0.034757664439993154</c:v>
                </c:pt>
                <c:pt idx="24">
                  <c:v>0.04208610166416474</c:v>
                </c:pt>
                <c:pt idx="25">
                  <c:v>0.043269276350816996</c:v>
                </c:pt>
                <c:pt idx="26">
                  <c:v>0.0007412831423883041</c:v>
                </c:pt>
                <c:pt idx="27">
                  <c:v>0.0010501892346257422</c:v>
                </c:pt>
                <c:pt idx="28">
                  <c:v>0.0005927368627454924</c:v>
                </c:pt>
                <c:pt idx="29">
                  <c:v>0.0005640648143391354</c:v>
                </c:pt>
                <c:pt idx="30">
                  <c:v>0.0002996556761219956</c:v>
                </c:pt>
                <c:pt idx="31">
                  <c:v>1.1500212383213064E-05</c:v>
                </c:pt>
                <c:pt idx="32">
                  <c:v>2.193154576522238E-05</c:v>
                </c:pt>
              </c:numCache>
            </c:numRef>
          </c:val>
        </c:ser>
        <c:gapWidth val="80"/>
        <c:axId val="16208370"/>
        <c:axId val="11657603"/>
      </c:barChart>
      <c:catAx>
        <c:axId val="1620837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1657603"/>
        <c:crosses val="autoZero"/>
        <c:auto val="1"/>
        <c:lblOffset val="100"/>
        <c:tickLblSkip val="1"/>
        <c:noMultiLvlLbl val="0"/>
      </c:catAx>
      <c:valAx>
        <c:axId val="1165760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20837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25"/>
          <c:y val="0.00925"/>
        </c:manualLayout>
      </c:layout>
      <c:spPr>
        <a:noFill/>
        <a:ln w="3175">
          <a:solidFill>
            <a:srgbClr val="000000"/>
          </a:solidFill>
        </a:ln>
      </c:spPr>
    </c:title>
    <c:plotArea>
      <c:layout>
        <c:manualLayout>
          <c:xMode val="edge"/>
          <c:yMode val="edge"/>
          <c:x val="0.015"/>
          <c:y val="0.12575"/>
          <c:w val="0.9697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_Hidden14!$A$2:$A$40</c:f>
              <c:strCache>
                <c:ptCount val="3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&gt;37 and &lt;=38</c:v>
                </c:pt>
              </c:strCache>
            </c:strRef>
          </c:cat>
          <c:val>
            <c:numRef>
              <c:f>_Hidden14!$B$2:$B$40</c:f>
              <c:numCache>
                <c:ptCount val="39"/>
                <c:pt idx="0">
                  <c:v>9.945002866917004E-05</c:v>
                </c:pt>
                <c:pt idx="1">
                  <c:v>0.003551956737259353</c:v>
                </c:pt>
                <c:pt idx="2">
                  <c:v>0.003618411222033528</c:v>
                </c:pt>
                <c:pt idx="3">
                  <c:v>0.0011695853306356054</c:v>
                </c:pt>
                <c:pt idx="4">
                  <c:v>0.0224770479340371</c:v>
                </c:pt>
                <c:pt idx="5">
                  <c:v>0.0026761332872300503</c:v>
                </c:pt>
                <c:pt idx="6">
                  <c:v>0.005181915250814282</c:v>
                </c:pt>
                <c:pt idx="7">
                  <c:v>0.006858366032704768</c:v>
                </c:pt>
                <c:pt idx="8">
                  <c:v>0.008609860301214165</c:v>
                </c:pt>
                <c:pt idx="9">
                  <c:v>0.10510725421356577</c:v>
                </c:pt>
                <c:pt idx="10">
                  <c:v>0.013525562327597287</c:v>
                </c:pt>
                <c:pt idx="11">
                  <c:v>0.01673441968886179</c:v>
                </c:pt>
                <c:pt idx="12">
                  <c:v>0.05599728298176132</c:v>
                </c:pt>
                <c:pt idx="13">
                  <c:v>0.008442039186570757</c:v>
                </c:pt>
                <c:pt idx="14">
                  <c:v>0.13411487566531058</c:v>
                </c:pt>
                <c:pt idx="15">
                  <c:v>0.007327472654175071</c:v>
                </c:pt>
                <c:pt idx="16">
                  <c:v>0.01584597029219787</c:v>
                </c:pt>
                <c:pt idx="17">
                  <c:v>0.06329296170358842</c:v>
                </c:pt>
                <c:pt idx="18">
                  <c:v>0.01471354799893714</c:v>
                </c:pt>
                <c:pt idx="19">
                  <c:v>0.22784678493545954</c:v>
                </c:pt>
                <c:pt idx="20">
                  <c:v>0.009183927130052661</c:v>
                </c:pt>
                <c:pt idx="21">
                  <c:v>0.010898903213499107</c:v>
                </c:pt>
                <c:pt idx="22">
                  <c:v>0.015346510815178302</c:v>
                </c:pt>
                <c:pt idx="23">
                  <c:v>0.009691088109502762</c:v>
                </c:pt>
                <c:pt idx="24">
                  <c:v>0.2085526937016116</c:v>
                </c:pt>
                <c:pt idx="25">
                  <c:v>0.005625315099885757</c:v>
                </c:pt>
                <c:pt idx="26">
                  <c:v>0.000953040978884652</c:v>
                </c:pt>
                <c:pt idx="27">
                  <c:v>0.000934865845623261</c:v>
                </c:pt>
                <c:pt idx="28">
                  <c:v>0.0007426135048982436</c:v>
                </c:pt>
                <c:pt idx="29">
                  <c:v>0.019821316905372952</c:v>
                </c:pt>
                <c:pt idx="30">
                  <c:v>0.0008886685455960865</c:v>
                </c:pt>
                <c:pt idx="31">
                  <c:v>1.8628357234642332E-06</c:v>
                </c:pt>
                <c:pt idx="32">
                  <c:v>3.634229890180912E-05</c:v>
                </c:pt>
                <c:pt idx="33">
                  <c:v>1.1044481542449324E-06</c:v>
                </c:pt>
                <c:pt idx="34">
                  <c:v>8.812909815358206E-06</c:v>
                </c:pt>
                <c:pt idx="35">
                  <c:v>5.1906346981337374E-05</c:v>
                </c:pt>
                <c:pt idx="36">
                  <c:v>2.0596514808587816E-05</c:v>
                </c:pt>
                <c:pt idx="37">
                  <c:v>4.925275049466755E-05</c:v>
                </c:pt>
                <c:pt idx="38">
                  <c:v>2.802723916269621E-07</c:v>
                </c:pt>
              </c:numCache>
            </c:numRef>
          </c:val>
        </c:ser>
        <c:gapWidth val="80"/>
        <c:axId val="37809564"/>
        <c:axId val="4741757"/>
      </c:barChart>
      <c:catAx>
        <c:axId val="3780956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741757"/>
        <c:crosses val="autoZero"/>
        <c:auto val="1"/>
        <c:lblOffset val="100"/>
        <c:tickLblSkip val="1"/>
        <c:noMultiLvlLbl val="0"/>
      </c:catAx>
      <c:valAx>
        <c:axId val="474175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80956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1"/>
          <c:y val="0.00925"/>
        </c:manualLayout>
      </c:layout>
      <c:spPr>
        <a:noFill/>
        <a:ln w="3175">
          <a:solidFill>
            <a:srgbClr val="000000"/>
          </a:solidFill>
        </a:ln>
      </c:spPr>
    </c:title>
    <c:plotArea>
      <c:layout>
        <c:manualLayout>
          <c:xMode val="edge"/>
          <c:yMode val="edge"/>
          <c:x val="0.0155"/>
          <c:y val="0.12575"/>
          <c:w val="0.9692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_Hidden15!$A$2:$A$31</c:f>
              <c:num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_Hidden15!$B$2:$B$31</c:f>
              <c:numCache>
                <c:ptCount val="30"/>
                <c:pt idx="0">
                  <c:v>1.0643200071950277E-05</c:v>
                </c:pt>
                <c:pt idx="1">
                  <c:v>1.6566726026451652E-06</c:v>
                </c:pt>
                <c:pt idx="2">
                  <c:v>1.2667032232805606E-06</c:v>
                </c:pt>
                <c:pt idx="3">
                  <c:v>3.495865357636267E-06</c:v>
                </c:pt>
                <c:pt idx="4">
                  <c:v>6.668223027183643E-08</c:v>
                </c:pt>
                <c:pt idx="5">
                  <c:v>4.074320580575234E-07</c:v>
                </c:pt>
                <c:pt idx="6">
                  <c:v>2.0777849842287872E-05</c:v>
                </c:pt>
                <c:pt idx="7">
                  <c:v>3.126213040469941E-05</c:v>
                </c:pt>
                <c:pt idx="8">
                  <c:v>2.4659287907921613E-05</c:v>
                </c:pt>
                <c:pt idx="9">
                  <c:v>0.00015796006094782557</c:v>
                </c:pt>
                <c:pt idx="10">
                  <c:v>8.219342176273855E-05</c:v>
                </c:pt>
                <c:pt idx="11">
                  <c:v>0.00011220673562206518</c:v>
                </c:pt>
                <c:pt idx="12">
                  <c:v>0.0003278597437488038</c:v>
                </c:pt>
                <c:pt idx="13">
                  <c:v>0.001909597532036143</c:v>
                </c:pt>
                <c:pt idx="14">
                  <c:v>0.0037341531680611948</c:v>
                </c:pt>
                <c:pt idx="15">
                  <c:v>0.007501020715074</c:v>
                </c:pt>
                <c:pt idx="16">
                  <c:v>0.002267699619763027</c:v>
                </c:pt>
                <c:pt idx="17">
                  <c:v>0.0010897487950158621</c:v>
                </c:pt>
                <c:pt idx="18">
                  <c:v>0.0019300967364260001</c:v>
                </c:pt>
                <c:pt idx="19">
                  <c:v>0.015958949939775473</c:v>
                </c:pt>
                <c:pt idx="20">
                  <c:v>0.026526422269085262</c:v>
                </c:pt>
                <c:pt idx="21">
                  <c:v>0.017759560252819044</c:v>
                </c:pt>
                <c:pt idx="22">
                  <c:v>0.0045569835566663715</c:v>
                </c:pt>
                <c:pt idx="23">
                  <c:v>0.008849641273511262</c:v>
                </c:pt>
                <c:pt idx="24">
                  <c:v>0.020481243797968205</c:v>
                </c:pt>
                <c:pt idx="25">
                  <c:v>0.08725144898818034</c:v>
                </c:pt>
                <c:pt idx="26">
                  <c:v>0.18913000745854605</c:v>
                </c:pt>
                <c:pt idx="27">
                  <c:v>0.1336302442049201</c:v>
                </c:pt>
                <c:pt idx="28">
                  <c:v>0.18974896734058033</c:v>
                </c:pt>
                <c:pt idx="29">
                  <c:v>0.28689975856579125</c:v>
                </c:pt>
              </c:numCache>
            </c:numRef>
          </c:val>
        </c:ser>
        <c:gapWidth val="80"/>
        <c:axId val="42675814"/>
        <c:axId val="48538007"/>
      </c:barChart>
      <c:catAx>
        <c:axId val="42675814"/>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8538007"/>
        <c:crosses val="autoZero"/>
        <c:auto val="1"/>
        <c:lblOffset val="100"/>
        <c:tickLblSkip val="1"/>
        <c:noMultiLvlLbl val="0"/>
      </c:catAx>
      <c:valAx>
        <c:axId val="4853800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67581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0.17182986271699036</c:v>
                </c:pt>
                <c:pt idx="1">
                  <c:v>0.3488129348939236</c:v>
                </c:pt>
                <c:pt idx="2">
                  <c:v>0.25182240175714354</c:v>
                </c:pt>
                <c:pt idx="3">
                  <c:v>0.09814695493210464</c:v>
                </c:pt>
                <c:pt idx="4">
                  <c:v>0.1293878456998379</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0.5013403560438731</c:v>
                </c:pt>
                <c:pt idx="1">
                  <c:v>0.303685035207944</c:v>
                </c:pt>
                <c:pt idx="2">
                  <c:v>0.13251590492911217</c:v>
                </c:pt>
                <c:pt idx="3">
                  <c:v>0.036652130410979596</c:v>
                </c:pt>
                <c:pt idx="4">
                  <c:v>0.02580657340809122</c:v>
                </c:pt>
              </c:numCache>
            </c:numRef>
          </c:val>
        </c:ser>
        <c:axId val="34188880"/>
        <c:axId val="39264465"/>
      </c:barChart>
      <c:catAx>
        <c:axId val="3418888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9264465"/>
        <c:crosses val="autoZero"/>
        <c:auto val="1"/>
        <c:lblOffset val="100"/>
        <c:tickLblSkip val="1"/>
        <c:noMultiLvlLbl val="0"/>
      </c:catAx>
      <c:valAx>
        <c:axId val="3926446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188880"/>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25"/>
          <c:y val="0.03025"/>
        </c:manualLayout>
      </c:layout>
      <c:spPr>
        <a:noFill/>
        <a:ln w="3175">
          <a:solidFill>
            <a:srgbClr val="000000"/>
          </a:solidFill>
        </a:ln>
      </c:spPr>
    </c:title>
    <c:plotArea>
      <c:layout>
        <c:manualLayout>
          <c:xMode val="edge"/>
          <c:yMode val="edge"/>
          <c:x val="0.016"/>
          <c:y val="0.21525"/>
          <c:w val="0.9677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_Hidden17!$A$2:$A$19</c:f>
              <c:strCache>
                <c:ptCount val="18"/>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8 - 8.5%</c:v>
                </c:pt>
                <c:pt idx="15">
                  <c:v>7.5 - 8%</c:v>
                </c:pt>
                <c:pt idx="16">
                  <c:v>8.5 - 9%</c:v>
                </c:pt>
                <c:pt idx="17">
                  <c:v>9 - 9.5%</c:v>
                </c:pt>
              </c:strCache>
            </c:strRef>
          </c:cat>
          <c:val>
            <c:numRef>
              <c:f>_Hidden17!$B$2:$B$19</c:f>
              <c:numCache>
                <c:ptCount val="18"/>
                <c:pt idx="0">
                  <c:v>0.0058233906302327335</c:v>
                </c:pt>
                <c:pt idx="1">
                  <c:v>0.04009890640963777</c:v>
                </c:pt>
                <c:pt idx="2">
                  <c:v>0.2249905951117657</c:v>
                </c:pt>
                <c:pt idx="3">
                  <c:v>0.5556350529342077</c:v>
                </c:pt>
                <c:pt idx="4">
                  <c:v>0.1035363825167636</c:v>
                </c:pt>
                <c:pt idx="5">
                  <c:v>0.0502374467039508</c:v>
                </c:pt>
                <c:pt idx="6">
                  <c:v>0.012285991129655761</c:v>
                </c:pt>
                <c:pt idx="7">
                  <c:v>0.004674619867325885</c:v>
                </c:pt>
                <c:pt idx="8">
                  <c:v>0.0016217991097937608</c:v>
                </c:pt>
                <c:pt idx="9">
                  <c:v>0.0007552508564434625</c:v>
                </c:pt>
                <c:pt idx="10">
                  <c:v>0.00026221375567696894</c:v>
                </c:pt>
                <c:pt idx="11">
                  <c:v>4.544947234032623E-05</c:v>
                </c:pt>
                <c:pt idx="12">
                  <c:v>1.085563333177027E-05</c:v>
                </c:pt>
                <c:pt idx="13">
                  <c:v>1.2322538439974732E-05</c:v>
                </c:pt>
                <c:pt idx="14">
                  <c:v>3.2153687142354938E-06</c:v>
                </c:pt>
                <c:pt idx="15">
                  <c:v>2.1637979401718186E-06</c:v>
                </c:pt>
                <c:pt idx="16">
                  <c:v>1.3437455884813344E-06</c:v>
                </c:pt>
                <c:pt idx="17">
                  <c:v>3.0004181911265113E-06</c:v>
                </c:pt>
              </c:numCache>
            </c:numRef>
          </c:val>
        </c:ser>
        <c:gapWidth val="80"/>
        <c:axId val="17835866"/>
        <c:axId val="26305067"/>
      </c:barChart>
      <c:catAx>
        <c:axId val="1783586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26305067"/>
        <c:crosses val="autoZero"/>
        <c:auto val="1"/>
        <c:lblOffset val="100"/>
        <c:tickLblSkip val="1"/>
        <c:noMultiLvlLbl val="0"/>
      </c:catAx>
      <c:valAx>
        <c:axId val="2630506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83586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4"/>
          <c:y val="0"/>
        </c:manualLayout>
      </c:layout>
      <c:spPr>
        <a:noFill/>
        <a:ln w="3175">
          <a:solidFill>
            <a:srgbClr val="000000"/>
          </a:solidFill>
        </a:ln>
      </c:spPr>
    </c:title>
    <c:plotArea>
      <c:layout>
        <c:manualLayout>
          <c:xMode val="edge"/>
          <c:yMode val="edge"/>
          <c:x val="0.44175"/>
          <c:y val="0.44225"/>
          <c:w val="0.116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2904384816.4000106</c:v>
                </c:pt>
                <c:pt idx="1">
                  <c:v>30147108.069999978</c:v>
                </c:pt>
                <c:pt idx="2">
                  <c:v>10532474148.050018</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75"/>
          <c:y val="0.02125"/>
        </c:manualLayout>
      </c:layout>
      <c:spPr>
        <a:noFill/>
        <a:ln w="3175">
          <a:solidFill>
            <a:srgbClr val="000000"/>
          </a:solidFill>
        </a:ln>
      </c:spPr>
    </c:title>
    <c:plotArea>
      <c:layout>
        <c:manualLayout>
          <c:xMode val="edge"/>
          <c:yMode val="edge"/>
          <c:x val="0.01625"/>
          <c:y val="0.1725"/>
          <c:w val="0.96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_Hidden19!$A$2:$A$14</c:f>
              <c:strCache>
                <c:ptCount val="13"/>
                <c:pt idx="0">
                  <c:v>2020</c:v>
                </c:pt>
                <c:pt idx="1">
                  <c:v>2021</c:v>
                </c:pt>
                <c:pt idx="2">
                  <c:v>2022</c:v>
                </c:pt>
                <c:pt idx="3">
                  <c:v>2023</c:v>
                </c:pt>
                <c:pt idx="4">
                  <c:v>2024</c:v>
                </c:pt>
                <c:pt idx="5">
                  <c:v>2025</c:v>
                </c:pt>
                <c:pt idx="6">
                  <c:v>2026</c:v>
                </c:pt>
                <c:pt idx="7">
                  <c:v>2027</c:v>
                </c:pt>
                <c:pt idx="8">
                  <c:v>2028</c:v>
                </c:pt>
                <c:pt idx="9">
                  <c:v>2029</c:v>
                </c:pt>
                <c:pt idx="10">
                  <c:v>2033</c:v>
                </c:pt>
                <c:pt idx="11">
                  <c:v>2034</c:v>
                </c:pt>
                <c:pt idx="12">
                  <c:v>Fixed To Maturity</c:v>
                </c:pt>
              </c:strCache>
            </c:strRef>
          </c:cat>
          <c:val>
            <c:numRef>
              <c:f>_Hidden19!$B$2:$B$14</c:f>
              <c:numCache>
                <c:ptCount val="13"/>
                <c:pt idx="0">
                  <c:v>0.06215332686661348</c:v>
                </c:pt>
                <c:pt idx="1">
                  <c:v>0.03427668450613707</c:v>
                </c:pt>
                <c:pt idx="2">
                  <c:v>0.012586563505446001</c:v>
                </c:pt>
                <c:pt idx="3">
                  <c:v>0.026839831961430423</c:v>
                </c:pt>
                <c:pt idx="4">
                  <c:v>0.02025190406325888</c:v>
                </c:pt>
                <c:pt idx="5">
                  <c:v>0.005908352453509429</c:v>
                </c:pt>
                <c:pt idx="6">
                  <c:v>0.007997245380305003</c:v>
                </c:pt>
                <c:pt idx="7">
                  <c:v>0.007417962880691462</c:v>
                </c:pt>
                <c:pt idx="8">
                  <c:v>0.00384567276283324</c:v>
                </c:pt>
                <c:pt idx="9">
                  <c:v>0.0059889839854292025</c:v>
                </c:pt>
                <c:pt idx="10">
                  <c:v>0.006962946520930269</c:v>
                </c:pt>
                <c:pt idx="11">
                  <c:v>0.018329853327511615</c:v>
                </c:pt>
                <c:pt idx="12">
                  <c:v>0.7874406717859039</c:v>
                </c:pt>
              </c:numCache>
            </c:numRef>
          </c:val>
        </c:ser>
        <c:gapWidth val="80"/>
        <c:axId val="35419012"/>
        <c:axId val="50335653"/>
      </c:barChart>
      <c:catAx>
        <c:axId val="3541901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0335653"/>
        <c:crosses val="autoZero"/>
        <c:auto val="1"/>
        <c:lblOffset val="100"/>
        <c:tickLblSkip val="1"/>
        <c:noMultiLvlLbl val="0"/>
      </c:catAx>
      <c:valAx>
        <c:axId val="5033565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541901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85725</xdr:rowOff>
    </xdr:from>
    <xdr:to>
      <xdr:col>1</xdr:col>
      <xdr:colOff>9239250</xdr:colOff>
      <xdr:row>2</xdr:row>
      <xdr:rowOff>0</xdr:rowOff>
    </xdr:to>
    <xdr:graphicFrame>
      <xdr:nvGraphicFramePr>
        <xdr:cNvPr id="1" name="Chart 2"/>
        <xdr:cNvGraphicFramePr/>
      </xdr:nvGraphicFramePr>
      <xdr:xfrm>
        <a:off x="66675" y="104775"/>
        <a:ext cx="9239250" cy="5114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sheetDataSet>
      <sheetData sheetId="3">
        <row r="43">
          <cell r="B43" t="str">
            <v>4. Breakdown by Geography </v>
          </cell>
        </row>
        <row r="149">
          <cell r="B149" t="str">
            <v>6. Breakdown by Interest Rate</v>
          </cell>
        </row>
        <row r="179">
          <cell r="B179" t="str">
            <v>9. Non-Performing Loans (NPLs)</v>
          </cell>
        </row>
        <row r="186">
          <cell r="B186" t="str">
            <v>10. Loan Size Information</v>
          </cell>
        </row>
        <row r="216">
          <cell r="C216">
            <v>0.5592053876074496</v>
          </cell>
        </row>
        <row r="238">
          <cell r="C238">
            <v>0.4821480868418292</v>
          </cell>
        </row>
        <row r="277">
          <cell r="C277">
            <v>1</v>
          </cell>
        </row>
        <row r="287">
          <cell r="B287" t="str">
            <v>15. Loan Size Information</v>
          </cell>
        </row>
      </sheetData>
      <sheetData sheetId="4">
        <row r="17">
          <cell r="B17" t="str">
            <v>Hedging Strategy (please explain how you address interest rate and currency risk)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E36E00"/>
  </sheetPr>
  <dimension ref="A1:A174"/>
  <sheetViews>
    <sheetView tabSelected="1" view="pageBreakPreview" zoomScale="60" zoomScaleNormal="60" zoomScalePageLayoutView="0" workbookViewId="0" topLeftCell="A97">
      <selection activeCell="A16" sqref="A16"/>
    </sheetView>
  </sheetViews>
  <sheetFormatPr defaultColWidth="9.140625" defaultRowHeight="12.75"/>
  <cols>
    <col min="1" max="1" width="242.00390625" style="175" customWidth="1"/>
    <col min="2" max="16384" width="9.140625" style="175" customWidth="1"/>
  </cols>
  <sheetData>
    <row r="1" ht="31.5">
      <c r="A1" s="174" t="s">
        <v>1696</v>
      </c>
    </row>
    <row r="3" ht="15">
      <c r="A3" s="176"/>
    </row>
    <row r="4" ht="34.5">
      <c r="A4" s="177" t="s">
        <v>1697</v>
      </c>
    </row>
    <row r="5" ht="34.5">
      <c r="A5" s="177" t="s">
        <v>1698</v>
      </c>
    </row>
    <row r="6" ht="34.5">
      <c r="A6" s="177" t="s">
        <v>1699</v>
      </c>
    </row>
    <row r="7" ht="17.25">
      <c r="A7" s="177"/>
    </row>
    <row r="8" ht="18.75">
      <c r="A8" s="178" t="s">
        <v>1700</v>
      </c>
    </row>
    <row r="9" ht="34.5">
      <c r="A9" s="179" t="s">
        <v>1701</v>
      </c>
    </row>
    <row r="10" ht="69">
      <c r="A10" s="180" t="s">
        <v>1702</v>
      </c>
    </row>
    <row r="11" ht="34.5">
      <c r="A11" s="180" t="s">
        <v>1703</v>
      </c>
    </row>
    <row r="12" ht="17.25">
      <c r="A12" s="180" t="s">
        <v>1704</v>
      </c>
    </row>
    <row r="13" ht="17.25">
      <c r="A13" s="180" t="s">
        <v>1705</v>
      </c>
    </row>
    <row r="14" ht="34.5">
      <c r="A14" s="180" t="s">
        <v>1706</v>
      </c>
    </row>
    <row r="15" ht="17.25">
      <c r="A15" s="180"/>
    </row>
    <row r="16" ht="18.75">
      <c r="A16" s="178" t="s">
        <v>1707</v>
      </c>
    </row>
    <row r="17" ht="17.25">
      <c r="A17" s="181" t="s">
        <v>1708</v>
      </c>
    </row>
    <row r="18" ht="34.5">
      <c r="A18" s="182" t="s">
        <v>1709</v>
      </c>
    </row>
    <row r="19" ht="34.5">
      <c r="A19" s="182" t="s">
        <v>1710</v>
      </c>
    </row>
    <row r="20" ht="51.75">
      <c r="A20" s="182" t="s">
        <v>1711</v>
      </c>
    </row>
    <row r="21" ht="86.25">
      <c r="A21" s="182" t="s">
        <v>1712</v>
      </c>
    </row>
    <row r="22" ht="51.75">
      <c r="A22" s="182" t="s">
        <v>1713</v>
      </c>
    </row>
    <row r="23" ht="34.5">
      <c r="A23" s="182" t="s">
        <v>1714</v>
      </c>
    </row>
    <row r="24" ht="17.25">
      <c r="A24" s="182" t="s">
        <v>1715</v>
      </c>
    </row>
    <row r="25" ht="17.25">
      <c r="A25" s="181" t="s">
        <v>1716</v>
      </c>
    </row>
    <row r="26" ht="51.75">
      <c r="A26" s="183" t="s">
        <v>1717</v>
      </c>
    </row>
    <row r="27" ht="17.25">
      <c r="A27" s="183" t="s">
        <v>1718</v>
      </c>
    </row>
    <row r="28" ht="17.25">
      <c r="A28" s="181" t="s">
        <v>1719</v>
      </c>
    </row>
    <row r="29" ht="34.5">
      <c r="A29" s="182" t="s">
        <v>1720</v>
      </c>
    </row>
    <row r="30" ht="34.5">
      <c r="A30" s="182" t="s">
        <v>1721</v>
      </c>
    </row>
    <row r="31" ht="34.5">
      <c r="A31" s="182" t="s">
        <v>1722</v>
      </c>
    </row>
    <row r="32" ht="34.5">
      <c r="A32" s="182" t="s">
        <v>1723</v>
      </c>
    </row>
    <row r="33" ht="17.25">
      <c r="A33" s="182"/>
    </row>
    <row r="34" ht="18.75">
      <c r="A34" s="178" t="s">
        <v>1724</v>
      </c>
    </row>
    <row r="35" ht="17.25">
      <c r="A35" s="181" t="s">
        <v>1725</v>
      </c>
    </row>
    <row r="36" ht="34.5">
      <c r="A36" s="182" t="s">
        <v>1726</v>
      </c>
    </row>
    <row r="37" ht="34.5">
      <c r="A37" s="182" t="s">
        <v>1727</v>
      </c>
    </row>
    <row r="38" ht="34.5">
      <c r="A38" s="182" t="s">
        <v>1728</v>
      </c>
    </row>
    <row r="39" ht="17.25">
      <c r="A39" s="182" t="s">
        <v>1729</v>
      </c>
    </row>
    <row r="40" ht="34.5">
      <c r="A40" s="182" t="s">
        <v>1730</v>
      </c>
    </row>
    <row r="41" ht="17.25">
      <c r="A41" s="181" t="s">
        <v>1731</v>
      </c>
    </row>
    <row r="42" ht="17.25">
      <c r="A42" s="182" t="s">
        <v>1732</v>
      </c>
    </row>
    <row r="43" ht="17.25">
      <c r="A43" s="183" t="s">
        <v>1733</v>
      </c>
    </row>
    <row r="44" ht="17.25">
      <c r="A44" s="181" t="s">
        <v>1734</v>
      </c>
    </row>
    <row r="45" ht="34.5">
      <c r="A45" s="183" t="s">
        <v>1735</v>
      </c>
    </row>
    <row r="46" ht="34.5">
      <c r="A46" s="182" t="s">
        <v>1736</v>
      </c>
    </row>
    <row r="47" ht="51.75">
      <c r="A47" s="182" t="s">
        <v>1737</v>
      </c>
    </row>
    <row r="48" ht="17.25">
      <c r="A48" s="182" t="s">
        <v>1738</v>
      </c>
    </row>
    <row r="49" ht="17.25">
      <c r="A49" s="183" t="s">
        <v>1739</v>
      </c>
    </row>
    <row r="50" ht="17.25">
      <c r="A50" s="181" t="s">
        <v>1740</v>
      </c>
    </row>
    <row r="51" ht="34.5">
      <c r="A51" s="183" t="s">
        <v>1741</v>
      </c>
    </row>
    <row r="52" ht="17.25">
      <c r="A52" s="182" t="s">
        <v>1742</v>
      </c>
    </row>
    <row r="53" ht="34.5">
      <c r="A53" s="183" t="s">
        <v>1743</v>
      </c>
    </row>
    <row r="54" ht="17.25">
      <c r="A54" s="181" t="s">
        <v>1744</v>
      </c>
    </row>
    <row r="55" ht="17.25">
      <c r="A55" s="183" t="s">
        <v>1745</v>
      </c>
    </row>
    <row r="56" ht="34.5">
      <c r="A56" s="182" t="s">
        <v>1746</v>
      </c>
    </row>
    <row r="57" ht="17.25">
      <c r="A57" s="182" t="s">
        <v>1747</v>
      </c>
    </row>
    <row r="58" ht="34.5">
      <c r="A58" s="182" t="s">
        <v>1748</v>
      </c>
    </row>
    <row r="59" ht="17.25">
      <c r="A59" s="181" t="s">
        <v>1749</v>
      </c>
    </row>
    <row r="60" ht="34.5">
      <c r="A60" s="182" t="s">
        <v>1750</v>
      </c>
    </row>
    <row r="61" ht="17.25">
      <c r="A61" s="184"/>
    </row>
    <row r="62" ht="18.75">
      <c r="A62" s="178" t="s">
        <v>1751</v>
      </c>
    </row>
    <row r="63" ht="17.25">
      <c r="A63" s="181" t="s">
        <v>1752</v>
      </c>
    </row>
    <row r="64" ht="34.5">
      <c r="A64" s="182" t="s">
        <v>1753</v>
      </c>
    </row>
    <row r="65" ht="17.25">
      <c r="A65" s="182" t="s">
        <v>1754</v>
      </c>
    </row>
    <row r="66" ht="34.5">
      <c r="A66" s="180" t="s">
        <v>1755</v>
      </c>
    </row>
    <row r="67" ht="34.5">
      <c r="A67" s="180" t="s">
        <v>1756</v>
      </c>
    </row>
    <row r="68" ht="34.5">
      <c r="A68" s="180" t="s">
        <v>1757</v>
      </c>
    </row>
    <row r="69" ht="17.25">
      <c r="A69" s="185" t="s">
        <v>1758</v>
      </c>
    </row>
    <row r="70" ht="51.75">
      <c r="A70" s="180" t="s">
        <v>1759</v>
      </c>
    </row>
    <row r="71" ht="17.25">
      <c r="A71" s="180" t="s">
        <v>1760</v>
      </c>
    </row>
    <row r="72" ht="17.25">
      <c r="A72" s="185" t="s">
        <v>1761</v>
      </c>
    </row>
    <row r="73" ht="17.25">
      <c r="A73" s="180" t="s">
        <v>1762</v>
      </c>
    </row>
    <row r="74" ht="17.25">
      <c r="A74" s="185" t="s">
        <v>1763</v>
      </c>
    </row>
    <row r="75" ht="34.5">
      <c r="A75" s="180" t="s">
        <v>1764</v>
      </c>
    </row>
    <row r="76" ht="17.25">
      <c r="A76" s="180" t="s">
        <v>1765</v>
      </c>
    </row>
    <row r="77" ht="51.75">
      <c r="A77" s="180" t="s">
        <v>1766</v>
      </c>
    </row>
    <row r="78" ht="17.25">
      <c r="A78" s="185" t="s">
        <v>1767</v>
      </c>
    </row>
    <row r="79" ht="17.25">
      <c r="A79" s="186" t="s">
        <v>1768</v>
      </c>
    </row>
    <row r="80" ht="17.25">
      <c r="A80" s="185" t="s">
        <v>1769</v>
      </c>
    </row>
    <row r="81" ht="34.5">
      <c r="A81" s="180" t="s">
        <v>1770</v>
      </c>
    </row>
    <row r="82" ht="34.5">
      <c r="A82" s="180" t="s">
        <v>1771</v>
      </c>
    </row>
    <row r="83" ht="34.5">
      <c r="A83" s="180" t="s">
        <v>1772</v>
      </c>
    </row>
    <row r="84" ht="34.5">
      <c r="A84" s="180" t="s">
        <v>1773</v>
      </c>
    </row>
    <row r="85" ht="34.5">
      <c r="A85" s="180" t="s">
        <v>1774</v>
      </c>
    </row>
    <row r="86" ht="17.25">
      <c r="A86" s="185" t="s">
        <v>1775</v>
      </c>
    </row>
    <row r="87" ht="17.25">
      <c r="A87" s="180" t="s">
        <v>1776</v>
      </c>
    </row>
    <row r="88" ht="34.5">
      <c r="A88" s="180" t="s">
        <v>1777</v>
      </c>
    </row>
    <row r="89" ht="17.25">
      <c r="A89" s="185" t="s">
        <v>1778</v>
      </c>
    </row>
    <row r="90" ht="34.5">
      <c r="A90" s="180" t="s">
        <v>1779</v>
      </c>
    </row>
    <row r="91" ht="17.25">
      <c r="A91" s="185" t="s">
        <v>1780</v>
      </c>
    </row>
    <row r="92" ht="17.25">
      <c r="A92" s="186" t="s">
        <v>1781</v>
      </c>
    </row>
    <row r="93" ht="17.25">
      <c r="A93" s="180" t="s">
        <v>1782</v>
      </c>
    </row>
    <row r="94" ht="17.25">
      <c r="A94" s="180"/>
    </row>
    <row r="95" ht="18.75">
      <c r="A95" s="178" t="s">
        <v>1783</v>
      </c>
    </row>
    <row r="96" ht="34.5">
      <c r="A96" s="186" t="s">
        <v>1784</v>
      </c>
    </row>
    <row r="97" ht="17.25">
      <c r="A97" s="186" t="s">
        <v>1785</v>
      </c>
    </row>
    <row r="98" ht="17.25">
      <c r="A98" s="185" t="s">
        <v>1786</v>
      </c>
    </row>
    <row r="99" ht="17.25">
      <c r="A99" s="177" t="s">
        <v>1787</v>
      </c>
    </row>
    <row r="100" ht="17.25">
      <c r="A100" s="180" t="s">
        <v>1788</v>
      </c>
    </row>
    <row r="101" ht="17.25">
      <c r="A101" s="180" t="s">
        <v>1789</v>
      </c>
    </row>
    <row r="102" ht="17.25">
      <c r="A102" s="180" t="s">
        <v>1790</v>
      </c>
    </row>
    <row r="103" ht="17.25">
      <c r="A103" s="180" t="s">
        <v>1791</v>
      </c>
    </row>
    <row r="104" ht="34.5">
      <c r="A104" s="180" t="s">
        <v>1792</v>
      </c>
    </row>
    <row r="105" ht="17.25">
      <c r="A105" s="177" t="s">
        <v>1793</v>
      </c>
    </row>
    <row r="106" ht="17.25">
      <c r="A106" s="180" t="s">
        <v>1794</v>
      </c>
    </row>
    <row r="107" ht="17.25">
      <c r="A107" s="180" t="s">
        <v>1795</v>
      </c>
    </row>
    <row r="108" ht="17.25">
      <c r="A108" s="180" t="s">
        <v>1796</v>
      </c>
    </row>
    <row r="109" ht="17.25">
      <c r="A109" s="180" t="s">
        <v>1797</v>
      </c>
    </row>
    <row r="110" ht="17.25">
      <c r="A110" s="180" t="s">
        <v>1798</v>
      </c>
    </row>
    <row r="111" ht="17.25">
      <c r="A111" s="180" t="s">
        <v>1799</v>
      </c>
    </row>
    <row r="112" ht="17.25">
      <c r="A112" s="185" t="s">
        <v>1800</v>
      </c>
    </row>
    <row r="113" ht="17.25">
      <c r="A113" s="180" t="s">
        <v>1801</v>
      </c>
    </row>
    <row r="114" ht="17.25">
      <c r="A114" s="177" t="s">
        <v>1802</v>
      </c>
    </row>
    <row r="115" ht="17.25">
      <c r="A115" s="180" t="s">
        <v>1803</v>
      </c>
    </row>
    <row r="116" ht="17.25">
      <c r="A116" s="180" t="s">
        <v>1804</v>
      </c>
    </row>
    <row r="117" ht="17.25">
      <c r="A117" s="177" t="s">
        <v>1805</v>
      </c>
    </row>
    <row r="118" ht="17.25">
      <c r="A118" s="180" t="s">
        <v>1806</v>
      </c>
    </row>
    <row r="119" ht="17.25">
      <c r="A119" s="180" t="s">
        <v>1807</v>
      </c>
    </row>
    <row r="120" ht="17.25">
      <c r="A120" s="180" t="s">
        <v>1808</v>
      </c>
    </row>
    <row r="121" ht="17.25">
      <c r="A121" s="185" t="s">
        <v>1809</v>
      </c>
    </row>
    <row r="122" ht="17.25">
      <c r="A122" s="177" t="s">
        <v>1810</v>
      </c>
    </row>
    <row r="123" ht="17.25">
      <c r="A123" s="177" t="s">
        <v>1811</v>
      </c>
    </row>
    <row r="124" ht="17.25">
      <c r="A124" s="180" t="s">
        <v>1812</v>
      </c>
    </row>
    <row r="125" ht="17.25">
      <c r="A125" s="180" t="s">
        <v>1813</v>
      </c>
    </row>
    <row r="126" ht="17.25">
      <c r="A126" s="180" t="s">
        <v>1814</v>
      </c>
    </row>
    <row r="127" ht="17.25">
      <c r="A127" s="180" t="s">
        <v>1815</v>
      </c>
    </row>
    <row r="128" ht="17.25">
      <c r="A128" s="180" t="s">
        <v>1816</v>
      </c>
    </row>
    <row r="129" ht="17.25">
      <c r="A129" s="185" t="s">
        <v>1817</v>
      </c>
    </row>
    <row r="130" ht="34.5">
      <c r="A130" s="180" t="s">
        <v>1818</v>
      </c>
    </row>
    <row r="131" ht="69">
      <c r="A131" s="180" t="s">
        <v>1819</v>
      </c>
    </row>
    <row r="132" ht="34.5">
      <c r="A132" s="180" t="s">
        <v>1820</v>
      </c>
    </row>
    <row r="133" ht="17.25">
      <c r="A133" s="185" t="s">
        <v>1821</v>
      </c>
    </row>
    <row r="134" ht="34.5">
      <c r="A134" s="177" t="s">
        <v>1822</v>
      </c>
    </row>
    <row r="135" ht="17.25">
      <c r="A135" s="177"/>
    </row>
    <row r="136" ht="18.75">
      <c r="A136" s="178" t="s">
        <v>1823</v>
      </c>
    </row>
    <row r="137" ht="17.25">
      <c r="A137" s="180" t="s">
        <v>1824</v>
      </c>
    </row>
    <row r="138" ht="34.5">
      <c r="A138" s="182" t="s">
        <v>1825</v>
      </c>
    </row>
    <row r="139" ht="34.5">
      <c r="A139" s="182" t="s">
        <v>1826</v>
      </c>
    </row>
    <row r="140" ht="17.25">
      <c r="A140" s="181" t="s">
        <v>1827</v>
      </c>
    </row>
    <row r="141" ht="17.25">
      <c r="A141" s="187" t="s">
        <v>1828</v>
      </c>
    </row>
    <row r="142" ht="34.5">
      <c r="A142" s="183" t="s">
        <v>1829</v>
      </c>
    </row>
    <row r="143" ht="17.25">
      <c r="A143" s="182" t="s">
        <v>1830</v>
      </c>
    </row>
    <row r="144" ht="17.25">
      <c r="A144" s="182" t="s">
        <v>1831</v>
      </c>
    </row>
    <row r="145" ht="17.25">
      <c r="A145" s="187" t="s">
        <v>1832</v>
      </c>
    </row>
    <row r="146" ht="17.25">
      <c r="A146" s="181" t="s">
        <v>1833</v>
      </c>
    </row>
    <row r="147" ht="17.25">
      <c r="A147" s="187" t="s">
        <v>1834</v>
      </c>
    </row>
    <row r="148" ht="17.25">
      <c r="A148" s="182" t="s">
        <v>1835</v>
      </c>
    </row>
    <row r="149" ht="17.25">
      <c r="A149" s="182" t="s">
        <v>1836</v>
      </c>
    </row>
    <row r="150" ht="17.25">
      <c r="A150" s="182" t="s">
        <v>1837</v>
      </c>
    </row>
    <row r="151" ht="34.5">
      <c r="A151" s="187" t="s">
        <v>1838</v>
      </c>
    </row>
    <row r="152" ht="17.25">
      <c r="A152" s="181" t="s">
        <v>1839</v>
      </c>
    </row>
    <row r="153" ht="17.25">
      <c r="A153" s="182" t="s">
        <v>1840</v>
      </c>
    </row>
    <row r="154" ht="17.25">
      <c r="A154" s="182" t="s">
        <v>1841</v>
      </c>
    </row>
    <row r="155" ht="17.25">
      <c r="A155" s="182" t="s">
        <v>1842</v>
      </c>
    </row>
    <row r="156" ht="17.25">
      <c r="A156" s="182" t="s">
        <v>1843</v>
      </c>
    </row>
    <row r="157" ht="34.5">
      <c r="A157" s="182" t="s">
        <v>1844</v>
      </c>
    </row>
    <row r="158" ht="34.5">
      <c r="A158" s="182" t="s">
        <v>1845</v>
      </c>
    </row>
    <row r="159" ht="17.25">
      <c r="A159" s="181" t="s">
        <v>1846</v>
      </c>
    </row>
    <row r="160" ht="34.5">
      <c r="A160" s="182" t="s">
        <v>1847</v>
      </c>
    </row>
    <row r="161" ht="34.5">
      <c r="A161" s="182" t="s">
        <v>1848</v>
      </c>
    </row>
    <row r="162" ht="17.25">
      <c r="A162" s="182" t="s">
        <v>1849</v>
      </c>
    </row>
    <row r="163" ht="17.25">
      <c r="A163" s="181" t="s">
        <v>1850</v>
      </c>
    </row>
    <row r="164" ht="34.5">
      <c r="A164" s="188" t="s">
        <v>1851</v>
      </c>
    </row>
    <row r="165" ht="34.5">
      <c r="A165" s="182" t="s">
        <v>1852</v>
      </c>
    </row>
    <row r="166" ht="17.25">
      <c r="A166" s="181" t="s">
        <v>1853</v>
      </c>
    </row>
    <row r="167" ht="17.25">
      <c r="A167" s="182" t="s">
        <v>1854</v>
      </c>
    </row>
    <row r="168" ht="17.25">
      <c r="A168" s="181" t="s">
        <v>1855</v>
      </c>
    </row>
    <row r="169" ht="17.25">
      <c r="A169" s="183" t="s">
        <v>1856</v>
      </c>
    </row>
    <row r="170" ht="17.25">
      <c r="A170" s="183"/>
    </row>
    <row r="171" ht="17.25">
      <c r="A171" s="183"/>
    </row>
    <row r="172" ht="17.25">
      <c r="A172" s="183"/>
    </row>
    <row r="173" ht="17.25">
      <c r="A173" s="183"/>
    </row>
    <row r="174" ht="17.25">
      <c r="A174" s="183"/>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6" r:id="rId2"/>
  <headerFooter>
    <oddHeader>&amp;R&amp;G</oddHeader>
  </headerFooter>
  <rowBreaks count="4" manualBreakCount="4">
    <brk id="14" max="0" man="1"/>
    <brk id="49" max="0" man="1"/>
    <brk id="88" max="0" man="1"/>
    <brk id="139" max="0" man="1"/>
  </rowBreaks>
  <legacyDrawingHF r:id="rId1"/>
</worksheet>
</file>

<file path=xl/worksheets/sheet10.xml><?xml version="1.0" encoding="utf-8"?>
<worksheet xmlns="http://schemas.openxmlformats.org/spreadsheetml/2006/main" xmlns:r="http://schemas.openxmlformats.org/officeDocument/2006/relationships">
  <sheetPr codeName="Sheet7"/>
  <dimension ref="B1:U53"/>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 min="20" max="20" width="6.00390625" style="0" customWidth="1"/>
    <col min="21" max="21" width="17.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33" t="s">
        <v>985</v>
      </c>
      <c r="I2" s="34"/>
      <c r="J2" s="34"/>
      <c r="K2" s="34"/>
      <c r="L2" s="34"/>
      <c r="M2" s="34"/>
      <c r="N2" s="34"/>
      <c r="O2" s="34"/>
      <c r="P2" s="1"/>
      <c r="Q2" s="1"/>
      <c r="R2" s="1"/>
      <c r="S2" s="1"/>
      <c r="T2" s="1"/>
      <c r="U2" s="1"/>
    </row>
    <row r="3" spans="2:21" ht="6" customHeight="1">
      <c r="B3" s="1"/>
      <c r="C3" s="1"/>
      <c r="D3" s="1"/>
      <c r="E3" s="1"/>
      <c r="F3" s="1"/>
      <c r="G3" s="1"/>
      <c r="H3" s="1"/>
      <c r="I3" s="1"/>
      <c r="J3" s="1"/>
      <c r="K3" s="1"/>
      <c r="L3" s="1"/>
      <c r="M3" s="1"/>
      <c r="N3" s="1"/>
      <c r="O3" s="1"/>
      <c r="P3" s="1"/>
      <c r="Q3" s="1"/>
      <c r="R3" s="1"/>
      <c r="S3" s="1"/>
      <c r="T3" s="1"/>
      <c r="U3" s="1"/>
    </row>
    <row r="4" spans="2:21" ht="33" customHeight="1">
      <c r="B4" s="35" t="s">
        <v>1112</v>
      </c>
      <c r="C4" s="36"/>
      <c r="D4" s="36"/>
      <c r="E4" s="36"/>
      <c r="F4" s="36"/>
      <c r="G4" s="36"/>
      <c r="H4" s="36"/>
      <c r="I4" s="36"/>
      <c r="J4" s="36"/>
      <c r="K4" s="36"/>
      <c r="L4" s="36"/>
      <c r="M4" s="36"/>
      <c r="N4" s="36"/>
      <c r="O4" s="36"/>
      <c r="P4" s="36"/>
      <c r="Q4" s="36"/>
      <c r="R4" s="36"/>
      <c r="S4" s="36"/>
      <c r="T4" s="1"/>
      <c r="U4" s="1"/>
    </row>
    <row r="5" spans="2:21" ht="6.75" customHeight="1">
      <c r="B5" s="1"/>
      <c r="C5" s="1"/>
      <c r="D5" s="1"/>
      <c r="E5" s="1"/>
      <c r="F5" s="1"/>
      <c r="G5" s="1"/>
      <c r="H5" s="1"/>
      <c r="I5" s="1"/>
      <c r="J5" s="1"/>
      <c r="K5" s="1"/>
      <c r="L5" s="1"/>
      <c r="M5" s="1"/>
      <c r="N5" s="1"/>
      <c r="O5" s="1"/>
      <c r="P5" s="1"/>
      <c r="Q5" s="1"/>
      <c r="R5" s="1"/>
      <c r="S5" s="1"/>
      <c r="T5" s="1"/>
      <c r="U5" s="1"/>
    </row>
    <row r="6" spans="2:21" ht="24" customHeight="1">
      <c r="B6" s="40" t="s">
        <v>1113</v>
      </c>
      <c r="C6" s="41"/>
      <c r="D6" s="41"/>
      <c r="E6" s="1"/>
      <c r="F6" s="42">
        <v>43951</v>
      </c>
      <c r="G6" s="43"/>
      <c r="H6" s="43"/>
      <c r="I6" s="1"/>
      <c r="J6" s="1"/>
      <c r="K6" s="1"/>
      <c r="L6" s="1"/>
      <c r="M6" s="1"/>
      <c r="N6" s="1"/>
      <c r="O6" s="1"/>
      <c r="P6" s="1"/>
      <c r="Q6" s="1"/>
      <c r="R6" s="1"/>
      <c r="S6" s="1"/>
      <c r="T6" s="1"/>
      <c r="U6" s="1"/>
    </row>
    <row r="7" spans="2:21" ht="4.5" customHeight="1">
      <c r="B7" s="1"/>
      <c r="C7" s="1"/>
      <c r="D7" s="1"/>
      <c r="E7" s="1"/>
      <c r="F7" s="1"/>
      <c r="G7" s="1"/>
      <c r="H7" s="1"/>
      <c r="I7" s="1"/>
      <c r="J7" s="1"/>
      <c r="K7" s="1"/>
      <c r="L7" s="1"/>
      <c r="M7" s="1"/>
      <c r="N7" s="1"/>
      <c r="O7" s="1"/>
      <c r="P7" s="1"/>
      <c r="Q7" s="1"/>
      <c r="R7" s="1"/>
      <c r="S7" s="1"/>
      <c r="T7" s="1"/>
      <c r="U7" s="1"/>
    </row>
    <row r="8" spans="2:21" ht="18.75" customHeight="1">
      <c r="B8" s="70" t="s">
        <v>1114</v>
      </c>
      <c r="C8" s="71"/>
      <c r="D8" s="71"/>
      <c r="E8" s="71"/>
      <c r="F8" s="71"/>
      <c r="G8" s="71"/>
      <c r="H8" s="71"/>
      <c r="I8" s="71"/>
      <c r="J8" s="71"/>
      <c r="K8" s="71"/>
      <c r="L8" s="71"/>
      <c r="M8" s="71"/>
      <c r="N8" s="71"/>
      <c r="O8" s="71"/>
      <c r="P8" s="71"/>
      <c r="Q8" s="71"/>
      <c r="R8" s="71"/>
      <c r="S8" s="72"/>
      <c r="T8" s="1"/>
      <c r="U8" s="1"/>
    </row>
    <row r="9" spans="2:21" ht="11.25" customHeight="1">
      <c r="B9" s="1"/>
      <c r="C9" s="1"/>
      <c r="D9" s="1"/>
      <c r="E9" s="1"/>
      <c r="F9" s="1"/>
      <c r="G9" s="1"/>
      <c r="H9" s="1"/>
      <c r="I9" s="1"/>
      <c r="J9" s="1"/>
      <c r="K9" s="1"/>
      <c r="L9" s="1"/>
      <c r="M9" s="1"/>
      <c r="N9" s="1"/>
      <c r="O9" s="1"/>
      <c r="P9" s="1"/>
      <c r="Q9" s="1"/>
      <c r="R9" s="1"/>
      <c r="S9" s="1"/>
      <c r="T9" s="1"/>
      <c r="U9" s="1"/>
    </row>
    <row r="10" spans="2:21" ht="18" customHeight="1">
      <c r="B10" s="1"/>
      <c r="C10" s="79" t="s">
        <v>1115</v>
      </c>
      <c r="D10" s="80"/>
      <c r="E10" s="80"/>
      <c r="F10" s="80"/>
      <c r="G10" s="80"/>
      <c r="H10" s="80"/>
      <c r="I10" s="80"/>
      <c r="J10" s="80"/>
      <c r="K10" s="80"/>
      <c r="L10" s="80"/>
      <c r="M10" s="80"/>
      <c r="N10" s="80"/>
      <c r="O10" s="80"/>
      <c r="P10" s="80"/>
      <c r="Q10" s="1"/>
      <c r="R10" s="1"/>
      <c r="S10" s="1"/>
      <c r="T10" s="1"/>
      <c r="U10" s="1"/>
    </row>
    <row r="11" spans="2:21" ht="9.75" customHeight="1">
      <c r="B11" s="1"/>
      <c r="C11" s="1"/>
      <c r="D11" s="1"/>
      <c r="E11" s="1"/>
      <c r="F11" s="1"/>
      <c r="G11" s="1"/>
      <c r="H11" s="1"/>
      <c r="I11" s="1"/>
      <c r="J11" s="1"/>
      <c r="K11" s="1"/>
      <c r="L11" s="1"/>
      <c r="M11" s="1"/>
      <c r="N11" s="1"/>
      <c r="O11" s="1"/>
      <c r="P11" s="1"/>
      <c r="Q11" s="1"/>
      <c r="R11" s="1"/>
      <c r="S11" s="1"/>
      <c r="T11" s="1"/>
      <c r="U11" s="1"/>
    </row>
    <row r="12" spans="2:21" ht="15" customHeight="1">
      <c r="B12" s="1"/>
      <c r="C12" s="119" t="s">
        <v>1121</v>
      </c>
      <c r="D12" s="120"/>
      <c r="E12" s="120"/>
      <c r="F12" s="120"/>
      <c r="G12" s="120"/>
      <c r="H12" s="120"/>
      <c r="I12" s="120"/>
      <c r="J12" s="120"/>
      <c r="K12" s="120"/>
      <c r="L12" s="120"/>
      <c r="M12" s="120"/>
      <c r="N12" s="120"/>
      <c r="O12" s="120"/>
      <c r="P12" s="120"/>
      <c r="Q12" s="121">
        <v>13467006072.51996</v>
      </c>
      <c r="R12" s="120"/>
      <c r="S12" s="120"/>
      <c r="T12" s="1"/>
      <c r="U12" s="1"/>
    </row>
    <row r="13" spans="2:21" ht="26.25" customHeight="1">
      <c r="B13" s="1"/>
      <c r="C13" s="122" t="s">
        <v>1122</v>
      </c>
      <c r="D13" s="43"/>
      <c r="E13" s="43"/>
      <c r="F13" s="43"/>
      <c r="G13" s="43"/>
      <c r="H13" s="43"/>
      <c r="I13" s="43"/>
      <c r="J13" s="43"/>
      <c r="K13" s="43"/>
      <c r="L13" s="43"/>
      <c r="M13" s="43"/>
      <c r="N13" s="43"/>
      <c r="O13" s="43"/>
      <c r="P13" s="43"/>
      <c r="Q13" s="123">
        <v>13467006072.51996</v>
      </c>
      <c r="R13" s="43"/>
      <c r="S13" s="43"/>
      <c r="T13" s="1"/>
      <c r="U13" s="1"/>
    </row>
    <row r="14" spans="2:21" ht="26.25" customHeight="1">
      <c r="B14" s="1"/>
      <c r="C14" s="47" t="s">
        <v>1123</v>
      </c>
      <c r="D14" s="43"/>
      <c r="E14" s="43"/>
      <c r="F14" s="43"/>
      <c r="G14" s="43"/>
      <c r="H14" s="43"/>
      <c r="I14" s="43"/>
      <c r="J14" s="43"/>
      <c r="K14" s="43"/>
      <c r="L14" s="43"/>
      <c r="M14" s="43"/>
      <c r="N14" s="43"/>
      <c r="O14" s="43"/>
      <c r="P14" s="43"/>
      <c r="Q14" s="43"/>
      <c r="R14" s="123">
        <v>1924097525.5000134</v>
      </c>
      <c r="S14" s="43"/>
      <c r="T14" s="1"/>
      <c r="U14" s="1"/>
    </row>
    <row r="15" spans="2:21" ht="15" customHeight="1">
      <c r="B15" s="1"/>
      <c r="C15" s="47" t="s">
        <v>475</v>
      </c>
      <c r="D15" s="43"/>
      <c r="E15" s="43"/>
      <c r="F15" s="43"/>
      <c r="G15" s="43"/>
      <c r="H15" s="43"/>
      <c r="I15" s="43"/>
      <c r="J15" s="43"/>
      <c r="K15" s="43"/>
      <c r="L15" s="43"/>
      <c r="M15" s="43"/>
      <c r="N15" s="43"/>
      <c r="O15" s="43"/>
      <c r="P15" s="43"/>
      <c r="Q15" s="43"/>
      <c r="R15" s="123">
        <v>105942</v>
      </c>
      <c r="S15" s="43"/>
      <c r="T15" s="1"/>
      <c r="U15" s="1"/>
    </row>
    <row r="16" spans="2:21" ht="15" customHeight="1">
      <c r="B16" s="1"/>
      <c r="C16" s="47" t="s">
        <v>1124</v>
      </c>
      <c r="D16" s="43"/>
      <c r="E16" s="43"/>
      <c r="F16" s="43"/>
      <c r="G16" s="43"/>
      <c r="H16" s="43"/>
      <c r="I16" s="43"/>
      <c r="J16" s="43"/>
      <c r="K16" s="43"/>
      <c r="L16" s="43"/>
      <c r="M16" s="43"/>
      <c r="N16" s="43"/>
      <c r="O16" s="43"/>
      <c r="P16" s="43"/>
      <c r="Q16" s="43"/>
      <c r="R16" s="123">
        <v>202316</v>
      </c>
      <c r="S16" s="43"/>
      <c r="T16" s="1"/>
      <c r="U16" s="1"/>
    </row>
    <row r="17" spans="2:21" ht="17.25" customHeight="1">
      <c r="B17" s="1"/>
      <c r="C17" s="50" t="s">
        <v>1125</v>
      </c>
      <c r="D17" s="43"/>
      <c r="E17" s="43"/>
      <c r="F17" s="43"/>
      <c r="G17" s="43"/>
      <c r="H17" s="43"/>
      <c r="I17" s="43"/>
      <c r="J17" s="43"/>
      <c r="K17" s="43"/>
      <c r="L17" s="43"/>
      <c r="M17" s="43"/>
      <c r="N17" s="43"/>
      <c r="O17" s="108">
        <v>127116.78156463087</v>
      </c>
      <c r="P17" s="43"/>
      <c r="Q17" s="43"/>
      <c r="R17" s="43"/>
      <c r="S17" s="43"/>
      <c r="T17" s="1"/>
      <c r="U17" s="1"/>
    </row>
    <row r="18" spans="2:21" ht="17.25" customHeight="1">
      <c r="B18" s="1"/>
      <c r="C18" s="50" t="s">
        <v>1126</v>
      </c>
      <c r="D18" s="43"/>
      <c r="E18" s="43"/>
      <c r="F18" s="43"/>
      <c r="G18" s="43"/>
      <c r="H18" s="43"/>
      <c r="I18" s="43"/>
      <c r="J18" s="43"/>
      <c r="K18" s="43"/>
      <c r="L18" s="43"/>
      <c r="M18" s="43"/>
      <c r="N18" s="43"/>
      <c r="O18" s="108">
        <v>66564.21673283349</v>
      </c>
      <c r="P18" s="43"/>
      <c r="Q18" s="43"/>
      <c r="R18" s="43"/>
      <c r="S18" s="43"/>
      <c r="T18" s="1"/>
      <c r="U18" s="1"/>
    </row>
    <row r="19" spans="2:21" ht="17.25" customHeight="1">
      <c r="B19" s="1"/>
      <c r="C19" s="50" t="s">
        <v>1127</v>
      </c>
      <c r="D19" s="43"/>
      <c r="E19" s="43"/>
      <c r="F19" s="43"/>
      <c r="G19" s="43"/>
      <c r="H19" s="43"/>
      <c r="I19" s="43"/>
      <c r="J19" s="43"/>
      <c r="K19" s="110">
        <v>0.4821480868418307</v>
      </c>
      <c r="L19" s="43"/>
      <c r="M19" s="43"/>
      <c r="N19" s="43"/>
      <c r="O19" s="43"/>
      <c r="P19" s="43"/>
      <c r="Q19" s="43"/>
      <c r="R19" s="43"/>
      <c r="S19" s="43"/>
      <c r="T19" s="1"/>
      <c r="U19" s="1"/>
    </row>
    <row r="20" spans="2:21" ht="17.25" customHeight="1">
      <c r="B20" s="1"/>
      <c r="C20" s="50" t="s">
        <v>1128</v>
      </c>
      <c r="D20" s="43"/>
      <c r="E20" s="43"/>
      <c r="F20" s="43"/>
      <c r="G20" s="43"/>
      <c r="H20" s="43"/>
      <c r="I20" s="43"/>
      <c r="J20" s="124">
        <v>3.1315223371449634</v>
      </c>
      <c r="K20" s="43"/>
      <c r="L20" s="43"/>
      <c r="M20" s="43"/>
      <c r="N20" s="43"/>
      <c r="O20" s="43"/>
      <c r="P20" s="43"/>
      <c r="Q20" s="43"/>
      <c r="R20" s="43"/>
      <c r="S20" s="43"/>
      <c r="T20" s="1"/>
      <c r="U20" s="1"/>
    </row>
    <row r="21" spans="2:21" ht="17.25" customHeight="1">
      <c r="B21" s="1"/>
      <c r="C21" s="50" t="s">
        <v>1129</v>
      </c>
      <c r="D21" s="43"/>
      <c r="E21" s="43"/>
      <c r="F21" s="43"/>
      <c r="G21" s="43"/>
      <c r="H21" s="43"/>
      <c r="I21" s="43"/>
      <c r="J21" s="43"/>
      <c r="K21" s="43"/>
      <c r="L21" s="125">
        <v>14.753350479307132</v>
      </c>
      <c r="M21" s="43"/>
      <c r="N21" s="43"/>
      <c r="O21" s="43"/>
      <c r="P21" s="43"/>
      <c r="Q21" s="43"/>
      <c r="R21" s="43"/>
      <c r="S21" s="43"/>
      <c r="T21" s="1"/>
      <c r="U21" s="1"/>
    </row>
    <row r="22" spans="2:21" ht="17.25" customHeight="1">
      <c r="B22" s="1"/>
      <c r="C22" s="50" t="s">
        <v>1130</v>
      </c>
      <c r="D22" s="43"/>
      <c r="E22" s="43"/>
      <c r="F22" s="43"/>
      <c r="G22" s="43"/>
      <c r="H22" s="43"/>
      <c r="I22" s="43"/>
      <c r="J22" s="43"/>
      <c r="K22" s="125">
        <v>17.884863746198263</v>
      </c>
      <c r="L22" s="43"/>
      <c r="M22" s="43"/>
      <c r="N22" s="43"/>
      <c r="O22" s="43"/>
      <c r="P22" s="43"/>
      <c r="Q22" s="43"/>
      <c r="R22" s="43"/>
      <c r="S22" s="43"/>
      <c r="T22" s="1"/>
      <c r="U22" s="1"/>
    </row>
    <row r="23" spans="2:21" ht="15.75" customHeight="1">
      <c r="B23" s="1"/>
      <c r="C23" s="50" t="s">
        <v>1131</v>
      </c>
      <c r="D23" s="43"/>
      <c r="E23" s="43"/>
      <c r="F23" s="43"/>
      <c r="G23" s="43"/>
      <c r="H23" s="43"/>
      <c r="I23" s="43"/>
      <c r="J23" s="43"/>
      <c r="K23" s="43"/>
      <c r="L23" s="43"/>
      <c r="M23" s="43"/>
      <c r="N23" s="43"/>
      <c r="O23" s="110">
        <v>0.7820947054848331</v>
      </c>
      <c r="P23" s="43"/>
      <c r="Q23" s="43"/>
      <c r="R23" s="43"/>
      <c r="S23" s="43"/>
      <c r="T23" s="1"/>
      <c r="U23" s="1"/>
    </row>
    <row r="24" spans="2:21" ht="4.5" customHeight="1">
      <c r="B24" s="1"/>
      <c r="C24" s="126"/>
      <c r="D24" s="61"/>
      <c r="E24" s="61"/>
      <c r="F24" s="61"/>
      <c r="G24" s="61"/>
      <c r="H24" s="61"/>
      <c r="I24" s="61"/>
      <c r="J24" s="61"/>
      <c r="K24" s="61"/>
      <c r="L24" s="61"/>
      <c r="M24" s="61"/>
      <c r="N24" s="61"/>
      <c r="O24" s="109"/>
      <c r="P24" s="43"/>
      <c r="Q24" s="43"/>
      <c r="R24" s="43"/>
      <c r="S24" s="43"/>
      <c r="T24" s="1"/>
      <c r="U24" s="1"/>
    </row>
    <row r="25" spans="2:21" ht="12.75" customHeight="1">
      <c r="B25" s="1"/>
      <c r="C25" s="50" t="s">
        <v>1132</v>
      </c>
      <c r="D25" s="43"/>
      <c r="E25" s="43"/>
      <c r="F25" s="43"/>
      <c r="G25" s="43"/>
      <c r="H25" s="43"/>
      <c r="I25" s="43"/>
      <c r="J25" s="43"/>
      <c r="K25" s="43"/>
      <c r="L25" s="43"/>
      <c r="M25" s="43"/>
      <c r="N25" s="43"/>
      <c r="O25" s="110">
        <v>0.21790529451516688</v>
      </c>
      <c r="P25" s="43"/>
      <c r="Q25" s="43"/>
      <c r="R25" s="43"/>
      <c r="S25" s="43"/>
      <c r="T25" s="1"/>
      <c r="U25" s="1"/>
    </row>
    <row r="26" spans="2:21" ht="4.5" customHeight="1">
      <c r="B26" s="1"/>
      <c r="C26" s="126"/>
      <c r="D26" s="61"/>
      <c r="E26" s="61"/>
      <c r="F26" s="61"/>
      <c r="G26" s="61"/>
      <c r="H26" s="61"/>
      <c r="I26" s="61"/>
      <c r="J26" s="61"/>
      <c r="K26" s="61"/>
      <c r="L26" s="61"/>
      <c r="M26" s="61"/>
      <c r="N26" s="61"/>
      <c r="O26" s="109"/>
      <c r="P26" s="43"/>
      <c r="Q26" s="43"/>
      <c r="R26" s="43"/>
      <c r="S26" s="43"/>
      <c r="T26" s="1"/>
      <c r="U26" s="1"/>
    </row>
    <row r="27" spans="2:21" ht="15" customHeight="1">
      <c r="B27" s="1"/>
      <c r="C27" s="50" t="s">
        <v>1133</v>
      </c>
      <c r="D27" s="43"/>
      <c r="E27" s="43"/>
      <c r="F27" s="43"/>
      <c r="G27" s="43"/>
      <c r="H27" s="43"/>
      <c r="I27" s="43"/>
      <c r="J27" s="43"/>
      <c r="K27" s="43"/>
      <c r="L27" s="43"/>
      <c r="M27" s="43"/>
      <c r="N27" s="43"/>
      <c r="O27" s="110">
        <v>0.017498641480682923</v>
      </c>
      <c r="P27" s="43"/>
      <c r="Q27" s="43"/>
      <c r="R27" s="43"/>
      <c r="S27" s="43"/>
      <c r="T27" s="1"/>
      <c r="U27" s="1"/>
    </row>
    <row r="28" spans="2:21" ht="17.25" customHeight="1">
      <c r="B28" s="1"/>
      <c r="C28" s="50" t="s">
        <v>1134</v>
      </c>
      <c r="D28" s="43"/>
      <c r="E28" s="43"/>
      <c r="F28" s="43"/>
      <c r="G28" s="43"/>
      <c r="H28" s="43"/>
      <c r="I28" s="43"/>
      <c r="J28" s="43"/>
      <c r="K28" s="43"/>
      <c r="L28" s="43"/>
      <c r="M28" s="43"/>
      <c r="N28" s="110">
        <v>0.018202906215624332</v>
      </c>
      <c r="O28" s="43"/>
      <c r="P28" s="43"/>
      <c r="Q28" s="43"/>
      <c r="R28" s="43"/>
      <c r="S28" s="43"/>
      <c r="T28" s="1"/>
      <c r="U28" s="1"/>
    </row>
    <row r="29" spans="2:21" ht="17.25" customHeight="1">
      <c r="B29" s="1"/>
      <c r="C29" s="50" t="s">
        <v>1135</v>
      </c>
      <c r="D29" s="43"/>
      <c r="E29" s="43"/>
      <c r="F29" s="43"/>
      <c r="G29" s="43"/>
      <c r="H29" s="43"/>
      <c r="I29" s="43"/>
      <c r="J29" s="43"/>
      <c r="K29" s="43"/>
      <c r="L29" s="43"/>
      <c r="M29" s="43"/>
      <c r="N29" s="110">
        <v>0.01497092997333725</v>
      </c>
      <c r="O29" s="43"/>
      <c r="P29" s="43"/>
      <c r="Q29" s="43"/>
      <c r="R29" s="43"/>
      <c r="S29" s="43"/>
      <c r="T29" s="1"/>
      <c r="U29" s="1"/>
    </row>
    <row r="30" spans="2:21" ht="17.25" customHeight="1">
      <c r="B30" s="1"/>
      <c r="C30" s="50" t="s">
        <v>1136</v>
      </c>
      <c r="D30" s="43"/>
      <c r="E30" s="43"/>
      <c r="F30" s="43"/>
      <c r="G30" s="43"/>
      <c r="H30" s="43"/>
      <c r="I30" s="43"/>
      <c r="J30" s="43"/>
      <c r="K30" s="43"/>
      <c r="L30" s="43"/>
      <c r="M30" s="43"/>
      <c r="N30" s="43"/>
      <c r="O30" s="124">
        <v>7.6918437782299085</v>
      </c>
      <c r="P30" s="43"/>
      <c r="Q30" s="43"/>
      <c r="R30" s="43"/>
      <c r="S30" s="43"/>
      <c r="T30" s="1"/>
      <c r="U30" s="1"/>
    </row>
    <row r="31" spans="2:21" ht="17.25" customHeight="1">
      <c r="B31" s="1"/>
      <c r="C31" s="127" t="s">
        <v>1137</v>
      </c>
      <c r="D31" s="128"/>
      <c r="E31" s="128"/>
      <c r="F31" s="128"/>
      <c r="G31" s="128"/>
      <c r="H31" s="128"/>
      <c r="I31" s="128"/>
      <c r="J31" s="128"/>
      <c r="K31" s="128"/>
      <c r="L31" s="128"/>
      <c r="M31" s="128"/>
      <c r="N31" s="128"/>
      <c r="O31" s="129">
        <v>6.253237820313612</v>
      </c>
      <c r="P31" s="128"/>
      <c r="Q31" s="128"/>
      <c r="R31" s="128"/>
      <c r="S31" s="128"/>
      <c r="T31" s="1"/>
      <c r="U31" s="1"/>
    </row>
    <row r="32" spans="2:21" ht="18.75" customHeight="1">
      <c r="B32" s="70" t="s">
        <v>1116</v>
      </c>
      <c r="C32" s="71"/>
      <c r="D32" s="71"/>
      <c r="E32" s="71"/>
      <c r="F32" s="71"/>
      <c r="G32" s="71"/>
      <c r="H32" s="71"/>
      <c r="I32" s="71"/>
      <c r="J32" s="71"/>
      <c r="K32" s="71"/>
      <c r="L32" s="71"/>
      <c r="M32" s="71"/>
      <c r="N32" s="71"/>
      <c r="O32" s="71"/>
      <c r="P32" s="71"/>
      <c r="Q32" s="71"/>
      <c r="R32" s="71"/>
      <c r="S32" s="72"/>
      <c r="T32" s="1"/>
      <c r="U32" s="1"/>
    </row>
    <row r="33" spans="2:21" ht="15" customHeight="1">
      <c r="B33" s="1"/>
      <c r="C33" s="52" t="s">
        <v>1117</v>
      </c>
      <c r="D33" s="53"/>
      <c r="E33" s="53"/>
      <c r="F33" s="53"/>
      <c r="G33" s="53"/>
      <c r="H33" s="53"/>
      <c r="I33" s="53"/>
      <c r="J33" s="53"/>
      <c r="K33" s="53"/>
      <c r="L33" s="53"/>
      <c r="M33" s="53"/>
      <c r="N33" s="53"/>
      <c r="O33" s="53"/>
      <c r="P33" s="53"/>
      <c r="Q33" s="54">
        <v>359620884.81</v>
      </c>
      <c r="R33" s="53"/>
      <c r="S33" s="53"/>
      <c r="T33" s="1"/>
      <c r="U33" s="1"/>
    </row>
    <row r="34" spans="2:21" ht="7.5" customHeight="1">
      <c r="B34" s="1"/>
      <c r="C34" s="1"/>
      <c r="D34" s="1"/>
      <c r="E34" s="1"/>
      <c r="F34" s="1"/>
      <c r="G34" s="1"/>
      <c r="H34" s="1"/>
      <c r="I34" s="1"/>
      <c r="J34" s="1"/>
      <c r="K34" s="1"/>
      <c r="L34" s="1"/>
      <c r="M34" s="1"/>
      <c r="N34" s="1"/>
      <c r="O34" s="1"/>
      <c r="P34" s="1"/>
      <c r="Q34" s="1"/>
      <c r="R34" s="1"/>
      <c r="S34" s="1"/>
      <c r="T34" s="1"/>
      <c r="U34" s="1"/>
    </row>
    <row r="35" spans="2:21" ht="18.75" customHeight="1">
      <c r="B35" s="70" t="s">
        <v>1118</v>
      </c>
      <c r="C35" s="71"/>
      <c r="D35" s="71"/>
      <c r="E35" s="71"/>
      <c r="F35" s="71"/>
      <c r="G35" s="71"/>
      <c r="H35" s="71"/>
      <c r="I35" s="71"/>
      <c r="J35" s="71"/>
      <c r="K35" s="71"/>
      <c r="L35" s="71"/>
      <c r="M35" s="71"/>
      <c r="N35" s="71"/>
      <c r="O35" s="71"/>
      <c r="P35" s="71"/>
      <c r="Q35" s="71"/>
      <c r="R35" s="71"/>
      <c r="S35" s="72"/>
      <c r="T35" s="1"/>
      <c r="U35" s="1"/>
    </row>
    <row r="36" spans="2:21" ht="11.25" customHeight="1">
      <c r="B36" s="1"/>
      <c r="C36" s="1"/>
      <c r="D36" s="1"/>
      <c r="E36" s="1"/>
      <c r="F36" s="1"/>
      <c r="G36" s="1"/>
      <c r="H36" s="1"/>
      <c r="I36" s="1"/>
      <c r="J36" s="1"/>
      <c r="K36" s="1"/>
      <c r="L36" s="1"/>
      <c r="M36" s="1"/>
      <c r="N36" s="1"/>
      <c r="O36" s="1"/>
      <c r="P36" s="1"/>
      <c r="Q36" s="1"/>
      <c r="R36" s="1"/>
      <c r="S36" s="1"/>
      <c r="T36" s="1"/>
      <c r="U36" s="1"/>
    </row>
    <row r="37" spans="2:21" ht="12.75" customHeight="1">
      <c r="B37" s="130"/>
      <c r="C37" s="131"/>
      <c r="D37" s="132" t="s">
        <v>1138</v>
      </c>
      <c r="E37" s="133"/>
      <c r="F37" s="133"/>
      <c r="G37" s="132" t="s">
        <v>1138</v>
      </c>
      <c r="H37" s="133"/>
      <c r="I37" s="133"/>
      <c r="J37" s="132" t="s">
        <v>1138</v>
      </c>
      <c r="K37" s="133"/>
      <c r="L37" s="133"/>
      <c r="M37" s="132" t="s">
        <v>1138</v>
      </c>
      <c r="N37" s="133"/>
      <c r="O37" s="133"/>
      <c r="P37" s="133"/>
      <c r="Q37" s="133"/>
      <c r="R37" s="133"/>
      <c r="S37" s="132" t="s">
        <v>1138</v>
      </c>
      <c r="T37" s="133"/>
      <c r="U37" s="21" t="s">
        <v>1138</v>
      </c>
    </row>
    <row r="38" spans="2:21" ht="9.75" customHeight="1">
      <c r="B38" s="134" t="s">
        <v>1015</v>
      </c>
      <c r="C38" s="135"/>
      <c r="D38" s="136" t="s">
        <v>1139</v>
      </c>
      <c r="E38" s="137"/>
      <c r="F38" s="137"/>
      <c r="G38" s="136" t="s">
        <v>1139</v>
      </c>
      <c r="H38" s="137"/>
      <c r="I38" s="137"/>
      <c r="J38" s="136" t="s">
        <v>1139</v>
      </c>
      <c r="K38" s="137"/>
      <c r="L38" s="137"/>
      <c r="M38" s="136" t="s">
        <v>1139</v>
      </c>
      <c r="N38" s="137"/>
      <c r="O38" s="137"/>
      <c r="P38" s="137"/>
      <c r="Q38" s="137"/>
      <c r="R38" s="137"/>
      <c r="S38" s="136" t="s">
        <v>1140</v>
      </c>
      <c r="T38" s="137"/>
      <c r="U38" s="22" t="s">
        <v>1140</v>
      </c>
    </row>
    <row r="39" spans="2:21" ht="13.5" customHeight="1">
      <c r="B39" s="130" t="s">
        <v>1141</v>
      </c>
      <c r="C39" s="131"/>
      <c r="D39" s="63" t="s">
        <v>1142</v>
      </c>
      <c r="E39" s="61"/>
      <c r="F39" s="61"/>
      <c r="G39" s="63" t="s">
        <v>1142</v>
      </c>
      <c r="H39" s="61"/>
      <c r="I39" s="61"/>
      <c r="J39" s="63" t="s">
        <v>1142</v>
      </c>
      <c r="K39" s="61"/>
      <c r="L39" s="61"/>
      <c r="M39" s="63" t="s">
        <v>1142</v>
      </c>
      <c r="N39" s="61"/>
      <c r="O39" s="61"/>
      <c r="P39" s="61"/>
      <c r="Q39" s="61"/>
      <c r="R39" s="61"/>
      <c r="S39" s="63" t="s">
        <v>1142</v>
      </c>
      <c r="T39" s="61"/>
      <c r="U39" s="9" t="s">
        <v>1142</v>
      </c>
    </row>
    <row r="40" spans="2:21" ht="12" customHeight="1">
      <c r="B40" s="138" t="s">
        <v>1143</v>
      </c>
      <c r="C40" s="131"/>
      <c r="D40" s="139" t="s">
        <v>1144</v>
      </c>
      <c r="E40" s="140"/>
      <c r="F40" s="140"/>
      <c r="G40" s="139" t="s">
        <v>1144</v>
      </c>
      <c r="H40" s="140"/>
      <c r="I40" s="140"/>
      <c r="J40" s="139" t="s">
        <v>1144</v>
      </c>
      <c r="K40" s="140"/>
      <c r="L40" s="140"/>
      <c r="M40" s="139" t="s">
        <v>1144</v>
      </c>
      <c r="N40" s="140"/>
      <c r="O40" s="140"/>
      <c r="P40" s="140"/>
      <c r="Q40" s="140"/>
      <c r="R40" s="140"/>
      <c r="S40" s="139" t="s">
        <v>1145</v>
      </c>
      <c r="T40" s="140"/>
      <c r="U40" s="23" t="s">
        <v>1145</v>
      </c>
    </row>
    <row r="41" spans="2:21" ht="12" customHeight="1">
      <c r="B41" s="130" t="s">
        <v>1019</v>
      </c>
      <c r="C41" s="131"/>
      <c r="D41" s="63" t="s">
        <v>1</v>
      </c>
      <c r="E41" s="61"/>
      <c r="F41" s="61"/>
      <c r="G41" s="63" t="s">
        <v>1</v>
      </c>
      <c r="H41" s="61"/>
      <c r="I41" s="61"/>
      <c r="J41" s="63" t="s">
        <v>1</v>
      </c>
      <c r="K41" s="61"/>
      <c r="L41" s="61"/>
      <c r="M41" s="63" t="s">
        <v>1</v>
      </c>
      <c r="N41" s="61"/>
      <c r="O41" s="61"/>
      <c r="P41" s="61"/>
      <c r="Q41" s="61"/>
      <c r="R41" s="61"/>
      <c r="S41" s="63" t="s">
        <v>1</v>
      </c>
      <c r="T41" s="61"/>
      <c r="U41" s="9" t="s">
        <v>1</v>
      </c>
    </row>
    <row r="42" spans="2:21" ht="11.25" customHeight="1">
      <c r="B42" s="138" t="s">
        <v>1146</v>
      </c>
      <c r="C42" s="131"/>
      <c r="D42" s="60">
        <v>5000000</v>
      </c>
      <c r="E42" s="61"/>
      <c r="F42" s="61"/>
      <c r="G42" s="60">
        <v>5000000</v>
      </c>
      <c r="H42" s="61"/>
      <c r="I42" s="61"/>
      <c r="J42" s="60">
        <v>10000000</v>
      </c>
      <c r="K42" s="61"/>
      <c r="L42" s="61"/>
      <c r="M42" s="60">
        <v>25000000</v>
      </c>
      <c r="N42" s="61"/>
      <c r="O42" s="61"/>
      <c r="P42" s="61"/>
      <c r="Q42" s="61"/>
      <c r="R42" s="61"/>
      <c r="S42" s="60">
        <v>11500000</v>
      </c>
      <c r="T42" s="61"/>
      <c r="U42" s="10">
        <v>35000000</v>
      </c>
    </row>
    <row r="43" spans="2:21" ht="12" customHeight="1">
      <c r="B43" s="138" t="s">
        <v>1017</v>
      </c>
      <c r="C43" s="131"/>
      <c r="D43" s="62">
        <v>43483</v>
      </c>
      <c r="E43" s="61"/>
      <c r="F43" s="61"/>
      <c r="G43" s="62">
        <v>43497</v>
      </c>
      <c r="H43" s="61"/>
      <c r="I43" s="61"/>
      <c r="J43" s="62">
        <v>43489</v>
      </c>
      <c r="K43" s="61"/>
      <c r="L43" s="61"/>
      <c r="M43" s="62">
        <v>43490</v>
      </c>
      <c r="N43" s="61"/>
      <c r="O43" s="61"/>
      <c r="P43" s="61"/>
      <c r="Q43" s="61"/>
      <c r="R43" s="61"/>
      <c r="S43" s="62">
        <v>43928</v>
      </c>
      <c r="T43" s="61"/>
      <c r="U43" s="11">
        <v>43955</v>
      </c>
    </row>
    <row r="44" spans="2:21" ht="11.25" customHeight="1">
      <c r="B44" s="138" t="s">
        <v>1018</v>
      </c>
      <c r="C44" s="131"/>
      <c r="D44" s="62">
        <v>46560</v>
      </c>
      <c r="E44" s="61"/>
      <c r="F44" s="61"/>
      <c r="G44" s="62">
        <v>46560</v>
      </c>
      <c r="H44" s="61"/>
      <c r="I44" s="61"/>
      <c r="J44" s="62">
        <v>46560</v>
      </c>
      <c r="K44" s="61"/>
      <c r="L44" s="61"/>
      <c r="M44" s="62">
        <v>46560</v>
      </c>
      <c r="N44" s="61"/>
      <c r="O44" s="61"/>
      <c r="P44" s="61"/>
      <c r="Q44" s="61"/>
      <c r="R44" s="61"/>
      <c r="S44" s="62">
        <v>46682</v>
      </c>
      <c r="T44" s="61"/>
      <c r="U44" s="11">
        <v>46682</v>
      </c>
    </row>
    <row r="45" spans="2:21" ht="10.5" customHeight="1">
      <c r="B45" s="138" t="s">
        <v>1020</v>
      </c>
      <c r="C45" s="131"/>
      <c r="D45" s="63" t="s">
        <v>1147</v>
      </c>
      <c r="E45" s="61"/>
      <c r="F45" s="61"/>
      <c r="G45" s="63" t="s">
        <v>1147</v>
      </c>
      <c r="H45" s="61"/>
      <c r="I45" s="61"/>
      <c r="J45" s="63" t="s">
        <v>1147</v>
      </c>
      <c r="K45" s="61"/>
      <c r="L45" s="61"/>
      <c r="M45" s="63" t="s">
        <v>1147</v>
      </c>
      <c r="N45" s="61"/>
      <c r="O45" s="61"/>
      <c r="P45" s="61"/>
      <c r="Q45" s="61"/>
      <c r="R45" s="61"/>
      <c r="S45" s="63" t="s">
        <v>1147</v>
      </c>
      <c r="T45" s="61"/>
      <c r="U45" s="9" t="s">
        <v>1147</v>
      </c>
    </row>
    <row r="46" spans="2:21" ht="12" customHeight="1">
      <c r="B46" s="130" t="s">
        <v>1021</v>
      </c>
      <c r="C46" s="131"/>
      <c r="D46" s="141">
        <v>0.008</v>
      </c>
      <c r="E46" s="61"/>
      <c r="F46" s="61"/>
      <c r="G46" s="141">
        <v>0.008</v>
      </c>
      <c r="H46" s="61"/>
      <c r="I46" s="61"/>
      <c r="J46" s="141">
        <v>0.008</v>
      </c>
      <c r="K46" s="61"/>
      <c r="L46" s="61"/>
      <c r="M46" s="141">
        <v>0.008</v>
      </c>
      <c r="N46" s="61"/>
      <c r="O46" s="61"/>
      <c r="P46" s="61"/>
      <c r="Q46" s="61"/>
      <c r="R46" s="61"/>
      <c r="S46" s="141">
        <v>0</v>
      </c>
      <c r="T46" s="61"/>
      <c r="U46" s="12">
        <v>0</v>
      </c>
    </row>
    <row r="47" spans="2:21" ht="12" customHeight="1">
      <c r="B47" s="130" t="s">
        <v>1148</v>
      </c>
      <c r="C47" s="131"/>
      <c r="D47" s="63" t="s">
        <v>1149</v>
      </c>
      <c r="E47" s="61"/>
      <c r="F47" s="61"/>
      <c r="G47" s="63" t="s">
        <v>1149</v>
      </c>
      <c r="H47" s="61"/>
      <c r="I47" s="61"/>
      <c r="J47" s="63" t="s">
        <v>1149</v>
      </c>
      <c r="K47" s="61"/>
      <c r="L47" s="61"/>
      <c r="M47" s="63" t="s">
        <v>1149</v>
      </c>
      <c r="N47" s="61"/>
      <c r="O47" s="61"/>
      <c r="P47" s="61"/>
      <c r="Q47" s="61"/>
      <c r="R47" s="61"/>
      <c r="S47" s="63" t="s">
        <v>1149</v>
      </c>
      <c r="T47" s="61"/>
      <c r="U47" s="9" t="s">
        <v>1149</v>
      </c>
    </row>
    <row r="48" spans="2:21" ht="10.5" customHeight="1">
      <c r="B48" s="130" t="s">
        <v>1150</v>
      </c>
      <c r="C48" s="131"/>
      <c r="D48" s="63" t="s">
        <v>1151</v>
      </c>
      <c r="E48" s="61"/>
      <c r="F48" s="61"/>
      <c r="G48" s="63" t="s">
        <v>1151</v>
      </c>
      <c r="H48" s="61"/>
      <c r="I48" s="61"/>
      <c r="J48" s="63" t="s">
        <v>1151</v>
      </c>
      <c r="K48" s="61"/>
      <c r="L48" s="61"/>
      <c r="M48" s="63" t="s">
        <v>1151</v>
      </c>
      <c r="N48" s="61"/>
      <c r="O48" s="61"/>
      <c r="P48" s="61"/>
      <c r="Q48" s="61"/>
      <c r="R48" s="61"/>
      <c r="S48" s="63" t="s">
        <v>1151</v>
      </c>
      <c r="T48" s="61"/>
      <c r="U48" s="9" t="s">
        <v>1151</v>
      </c>
    </row>
    <row r="49" spans="2:21" ht="14.25" customHeight="1">
      <c r="B49" s="130" t="s">
        <v>1152</v>
      </c>
      <c r="C49" s="131"/>
      <c r="D49" s="63" t="s">
        <v>1153</v>
      </c>
      <c r="E49" s="61"/>
      <c r="F49" s="61"/>
      <c r="G49" s="63" t="s">
        <v>1153</v>
      </c>
      <c r="H49" s="61"/>
      <c r="I49" s="61"/>
      <c r="J49" s="63" t="s">
        <v>1153</v>
      </c>
      <c r="K49" s="61"/>
      <c r="L49" s="61"/>
      <c r="M49" s="63" t="s">
        <v>1153</v>
      </c>
      <c r="N49" s="61"/>
      <c r="O49" s="61"/>
      <c r="P49" s="61"/>
      <c r="Q49" s="61"/>
      <c r="R49" s="61"/>
      <c r="S49" s="63" t="s">
        <v>1153</v>
      </c>
      <c r="T49" s="61"/>
      <c r="U49" s="9" t="s">
        <v>1153</v>
      </c>
    </row>
    <row r="50" spans="2:21" ht="18" customHeight="1">
      <c r="B50" s="1"/>
      <c r="C50" s="1"/>
      <c r="D50" s="1"/>
      <c r="E50" s="1"/>
      <c r="F50" s="1"/>
      <c r="G50" s="1"/>
      <c r="H50" s="1"/>
      <c r="I50" s="1"/>
      <c r="J50" s="1"/>
      <c r="K50" s="1"/>
      <c r="L50" s="1"/>
      <c r="M50" s="1"/>
      <c r="N50" s="1"/>
      <c r="O50" s="1"/>
      <c r="P50" s="1"/>
      <c r="Q50" s="1"/>
      <c r="R50" s="1"/>
      <c r="S50" s="1"/>
      <c r="T50" s="1"/>
      <c r="U50" s="1"/>
    </row>
    <row r="51" spans="2:21" ht="18.75" customHeight="1">
      <c r="B51" s="70" t="s">
        <v>1119</v>
      </c>
      <c r="C51" s="71"/>
      <c r="D51" s="71"/>
      <c r="E51" s="71"/>
      <c r="F51" s="71"/>
      <c r="G51" s="71"/>
      <c r="H51" s="71"/>
      <c r="I51" s="71"/>
      <c r="J51" s="71"/>
      <c r="K51" s="71"/>
      <c r="L51" s="71"/>
      <c r="M51" s="71"/>
      <c r="N51" s="71"/>
      <c r="O51" s="71"/>
      <c r="P51" s="71"/>
      <c r="Q51" s="71"/>
      <c r="R51" s="71"/>
      <c r="S51" s="72"/>
      <c r="T51" s="1"/>
      <c r="U51" s="1"/>
    </row>
    <row r="52" spans="2:21" ht="5.25" customHeight="1">
      <c r="B52" s="1"/>
      <c r="C52" s="1"/>
      <c r="D52" s="1"/>
      <c r="E52" s="1"/>
      <c r="F52" s="1"/>
      <c r="G52" s="1"/>
      <c r="H52" s="1"/>
      <c r="I52" s="1"/>
      <c r="J52" s="1"/>
      <c r="K52" s="1"/>
      <c r="L52" s="1"/>
      <c r="M52" s="1"/>
      <c r="N52" s="1"/>
      <c r="O52" s="1"/>
      <c r="P52" s="1"/>
      <c r="Q52" s="1"/>
      <c r="R52" s="1"/>
      <c r="S52" s="1"/>
      <c r="T52" s="1"/>
      <c r="U52" s="1"/>
    </row>
    <row r="53" spans="2:3" ht="18.75" customHeight="1">
      <c r="B53" s="52" t="s">
        <v>1120</v>
      </c>
      <c r="C53" s="53"/>
    </row>
  </sheetData>
  <sheetProtection/>
  <mergeCells count="130">
    <mergeCell ref="B49:C49"/>
    <mergeCell ref="D49:F49"/>
    <mergeCell ref="G49:I49"/>
    <mergeCell ref="J49:L49"/>
    <mergeCell ref="M49:R49"/>
    <mergeCell ref="S49:T49"/>
    <mergeCell ref="B48:C48"/>
    <mergeCell ref="D48:F48"/>
    <mergeCell ref="G48:I48"/>
    <mergeCell ref="J48:L48"/>
    <mergeCell ref="M48:R48"/>
    <mergeCell ref="S48:T48"/>
    <mergeCell ref="B47:C47"/>
    <mergeCell ref="D47:F47"/>
    <mergeCell ref="G47:I47"/>
    <mergeCell ref="J47:L47"/>
    <mergeCell ref="M47:R47"/>
    <mergeCell ref="S47:T47"/>
    <mergeCell ref="B46:C46"/>
    <mergeCell ref="D46:F46"/>
    <mergeCell ref="G46:I46"/>
    <mergeCell ref="J46:L46"/>
    <mergeCell ref="M46:R46"/>
    <mergeCell ref="S46:T46"/>
    <mergeCell ref="B45:C45"/>
    <mergeCell ref="D45:F45"/>
    <mergeCell ref="G45:I45"/>
    <mergeCell ref="J45:L45"/>
    <mergeCell ref="M45:R45"/>
    <mergeCell ref="S45:T45"/>
    <mergeCell ref="B44:C44"/>
    <mergeCell ref="D44:F44"/>
    <mergeCell ref="G44:I44"/>
    <mergeCell ref="J44:L44"/>
    <mergeCell ref="M44:R44"/>
    <mergeCell ref="S44:T44"/>
    <mergeCell ref="B43:C43"/>
    <mergeCell ref="D43:F43"/>
    <mergeCell ref="G43:I43"/>
    <mergeCell ref="J43:L43"/>
    <mergeCell ref="M43:R43"/>
    <mergeCell ref="S43:T43"/>
    <mergeCell ref="B42:C42"/>
    <mergeCell ref="D42:F42"/>
    <mergeCell ref="G42:I42"/>
    <mergeCell ref="J42:L42"/>
    <mergeCell ref="M42:R42"/>
    <mergeCell ref="S42:T42"/>
    <mergeCell ref="B41:C41"/>
    <mergeCell ref="D41:F41"/>
    <mergeCell ref="G41:I41"/>
    <mergeCell ref="J41:L41"/>
    <mergeCell ref="M41:R41"/>
    <mergeCell ref="S41:T41"/>
    <mergeCell ref="B40:C40"/>
    <mergeCell ref="D40:F40"/>
    <mergeCell ref="G40:I40"/>
    <mergeCell ref="J40:L40"/>
    <mergeCell ref="M40:R40"/>
    <mergeCell ref="S40:T40"/>
    <mergeCell ref="B39:C39"/>
    <mergeCell ref="D39:F39"/>
    <mergeCell ref="G39:I39"/>
    <mergeCell ref="J39:L39"/>
    <mergeCell ref="M39:R39"/>
    <mergeCell ref="S39:T39"/>
    <mergeCell ref="B38:C38"/>
    <mergeCell ref="D38:F38"/>
    <mergeCell ref="G38:I38"/>
    <mergeCell ref="J38:L38"/>
    <mergeCell ref="M38:R38"/>
    <mergeCell ref="S38:T38"/>
    <mergeCell ref="C31:N31"/>
    <mergeCell ref="O31:S31"/>
    <mergeCell ref="B37:C37"/>
    <mergeCell ref="D37:F37"/>
    <mergeCell ref="G37:I37"/>
    <mergeCell ref="J37:L37"/>
    <mergeCell ref="M37:R37"/>
    <mergeCell ref="S37:T37"/>
    <mergeCell ref="C28:M28"/>
    <mergeCell ref="N28:S28"/>
    <mergeCell ref="C29:M29"/>
    <mergeCell ref="N29:S29"/>
    <mergeCell ref="C30:N30"/>
    <mergeCell ref="O30:S30"/>
    <mergeCell ref="C25:N25"/>
    <mergeCell ref="O25:S25"/>
    <mergeCell ref="C26:N26"/>
    <mergeCell ref="O26:S26"/>
    <mergeCell ref="C27:N27"/>
    <mergeCell ref="O27:S27"/>
    <mergeCell ref="C22:J22"/>
    <mergeCell ref="K22:S22"/>
    <mergeCell ref="C23:N23"/>
    <mergeCell ref="O23:S23"/>
    <mergeCell ref="C24:N24"/>
    <mergeCell ref="O24:S24"/>
    <mergeCell ref="C19:J19"/>
    <mergeCell ref="K19:S19"/>
    <mergeCell ref="C20:I20"/>
    <mergeCell ref="J20:S20"/>
    <mergeCell ref="C21:K21"/>
    <mergeCell ref="L21:S21"/>
    <mergeCell ref="C16:Q16"/>
    <mergeCell ref="R16:S16"/>
    <mergeCell ref="C17:N17"/>
    <mergeCell ref="O17:S17"/>
    <mergeCell ref="C18:N18"/>
    <mergeCell ref="O18:S18"/>
    <mergeCell ref="Q33:S33"/>
    <mergeCell ref="C33:P33"/>
    <mergeCell ref="B35:S35"/>
    <mergeCell ref="B51:S51"/>
    <mergeCell ref="B53:C53"/>
    <mergeCell ref="F6:H6"/>
    <mergeCell ref="C12:P12"/>
    <mergeCell ref="Q12:S12"/>
    <mergeCell ref="C13:P13"/>
    <mergeCell ref="Q13:S13"/>
    <mergeCell ref="H2:O2"/>
    <mergeCell ref="B4:S4"/>
    <mergeCell ref="B6:D6"/>
    <mergeCell ref="B8:S8"/>
    <mergeCell ref="C10:P10"/>
    <mergeCell ref="B32:S32"/>
    <mergeCell ref="C14:Q14"/>
    <mergeCell ref="R14:S14"/>
    <mergeCell ref="C15:Q15"/>
    <mergeCell ref="R15:S15"/>
  </mergeCells>
  <printOptions/>
  <pageMargins left="0.44352941176470595" right="0.2905882352941177" top="0.44352941176470595" bottom="0.44352941176470595" header="0.5098039215686275" footer="0.5098039215686275"/>
  <pageSetup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sheetPr codeName="Sheet8"/>
  <dimension ref="B2:AI326"/>
  <sheetViews>
    <sheetView showGridLines="0" view="pageBreakPreview" zoomScale="60" zoomScalePageLayoutView="0" workbookViewId="0" topLeftCell="B1">
      <selection activeCell="Z171" sqref="Z171:AD17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33" t="s">
        <v>985</v>
      </c>
      <c r="R3" s="34"/>
      <c r="S3" s="34"/>
      <c r="T3" s="34"/>
      <c r="U3" s="34"/>
      <c r="V3" s="34"/>
      <c r="W3" s="34"/>
      <c r="X3" s="34"/>
      <c r="Y3" s="34"/>
      <c r="Z3" s="34"/>
      <c r="AA3" s="34"/>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35" t="s">
        <v>1154</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40" t="s">
        <v>1113</v>
      </c>
      <c r="C7" s="41"/>
      <c r="D7" s="41"/>
      <c r="E7" s="41"/>
      <c r="F7" s="41"/>
      <c r="G7" s="41"/>
      <c r="H7" s="41"/>
      <c r="I7" s="41"/>
      <c r="J7" s="41"/>
      <c r="K7" s="1"/>
      <c r="L7" s="42">
        <v>43951</v>
      </c>
      <c r="M7" s="43"/>
      <c r="N7" s="43"/>
      <c r="O7" s="43"/>
      <c r="P7" s="43"/>
      <c r="Q7" s="43"/>
      <c r="R7" s="43"/>
      <c r="S7" s="43"/>
      <c r="T7" s="1"/>
      <c r="U7" s="1"/>
      <c r="V7" s="1"/>
      <c r="W7" s="1"/>
      <c r="X7" s="1"/>
      <c r="Y7" s="1"/>
      <c r="Z7" s="1"/>
      <c r="AA7" s="1"/>
      <c r="AB7" s="1"/>
      <c r="AC7" s="1"/>
      <c r="AD7" s="1"/>
      <c r="AE7" s="1"/>
      <c r="AF7" s="1"/>
      <c r="AG7" s="1"/>
      <c r="AH7" s="1"/>
      <c r="AI7" s="1"/>
    </row>
    <row r="8" spans="2:35" ht="5.25" customHeight="1">
      <c r="B8" s="41"/>
      <c r="C8" s="41"/>
      <c r="D8" s="41"/>
      <c r="E8" s="41"/>
      <c r="F8" s="41"/>
      <c r="G8" s="41"/>
      <c r="H8" s="41"/>
      <c r="I8" s="41"/>
      <c r="J8" s="41"/>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70" t="s">
        <v>1155</v>
      </c>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2"/>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142"/>
      <c r="C11" s="58"/>
      <c r="D11" s="58"/>
      <c r="E11" s="58"/>
      <c r="F11" s="58"/>
      <c r="G11" s="58"/>
      <c r="H11" s="58"/>
      <c r="I11" s="57" t="s">
        <v>1170</v>
      </c>
      <c r="J11" s="58"/>
      <c r="K11" s="58"/>
      <c r="L11" s="58"/>
      <c r="M11" s="58"/>
      <c r="N11" s="58"/>
      <c r="O11" s="58"/>
      <c r="P11" s="58"/>
      <c r="Q11" s="58"/>
      <c r="R11" s="58"/>
      <c r="S11" s="58"/>
      <c r="T11" s="57" t="s">
        <v>1171</v>
      </c>
      <c r="U11" s="58"/>
      <c r="V11" s="58"/>
      <c r="W11" s="58"/>
      <c r="X11" s="58"/>
      <c r="Y11" s="58"/>
      <c r="Z11" s="58"/>
      <c r="AA11" s="57" t="s">
        <v>1172</v>
      </c>
      <c r="AB11" s="58"/>
      <c r="AC11" s="58"/>
      <c r="AD11" s="58"/>
      <c r="AE11" s="58"/>
      <c r="AF11" s="58"/>
      <c r="AG11" s="58"/>
      <c r="AH11" s="57" t="s">
        <v>1171</v>
      </c>
      <c r="AI11" s="58"/>
    </row>
    <row r="12" spans="2:35" ht="12" customHeight="1">
      <c r="B12" s="126" t="s">
        <v>584</v>
      </c>
      <c r="C12" s="61"/>
      <c r="D12" s="61"/>
      <c r="E12" s="61"/>
      <c r="F12" s="61"/>
      <c r="G12" s="61"/>
      <c r="H12" s="61"/>
      <c r="I12" s="143">
        <v>2155273835.4199953</v>
      </c>
      <c r="J12" s="61"/>
      <c r="K12" s="61"/>
      <c r="L12" s="61"/>
      <c r="M12" s="61"/>
      <c r="N12" s="61"/>
      <c r="O12" s="61"/>
      <c r="P12" s="61"/>
      <c r="Q12" s="61"/>
      <c r="R12" s="61"/>
      <c r="S12" s="61"/>
      <c r="T12" s="141">
        <v>0.16004105320914058</v>
      </c>
      <c r="U12" s="61"/>
      <c r="V12" s="61"/>
      <c r="W12" s="61"/>
      <c r="X12" s="61"/>
      <c r="Y12" s="61"/>
      <c r="Z12" s="61"/>
      <c r="AA12" s="60">
        <v>33633</v>
      </c>
      <c r="AB12" s="61"/>
      <c r="AC12" s="61"/>
      <c r="AD12" s="61"/>
      <c r="AE12" s="61"/>
      <c r="AF12" s="61"/>
      <c r="AG12" s="61"/>
      <c r="AH12" s="141">
        <v>0.16623994147768836</v>
      </c>
      <c r="AI12" s="61"/>
    </row>
    <row r="13" spans="2:35" ht="12" customHeight="1">
      <c r="B13" s="126" t="s">
        <v>580</v>
      </c>
      <c r="C13" s="61"/>
      <c r="D13" s="61"/>
      <c r="E13" s="61"/>
      <c r="F13" s="61"/>
      <c r="G13" s="61"/>
      <c r="H13" s="61"/>
      <c r="I13" s="143">
        <v>2129278894.0200024</v>
      </c>
      <c r="J13" s="61"/>
      <c r="K13" s="61"/>
      <c r="L13" s="61"/>
      <c r="M13" s="61"/>
      <c r="N13" s="61"/>
      <c r="O13" s="61"/>
      <c r="P13" s="61"/>
      <c r="Q13" s="61"/>
      <c r="R13" s="61"/>
      <c r="S13" s="61"/>
      <c r="T13" s="141">
        <v>0.1581107844277938</v>
      </c>
      <c r="U13" s="61"/>
      <c r="V13" s="61"/>
      <c r="W13" s="61"/>
      <c r="X13" s="61"/>
      <c r="Y13" s="61"/>
      <c r="Z13" s="61"/>
      <c r="AA13" s="60">
        <v>31236</v>
      </c>
      <c r="AB13" s="61"/>
      <c r="AC13" s="61"/>
      <c r="AD13" s="61"/>
      <c r="AE13" s="61"/>
      <c r="AF13" s="61"/>
      <c r="AG13" s="61"/>
      <c r="AH13" s="141">
        <v>0.15439213903003224</v>
      </c>
      <c r="AI13" s="61"/>
    </row>
    <row r="14" spans="2:35" ht="12" customHeight="1">
      <c r="B14" s="126" t="s">
        <v>582</v>
      </c>
      <c r="C14" s="61"/>
      <c r="D14" s="61"/>
      <c r="E14" s="61"/>
      <c r="F14" s="61"/>
      <c r="G14" s="61"/>
      <c r="H14" s="61"/>
      <c r="I14" s="143">
        <v>1930709860.8200102</v>
      </c>
      <c r="J14" s="61"/>
      <c r="K14" s="61"/>
      <c r="L14" s="61"/>
      <c r="M14" s="61"/>
      <c r="N14" s="61"/>
      <c r="O14" s="61"/>
      <c r="P14" s="61"/>
      <c r="Q14" s="61"/>
      <c r="R14" s="61"/>
      <c r="S14" s="61"/>
      <c r="T14" s="141">
        <v>0.1433659308106873</v>
      </c>
      <c r="U14" s="61"/>
      <c r="V14" s="61"/>
      <c r="W14" s="61"/>
      <c r="X14" s="61"/>
      <c r="Y14" s="61"/>
      <c r="Z14" s="61"/>
      <c r="AA14" s="60">
        <v>27777</v>
      </c>
      <c r="AB14" s="61"/>
      <c r="AC14" s="61"/>
      <c r="AD14" s="61"/>
      <c r="AE14" s="61"/>
      <c r="AF14" s="61"/>
      <c r="AG14" s="61"/>
      <c r="AH14" s="141">
        <v>0.13729512248166234</v>
      </c>
      <c r="AI14" s="61"/>
    </row>
    <row r="15" spans="2:35" ht="12" customHeight="1">
      <c r="B15" s="126" t="s">
        <v>588</v>
      </c>
      <c r="C15" s="61"/>
      <c r="D15" s="61"/>
      <c r="E15" s="61"/>
      <c r="F15" s="61"/>
      <c r="G15" s="61"/>
      <c r="H15" s="61"/>
      <c r="I15" s="143">
        <v>1517525102.0100062</v>
      </c>
      <c r="J15" s="61"/>
      <c r="K15" s="61"/>
      <c r="L15" s="61"/>
      <c r="M15" s="61"/>
      <c r="N15" s="61"/>
      <c r="O15" s="61"/>
      <c r="P15" s="61"/>
      <c r="Q15" s="61"/>
      <c r="R15" s="61"/>
      <c r="S15" s="61"/>
      <c r="T15" s="141">
        <v>0.11268466753769267</v>
      </c>
      <c r="U15" s="61"/>
      <c r="V15" s="61"/>
      <c r="W15" s="61"/>
      <c r="X15" s="61"/>
      <c r="Y15" s="61"/>
      <c r="Z15" s="61"/>
      <c r="AA15" s="60">
        <v>25227</v>
      </c>
      <c r="AB15" s="61"/>
      <c r="AC15" s="61"/>
      <c r="AD15" s="61"/>
      <c r="AE15" s="61"/>
      <c r="AF15" s="61"/>
      <c r="AG15" s="61"/>
      <c r="AH15" s="141">
        <v>0.12469107732458135</v>
      </c>
      <c r="AI15" s="61"/>
    </row>
    <row r="16" spans="2:35" ht="12" customHeight="1">
      <c r="B16" s="126" t="s">
        <v>586</v>
      </c>
      <c r="C16" s="61"/>
      <c r="D16" s="61"/>
      <c r="E16" s="61"/>
      <c r="F16" s="61"/>
      <c r="G16" s="61"/>
      <c r="H16" s="61"/>
      <c r="I16" s="143">
        <v>1134555675.3900006</v>
      </c>
      <c r="J16" s="61"/>
      <c r="K16" s="61"/>
      <c r="L16" s="61"/>
      <c r="M16" s="61"/>
      <c r="N16" s="61"/>
      <c r="O16" s="61"/>
      <c r="P16" s="61"/>
      <c r="Q16" s="61"/>
      <c r="R16" s="61"/>
      <c r="S16" s="61"/>
      <c r="T16" s="141">
        <v>0.0842470605033073</v>
      </c>
      <c r="U16" s="61"/>
      <c r="V16" s="61"/>
      <c r="W16" s="61"/>
      <c r="X16" s="61"/>
      <c r="Y16" s="61"/>
      <c r="Z16" s="61"/>
      <c r="AA16" s="60">
        <v>11157</v>
      </c>
      <c r="AB16" s="61"/>
      <c r="AC16" s="61"/>
      <c r="AD16" s="61"/>
      <c r="AE16" s="61"/>
      <c r="AF16" s="61"/>
      <c r="AG16" s="61"/>
      <c r="AH16" s="141">
        <v>0.05514640463433441</v>
      </c>
      <c r="AI16" s="61"/>
    </row>
    <row r="17" spans="2:35" ht="12" customHeight="1">
      <c r="B17" s="126" t="s">
        <v>590</v>
      </c>
      <c r="C17" s="61"/>
      <c r="D17" s="61"/>
      <c r="E17" s="61"/>
      <c r="F17" s="61"/>
      <c r="G17" s="61"/>
      <c r="H17" s="61"/>
      <c r="I17" s="143">
        <v>1076322410.0000007</v>
      </c>
      <c r="J17" s="61"/>
      <c r="K17" s="61"/>
      <c r="L17" s="61"/>
      <c r="M17" s="61"/>
      <c r="N17" s="61"/>
      <c r="O17" s="61"/>
      <c r="P17" s="61"/>
      <c r="Q17" s="61"/>
      <c r="R17" s="61"/>
      <c r="S17" s="61"/>
      <c r="T17" s="141">
        <v>0.07992291710599887</v>
      </c>
      <c r="U17" s="61"/>
      <c r="V17" s="61"/>
      <c r="W17" s="61"/>
      <c r="X17" s="61"/>
      <c r="Y17" s="61"/>
      <c r="Z17" s="61"/>
      <c r="AA17" s="60">
        <v>19263</v>
      </c>
      <c r="AB17" s="61"/>
      <c r="AC17" s="61"/>
      <c r="AD17" s="61"/>
      <c r="AE17" s="61"/>
      <c r="AF17" s="61"/>
      <c r="AG17" s="61"/>
      <c r="AH17" s="141">
        <v>0.0952124399454319</v>
      </c>
      <c r="AI17" s="61"/>
    </row>
    <row r="18" spans="2:35" ht="12" customHeight="1">
      <c r="B18" s="126" t="s">
        <v>592</v>
      </c>
      <c r="C18" s="61"/>
      <c r="D18" s="61"/>
      <c r="E18" s="61"/>
      <c r="F18" s="61"/>
      <c r="G18" s="61"/>
      <c r="H18" s="61"/>
      <c r="I18" s="143">
        <v>973874536.4299964</v>
      </c>
      <c r="J18" s="61"/>
      <c r="K18" s="61"/>
      <c r="L18" s="61"/>
      <c r="M18" s="61"/>
      <c r="N18" s="61"/>
      <c r="O18" s="61"/>
      <c r="P18" s="61"/>
      <c r="Q18" s="61"/>
      <c r="R18" s="61"/>
      <c r="S18" s="61"/>
      <c r="T18" s="141">
        <v>0.07231559347234778</v>
      </c>
      <c r="U18" s="61"/>
      <c r="V18" s="61"/>
      <c r="W18" s="61"/>
      <c r="X18" s="61"/>
      <c r="Y18" s="61"/>
      <c r="Z18" s="61"/>
      <c r="AA18" s="60">
        <v>15482</v>
      </c>
      <c r="AB18" s="61"/>
      <c r="AC18" s="61"/>
      <c r="AD18" s="61"/>
      <c r="AE18" s="61"/>
      <c r="AF18" s="61"/>
      <c r="AG18" s="61"/>
      <c r="AH18" s="141">
        <v>0.07652385377330513</v>
      </c>
      <c r="AI18" s="61"/>
    </row>
    <row r="19" spans="2:35" ht="12" customHeight="1">
      <c r="B19" s="126" t="s">
        <v>594</v>
      </c>
      <c r="C19" s="61"/>
      <c r="D19" s="61"/>
      <c r="E19" s="61"/>
      <c r="F19" s="61"/>
      <c r="G19" s="61"/>
      <c r="H19" s="61"/>
      <c r="I19" s="143">
        <v>888909379.450005</v>
      </c>
      <c r="J19" s="61"/>
      <c r="K19" s="61"/>
      <c r="L19" s="61"/>
      <c r="M19" s="61"/>
      <c r="N19" s="61"/>
      <c r="O19" s="61"/>
      <c r="P19" s="61"/>
      <c r="Q19" s="61"/>
      <c r="R19" s="61"/>
      <c r="S19" s="61"/>
      <c r="T19" s="141">
        <v>0.06600645864887976</v>
      </c>
      <c r="U19" s="61"/>
      <c r="V19" s="61"/>
      <c r="W19" s="61"/>
      <c r="X19" s="61"/>
      <c r="Y19" s="61"/>
      <c r="Z19" s="61"/>
      <c r="AA19" s="60">
        <v>14785</v>
      </c>
      <c r="AB19" s="61"/>
      <c r="AC19" s="61"/>
      <c r="AD19" s="61"/>
      <c r="AE19" s="61"/>
      <c r="AF19" s="61"/>
      <c r="AG19" s="61"/>
      <c r="AH19" s="141">
        <v>0.07307874809703632</v>
      </c>
      <c r="AI19" s="61"/>
    </row>
    <row r="20" spans="2:35" ht="12" customHeight="1">
      <c r="B20" s="126" t="s">
        <v>596</v>
      </c>
      <c r="C20" s="61"/>
      <c r="D20" s="61"/>
      <c r="E20" s="61"/>
      <c r="F20" s="61"/>
      <c r="G20" s="61"/>
      <c r="H20" s="61"/>
      <c r="I20" s="143">
        <v>678155038.8200002</v>
      </c>
      <c r="J20" s="61"/>
      <c r="K20" s="61"/>
      <c r="L20" s="61"/>
      <c r="M20" s="61"/>
      <c r="N20" s="61"/>
      <c r="O20" s="61"/>
      <c r="P20" s="61"/>
      <c r="Q20" s="61"/>
      <c r="R20" s="61"/>
      <c r="S20" s="61"/>
      <c r="T20" s="141">
        <v>0.050356778274853804</v>
      </c>
      <c r="U20" s="61"/>
      <c r="V20" s="61"/>
      <c r="W20" s="61"/>
      <c r="X20" s="61"/>
      <c r="Y20" s="61"/>
      <c r="Z20" s="61"/>
      <c r="AA20" s="60">
        <v>8308</v>
      </c>
      <c r="AB20" s="61"/>
      <c r="AC20" s="61"/>
      <c r="AD20" s="61"/>
      <c r="AE20" s="61"/>
      <c r="AF20" s="61"/>
      <c r="AG20" s="61"/>
      <c r="AH20" s="141">
        <v>0.041064473398050576</v>
      </c>
      <c r="AI20" s="61"/>
    </row>
    <row r="21" spans="2:35" ht="12" customHeight="1">
      <c r="B21" s="126" t="s">
        <v>598</v>
      </c>
      <c r="C21" s="61"/>
      <c r="D21" s="61"/>
      <c r="E21" s="61"/>
      <c r="F21" s="61"/>
      <c r="G21" s="61"/>
      <c r="H21" s="61"/>
      <c r="I21" s="143">
        <v>576294626.7500011</v>
      </c>
      <c r="J21" s="61"/>
      <c r="K21" s="61"/>
      <c r="L21" s="61"/>
      <c r="M21" s="61"/>
      <c r="N21" s="61"/>
      <c r="O21" s="61"/>
      <c r="P21" s="61"/>
      <c r="Q21" s="61"/>
      <c r="R21" s="61"/>
      <c r="S21" s="61"/>
      <c r="T21" s="141">
        <v>0.042793076920486</v>
      </c>
      <c r="U21" s="61"/>
      <c r="V21" s="61"/>
      <c r="W21" s="61"/>
      <c r="X21" s="61"/>
      <c r="Y21" s="61"/>
      <c r="Z21" s="61"/>
      <c r="AA21" s="60">
        <v>9258</v>
      </c>
      <c r="AB21" s="61"/>
      <c r="AC21" s="61"/>
      <c r="AD21" s="61"/>
      <c r="AE21" s="61"/>
      <c r="AF21" s="61"/>
      <c r="AG21" s="61"/>
      <c r="AH21" s="141">
        <v>0.045760098064414084</v>
      </c>
      <c r="AI21" s="61"/>
    </row>
    <row r="22" spans="2:35" ht="12" customHeight="1">
      <c r="B22" s="126" t="s">
        <v>532</v>
      </c>
      <c r="C22" s="61"/>
      <c r="D22" s="61"/>
      <c r="E22" s="61"/>
      <c r="F22" s="61"/>
      <c r="G22" s="61"/>
      <c r="H22" s="61"/>
      <c r="I22" s="143">
        <v>354526933.9199991</v>
      </c>
      <c r="J22" s="61"/>
      <c r="K22" s="61"/>
      <c r="L22" s="61"/>
      <c r="M22" s="61"/>
      <c r="N22" s="61"/>
      <c r="O22" s="61"/>
      <c r="P22" s="61"/>
      <c r="Q22" s="61"/>
      <c r="R22" s="61"/>
      <c r="S22" s="61"/>
      <c r="T22" s="141">
        <v>0.026325593974701328</v>
      </c>
      <c r="U22" s="61"/>
      <c r="V22" s="61"/>
      <c r="W22" s="61"/>
      <c r="X22" s="61"/>
      <c r="Y22" s="61"/>
      <c r="Z22" s="61"/>
      <c r="AA22" s="60">
        <v>5288</v>
      </c>
      <c r="AB22" s="61"/>
      <c r="AC22" s="61"/>
      <c r="AD22" s="61"/>
      <c r="AE22" s="61"/>
      <c r="AF22" s="61"/>
      <c r="AG22" s="61"/>
      <c r="AH22" s="141">
        <v>0.02613732972182131</v>
      </c>
      <c r="AI22" s="61"/>
    </row>
    <row r="23" spans="2:35" ht="12" customHeight="1">
      <c r="B23" s="126" t="s">
        <v>62</v>
      </c>
      <c r="C23" s="61"/>
      <c r="D23" s="61"/>
      <c r="E23" s="61"/>
      <c r="F23" s="61"/>
      <c r="G23" s="61"/>
      <c r="H23" s="61"/>
      <c r="I23" s="143">
        <v>51579779.49</v>
      </c>
      <c r="J23" s="61"/>
      <c r="K23" s="61"/>
      <c r="L23" s="61"/>
      <c r="M23" s="61"/>
      <c r="N23" s="61"/>
      <c r="O23" s="61"/>
      <c r="P23" s="61"/>
      <c r="Q23" s="61"/>
      <c r="R23" s="61"/>
      <c r="S23" s="61"/>
      <c r="T23" s="141">
        <v>0.0038300851141108995</v>
      </c>
      <c r="U23" s="61"/>
      <c r="V23" s="61"/>
      <c r="W23" s="61"/>
      <c r="X23" s="61"/>
      <c r="Y23" s="61"/>
      <c r="Z23" s="61"/>
      <c r="AA23" s="60">
        <v>902</v>
      </c>
      <c r="AB23" s="61"/>
      <c r="AC23" s="61"/>
      <c r="AD23" s="61"/>
      <c r="AE23" s="61"/>
      <c r="AF23" s="61"/>
      <c r="AG23" s="61"/>
      <c r="AH23" s="141">
        <v>0.004458372051641986</v>
      </c>
      <c r="AI23" s="61"/>
    </row>
    <row r="24" spans="2:35" ht="13.5" customHeight="1">
      <c r="B24" s="144"/>
      <c r="C24" s="145"/>
      <c r="D24" s="145"/>
      <c r="E24" s="145"/>
      <c r="F24" s="145"/>
      <c r="G24" s="145"/>
      <c r="H24" s="145"/>
      <c r="I24" s="146">
        <v>13467006072.520016</v>
      </c>
      <c r="J24" s="145"/>
      <c r="K24" s="145"/>
      <c r="L24" s="145"/>
      <c r="M24" s="145"/>
      <c r="N24" s="145"/>
      <c r="O24" s="145"/>
      <c r="P24" s="145"/>
      <c r="Q24" s="145"/>
      <c r="R24" s="145"/>
      <c r="S24" s="145"/>
      <c r="T24" s="147">
        <v>0.9999999999999959</v>
      </c>
      <c r="U24" s="145"/>
      <c r="V24" s="145"/>
      <c r="W24" s="145"/>
      <c r="X24" s="145"/>
      <c r="Y24" s="145"/>
      <c r="Z24" s="145"/>
      <c r="AA24" s="148">
        <v>202316</v>
      </c>
      <c r="AB24" s="145"/>
      <c r="AC24" s="145"/>
      <c r="AD24" s="145"/>
      <c r="AE24" s="145"/>
      <c r="AF24" s="145"/>
      <c r="AG24" s="145"/>
      <c r="AH24" s="147">
        <v>1</v>
      </c>
      <c r="AI24" s="145"/>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70" t="s">
        <v>1156</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2"/>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57" t="s">
        <v>1173</v>
      </c>
      <c r="C28" s="58"/>
      <c r="D28" s="58"/>
      <c r="E28" s="58"/>
      <c r="F28" s="58"/>
      <c r="G28" s="58"/>
      <c r="H28" s="58"/>
      <c r="I28" s="58"/>
      <c r="J28" s="57" t="s">
        <v>1170</v>
      </c>
      <c r="K28" s="58"/>
      <c r="L28" s="58"/>
      <c r="M28" s="58"/>
      <c r="N28" s="58"/>
      <c r="O28" s="58"/>
      <c r="P28" s="58"/>
      <c r="Q28" s="58"/>
      <c r="R28" s="58"/>
      <c r="S28" s="58"/>
      <c r="T28" s="57" t="s">
        <v>1171</v>
      </c>
      <c r="U28" s="58"/>
      <c r="V28" s="58"/>
      <c r="W28" s="58"/>
      <c r="X28" s="58"/>
      <c r="Y28" s="58"/>
      <c r="Z28" s="58"/>
      <c r="AA28" s="57" t="s">
        <v>1172</v>
      </c>
      <c r="AB28" s="58"/>
      <c r="AC28" s="58"/>
      <c r="AD28" s="58"/>
      <c r="AE28" s="58"/>
      <c r="AF28" s="58"/>
      <c r="AG28" s="57" t="s">
        <v>1171</v>
      </c>
      <c r="AH28" s="58"/>
      <c r="AI28" s="58"/>
    </row>
    <row r="29" spans="2:35" ht="12.75" customHeight="1">
      <c r="B29" s="63" t="s">
        <v>1174</v>
      </c>
      <c r="C29" s="61"/>
      <c r="D29" s="61"/>
      <c r="E29" s="61"/>
      <c r="F29" s="61"/>
      <c r="G29" s="61"/>
      <c r="H29" s="61"/>
      <c r="I29" s="61"/>
      <c r="J29" s="143">
        <v>3306132679.39001</v>
      </c>
      <c r="K29" s="61"/>
      <c r="L29" s="61"/>
      <c r="M29" s="61"/>
      <c r="N29" s="61"/>
      <c r="O29" s="61"/>
      <c r="P29" s="61"/>
      <c r="Q29" s="61"/>
      <c r="R29" s="61"/>
      <c r="S29" s="61"/>
      <c r="T29" s="141">
        <v>0.24549871453138436</v>
      </c>
      <c r="U29" s="61"/>
      <c r="V29" s="61"/>
      <c r="W29" s="61"/>
      <c r="X29" s="61"/>
      <c r="Y29" s="61"/>
      <c r="Z29" s="61"/>
      <c r="AA29" s="60">
        <v>38665</v>
      </c>
      <c r="AB29" s="61"/>
      <c r="AC29" s="61"/>
      <c r="AD29" s="61"/>
      <c r="AE29" s="61"/>
      <c r="AF29" s="61"/>
      <c r="AG29" s="141">
        <v>0.19111192392099488</v>
      </c>
      <c r="AH29" s="61"/>
      <c r="AI29" s="61"/>
    </row>
    <row r="30" spans="2:35" ht="12.75" customHeight="1">
      <c r="B30" s="63" t="s">
        <v>1175</v>
      </c>
      <c r="C30" s="61"/>
      <c r="D30" s="61"/>
      <c r="E30" s="61"/>
      <c r="F30" s="61"/>
      <c r="G30" s="61"/>
      <c r="H30" s="61"/>
      <c r="I30" s="61"/>
      <c r="J30" s="143">
        <v>2417440210.9300027</v>
      </c>
      <c r="K30" s="61"/>
      <c r="L30" s="61"/>
      <c r="M30" s="61"/>
      <c r="N30" s="61"/>
      <c r="O30" s="61"/>
      <c r="P30" s="61"/>
      <c r="Q30" s="61"/>
      <c r="R30" s="61"/>
      <c r="S30" s="61"/>
      <c r="T30" s="141">
        <v>0.1795083627282897</v>
      </c>
      <c r="U30" s="61"/>
      <c r="V30" s="61"/>
      <c r="W30" s="61"/>
      <c r="X30" s="61"/>
      <c r="Y30" s="61"/>
      <c r="Z30" s="61"/>
      <c r="AA30" s="60">
        <v>30561</v>
      </c>
      <c r="AB30" s="61"/>
      <c r="AC30" s="61"/>
      <c r="AD30" s="61"/>
      <c r="AE30" s="61"/>
      <c r="AF30" s="61"/>
      <c r="AG30" s="141">
        <v>0.15105577413551077</v>
      </c>
      <c r="AH30" s="61"/>
      <c r="AI30" s="61"/>
    </row>
    <row r="31" spans="2:35" ht="12.75" customHeight="1">
      <c r="B31" s="63" t="s">
        <v>1176</v>
      </c>
      <c r="C31" s="61"/>
      <c r="D31" s="61"/>
      <c r="E31" s="61"/>
      <c r="F31" s="61"/>
      <c r="G31" s="61"/>
      <c r="H31" s="61"/>
      <c r="I31" s="61"/>
      <c r="J31" s="143">
        <v>1728169755.8700001</v>
      </c>
      <c r="K31" s="61"/>
      <c r="L31" s="61"/>
      <c r="M31" s="61"/>
      <c r="N31" s="61"/>
      <c r="O31" s="61"/>
      <c r="P31" s="61"/>
      <c r="Q31" s="61"/>
      <c r="R31" s="61"/>
      <c r="S31" s="61"/>
      <c r="T31" s="141">
        <v>0.12832620305981762</v>
      </c>
      <c r="U31" s="61"/>
      <c r="V31" s="61"/>
      <c r="W31" s="61"/>
      <c r="X31" s="61"/>
      <c r="Y31" s="61"/>
      <c r="Z31" s="61"/>
      <c r="AA31" s="60">
        <v>22341</v>
      </c>
      <c r="AB31" s="61"/>
      <c r="AC31" s="61"/>
      <c r="AD31" s="61"/>
      <c r="AE31" s="61"/>
      <c r="AF31" s="61"/>
      <c r="AG31" s="141">
        <v>0.11042626386444968</v>
      </c>
      <c r="AH31" s="61"/>
      <c r="AI31" s="61"/>
    </row>
    <row r="32" spans="2:35" ht="12.75" customHeight="1">
      <c r="B32" s="63" t="s">
        <v>1177</v>
      </c>
      <c r="C32" s="61"/>
      <c r="D32" s="61"/>
      <c r="E32" s="61"/>
      <c r="F32" s="61"/>
      <c r="G32" s="61"/>
      <c r="H32" s="61"/>
      <c r="I32" s="61"/>
      <c r="J32" s="143">
        <v>2977931475.6600113</v>
      </c>
      <c r="K32" s="61"/>
      <c r="L32" s="61"/>
      <c r="M32" s="61"/>
      <c r="N32" s="61"/>
      <c r="O32" s="61"/>
      <c r="P32" s="61"/>
      <c r="Q32" s="61"/>
      <c r="R32" s="61"/>
      <c r="S32" s="61"/>
      <c r="T32" s="141">
        <v>0.2211279522429714</v>
      </c>
      <c r="U32" s="61"/>
      <c r="V32" s="61"/>
      <c r="W32" s="61"/>
      <c r="X32" s="61"/>
      <c r="Y32" s="61"/>
      <c r="Z32" s="61"/>
      <c r="AA32" s="60">
        <v>43267</v>
      </c>
      <c r="AB32" s="61"/>
      <c r="AC32" s="61"/>
      <c r="AD32" s="61"/>
      <c r="AE32" s="61"/>
      <c r="AF32" s="61"/>
      <c r="AG32" s="141">
        <v>0.21385851835742106</v>
      </c>
      <c r="AH32" s="61"/>
      <c r="AI32" s="61"/>
    </row>
    <row r="33" spans="2:35" ht="12.75" customHeight="1">
      <c r="B33" s="63" t="s">
        <v>1178</v>
      </c>
      <c r="C33" s="61"/>
      <c r="D33" s="61"/>
      <c r="E33" s="61"/>
      <c r="F33" s="61"/>
      <c r="G33" s="61"/>
      <c r="H33" s="61"/>
      <c r="I33" s="61"/>
      <c r="J33" s="143">
        <v>1194615738.089994</v>
      </c>
      <c r="K33" s="61"/>
      <c r="L33" s="61"/>
      <c r="M33" s="61"/>
      <c r="N33" s="61"/>
      <c r="O33" s="61"/>
      <c r="P33" s="61"/>
      <c r="Q33" s="61"/>
      <c r="R33" s="61"/>
      <c r="S33" s="61"/>
      <c r="T33" s="141">
        <v>0.0887068537473713</v>
      </c>
      <c r="U33" s="61"/>
      <c r="V33" s="61"/>
      <c r="W33" s="61"/>
      <c r="X33" s="61"/>
      <c r="Y33" s="61"/>
      <c r="Z33" s="61"/>
      <c r="AA33" s="60">
        <v>19934</v>
      </c>
      <c r="AB33" s="61"/>
      <c r="AC33" s="61"/>
      <c r="AD33" s="61"/>
      <c r="AE33" s="61"/>
      <c r="AF33" s="61"/>
      <c r="AG33" s="141">
        <v>0.09852903378872654</v>
      </c>
      <c r="AH33" s="61"/>
      <c r="AI33" s="61"/>
    </row>
    <row r="34" spans="2:35" ht="12.75" customHeight="1">
      <c r="B34" s="63" t="s">
        <v>1179</v>
      </c>
      <c r="C34" s="61"/>
      <c r="D34" s="61"/>
      <c r="E34" s="61"/>
      <c r="F34" s="61"/>
      <c r="G34" s="61"/>
      <c r="H34" s="61"/>
      <c r="I34" s="61"/>
      <c r="J34" s="143">
        <v>568158143.6099983</v>
      </c>
      <c r="K34" s="61"/>
      <c r="L34" s="61"/>
      <c r="M34" s="61"/>
      <c r="N34" s="61"/>
      <c r="O34" s="61"/>
      <c r="P34" s="61"/>
      <c r="Q34" s="61"/>
      <c r="R34" s="61"/>
      <c r="S34" s="61"/>
      <c r="T34" s="141">
        <v>0.042188897855281196</v>
      </c>
      <c r="U34" s="61"/>
      <c r="V34" s="61"/>
      <c r="W34" s="61"/>
      <c r="X34" s="61"/>
      <c r="Y34" s="61"/>
      <c r="Z34" s="61"/>
      <c r="AA34" s="60">
        <v>10278</v>
      </c>
      <c r="AB34" s="61"/>
      <c r="AC34" s="61"/>
      <c r="AD34" s="61"/>
      <c r="AE34" s="61"/>
      <c r="AF34" s="61"/>
      <c r="AG34" s="141">
        <v>0.05080171612724649</v>
      </c>
      <c r="AH34" s="61"/>
      <c r="AI34" s="61"/>
    </row>
    <row r="35" spans="2:35" ht="12.75" customHeight="1">
      <c r="B35" s="63" t="s">
        <v>1180</v>
      </c>
      <c r="C35" s="61"/>
      <c r="D35" s="61"/>
      <c r="E35" s="61"/>
      <c r="F35" s="61"/>
      <c r="G35" s="61"/>
      <c r="H35" s="61"/>
      <c r="I35" s="61"/>
      <c r="J35" s="143">
        <v>98448261.44000009</v>
      </c>
      <c r="K35" s="61"/>
      <c r="L35" s="61"/>
      <c r="M35" s="61"/>
      <c r="N35" s="61"/>
      <c r="O35" s="61"/>
      <c r="P35" s="61"/>
      <c r="Q35" s="61"/>
      <c r="R35" s="61"/>
      <c r="S35" s="61"/>
      <c r="T35" s="141">
        <v>0.007310330218153527</v>
      </c>
      <c r="U35" s="61"/>
      <c r="V35" s="61"/>
      <c r="W35" s="61"/>
      <c r="X35" s="61"/>
      <c r="Y35" s="61"/>
      <c r="Z35" s="61"/>
      <c r="AA35" s="60">
        <v>1760</v>
      </c>
      <c r="AB35" s="61"/>
      <c r="AC35" s="61"/>
      <c r="AD35" s="61"/>
      <c r="AE35" s="61"/>
      <c r="AF35" s="61"/>
      <c r="AG35" s="141">
        <v>0.00869926253978924</v>
      </c>
      <c r="AH35" s="61"/>
      <c r="AI35" s="61"/>
    </row>
    <row r="36" spans="2:35" ht="12.75" customHeight="1">
      <c r="B36" s="63" t="s">
        <v>1181</v>
      </c>
      <c r="C36" s="61"/>
      <c r="D36" s="61"/>
      <c r="E36" s="61"/>
      <c r="F36" s="61"/>
      <c r="G36" s="61"/>
      <c r="H36" s="61"/>
      <c r="I36" s="61"/>
      <c r="J36" s="143">
        <v>86663292.63999979</v>
      </c>
      <c r="K36" s="61"/>
      <c r="L36" s="61"/>
      <c r="M36" s="61"/>
      <c r="N36" s="61"/>
      <c r="O36" s="61"/>
      <c r="P36" s="61"/>
      <c r="Q36" s="61"/>
      <c r="R36" s="61"/>
      <c r="S36" s="61"/>
      <c r="T36" s="141">
        <v>0.00643523082809325</v>
      </c>
      <c r="U36" s="61"/>
      <c r="V36" s="61"/>
      <c r="W36" s="61"/>
      <c r="X36" s="61"/>
      <c r="Y36" s="61"/>
      <c r="Z36" s="61"/>
      <c r="AA36" s="60">
        <v>1853</v>
      </c>
      <c r="AB36" s="61"/>
      <c r="AC36" s="61"/>
      <c r="AD36" s="61"/>
      <c r="AE36" s="61"/>
      <c r="AF36" s="61"/>
      <c r="AG36" s="141">
        <v>0.009158939480812195</v>
      </c>
      <c r="AH36" s="61"/>
      <c r="AI36" s="61"/>
    </row>
    <row r="37" spans="2:35" ht="12.75" customHeight="1">
      <c r="B37" s="63" t="s">
        <v>1182</v>
      </c>
      <c r="C37" s="61"/>
      <c r="D37" s="61"/>
      <c r="E37" s="61"/>
      <c r="F37" s="61"/>
      <c r="G37" s="61"/>
      <c r="H37" s="61"/>
      <c r="I37" s="61"/>
      <c r="J37" s="143">
        <v>172235804.32999906</v>
      </c>
      <c r="K37" s="61"/>
      <c r="L37" s="61"/>
      <c r="M37" s="61"/>
      <c r="N37" s="61"/>
      <c r="O37" s="61"/>
      <c r="P37" s="61"/>
      <c r="Q37" s="61"/>
      <c r="R37" s="61"/>
      <c r="S37" s="61"/>
      <c r="T37" s="141">
        <v>0.012789465112179122</v>
      </c>
      <c r="U37" s="61"/>
      <c r="V37" s="61"/>
      <c r="W37" s="61"/>
      <c r="X37" s="61"/>
      <c r="Y37" s="61"/>
      <c r="Z37" s="61"/>
      <c r="AA37" s="60">
        <v>8695</v>
      </c>
      <c r="AB37" s="61"/>
      <c r="AC37" s="61"/>
      <c r="AD37" s="61"/>
      <c r="AE37" s="61"/>
      <c r="AF37" s="61"/>
      <c r="AG37" s="141">
        <v>0.04297732260424287</v>
      </c>
      <c r="AH37" s="61"/>
      <c r="AI37" s="61"/>
    </row>
    <row r="38" spans="2:35" ht="12.75" customHeight="1">
      <c r="B38" s="63" t="s">
        <v>1183</v>
      </c>
      <c r="C38" s="61"/>
      <c r="D38" s="61"/>
      <c r="E38" s="61"/>
      <c r="F38" s="61"/>
      <c r="G38" s="61"/>
      <c r="H38" s="61"/>
      <c r="I38" s="61"/>
      <c r="J38" s="143">
        <v>332795788.19999963</v>
      </c>
      <c r="K38" s="61"/>
      <c r="L38" s="61"/>
      <c r="M38" s="61"/>
      <c r="N38" s="61"/>
      <c r="O38" s="61"/>
      <c r="P38" s="61"/>
      <c r="Q38" s="61"/>
      <c r="R38" s="61"/>
      <c r="S38" s="61"/>
      <c r="T38" s="141">
        <v>0.024711935704780242</v>
      </c>
      <c r="U38" s="61"/>
      <c r="V38" s="61"/>
      <c r="W38" s="61"/>
      <c r="X38" s="61"/>
      <c r="Y38" s="61"/>
      <c r="Z38" s="61"/>
      <c r="AA38" s="60">
        <v>9376</v>
      </c>
      <c r="AB38" s="61"/>
      <c r="AC38" s="61"/>
      <c r="AD38" s="61"/>
      <c r="AE38" s="61"/>
      <c r="AF38" s="61"/>
      <c r="AG38" s="141">
        <v>0.046343344075604496</v>
      </c>
      <c r="AH38" s="61"/>
      <c r="AI38" s="61"/>
    </row>
    <row r="39" spans="2:35" ht="12.75" customHeight="1">
      <c r="B39" s="63" t="s">
        <v>1184</v>
      </c>
      <c r="C39" s="61"/>
      <c r="D39" s="61"/>
      <c r="E39" s="61"/>
      <c r="F39" s="61"/>
      <c r="G39" s="61"/>
      <c r="H39" s="61"/>
      <c r="I39" s="61"/>
      <c r="J39" s="143">
        <v>286325813.32000095</v>
      </c>
      <c r="K39" s="61"/>
      <c r="L39" s="61"/>
      <c r="M39" s="61"/>
      <c r="N39" s="61"/>
      <c r="O39" s="61"/>
      <c r="P39" s="61"/>
      <c r="Q39" s="61"/>
      <c r="R39" s="61"/>
      <c r="S39" s="61"/>
      <c r="T39" s="141">
        <v>0.021261281964093024</v>
      </c>
      <c r="U39" s="61"/>
      <c r="V39" s="61"/>
      <c r="W39" s="61"/>
      <c r="X39" s="61"/>
      <c r="Y39" s="61"/>
      <c r="Z39" s="61"/>
      <c r="AA39" s="60">
        <v>5644</v>
      </c>
      <c r="AB39" s="61"/>
      <c r="AC39" s="61"/>
      <c r="AD39" s="61"/>
      <c r="AE39" s="61"/>
      <c r="AF39" s="61"/>
      <c r="AG39" s="141">
        <v>0.02789695328100595</v>
      </c>
      <c r="AH39" s="61"/>
      <c r="AI39" s="61"/>
    </row>
    <row r="40" spans="2:35" ht="12.75" customHeight="1">
      <c r="B40" s="63" t="s">
        <v>1185</v>
      </c>
      <c r="C40" s="61"/>
      <c r="D40" s="61"/>
      <c r="E40" s="61"/>
      <c r="F40" s="61"/>
      <c r="G40" s="61"/>
      <c r="H40" s="61"/>
      <c r="I40" s="61"/>
      <c r="J40" s="143">
        <v>59459580.05000008</v>
      </c>
      <c r="K40" s="61"/>
      <c r="L40" s="61"/>
      <c r="M40" s="61"/>
      <c r="N40" s="61"/>
      <c r="O40" s="61"/>
      <c r="P40" s="61"/>
      <c r="Q40" s="61"/>
      <c r="R40" s="61"/>
      <c r="S40" s="61"/>
      <c r="T40" s="141">
        <v>0.004415204072071359</v>
      </c>
      <c r="U40" s="61"/>
      <c r="V40" s="61"/>
      <c r="W40" s="61"/>
      <c r="X40" s="61"/>
      <c r="Y40" s="61"/>
      <c r="Z40" s="61"/>
      <c r="AA40" s="60">
        <v>1486</v>
      </c>
      <c r="AB40" s="61"/>
      <c r="AC40" s="61"/>
      <c r="AD40" s="61"/>
      <c r="AE40" s="61"/>
      <c r="AF40" s="61"/>
      <c r="AG40" s="141">
        <v>0.00734494553075387</v>
      </c>
      <c r="AH40" s="61"/>
      <c r="AI40" s="61"/>
    </row>
    <row r="41" spans="2:35" ht="12.75" customHeight="1">
      <c r="B41" s="63" t="s">
        <v>1186</v>
      </c>
      <c r="C41" s="61"/>
      <c r="D41" s="61"/>
      <c r="E41" s="61"/>
      <c r="F41" s="61"/>
      <c r="G41" s="61"/>
      <c r="H41" s="61"/>
      <c r="I41" s="61"/>
      <c r="J41" s="143">
        <v>16612301.209999993</v>
      </c>
      <c r="K41" s="61"/>
      <c r="L41" s="61"/>
      <c r="M41" s="61"/>
      <c r="N41" s="61"/>
      <c r="O41" s="61"/>
      <c r="P41" s="61"/>
      <c r="Q41" s="61"/>
      <c r="R41" s="61"/>
      <c r="S41" s="61"/>
      <c r="T41" s="141">
        <v>0.0012335556337126844</v>
      </c>
      <c r="U41" s="61"/>
      <c r="V41" s="61"/>
      <c r="W41" s="61"/>
      <c r="X41" s="61"/>
      <c r="Y41" s="61"/>
      <c r="Z41" s="61"/>
      <c r="AA41" s="60">
        <v>381</v>
      </c>
      <c r="AB41" s="61"/>
      <c r="AC41" s="61"/>
      <c r="AD41" s="61"/>
      <c r="AE41" s="61"/>
      <c r="AF41" s="61"/>
      <c r="AG41" s="141">
        <v>0.0018831926293521027</v>
      </c>
      <c r="AH41" s="61"/>
      <c r="AI41" s="61"/>
    </row>
    <row r="42" spans="2:35" ht="12.75" customHeight="1">
      <c r="B42" s="63" t="s">
        <v>1187</v>
      </c>
      <c r="C42" s="61"/>
      <c r="D42" s="61"/>
      <c r="E42" s="61"/>
      <c r="F42" s="61"/>
      <c r="G42" s="61"/>
      <c r="H42" s="61"/>
      <c r="I42" s="61"/>
      <c r="J42" s="143">
        <v>20700954.04</v>
      </c>
      <c r="K42" s="61"/>
      <c r="L42" s="61"/>
      <c r="M42" s="61"/>
      <c r="N42" s="61"/>
      <c r="O42" s="61"/>
      <c r="P42" s="61"/>
      <c r="Q42" s="61"/>
      <c r="R42" s="61"/>
      <c r="S42" s="61"/>
      <c r="T42" s="141">
        <v>0.001537160815739228</v>
      </c>
      <c r="U42" s="61"/>
      <c r="V42" s="61"/>
      <c r="W42" s="61"/>
      <c r="X42" s="61"/>
      <c r="Y42" s="61"/>
      <c r="Z42" s="61"/>
      <c r="AA42" s="60">
        <v>539</v>
      </c>
      <c r="AB42" s="61"/>
      <c r="AC42" s="61"/>
      <c r="AD42" s="61"/>
      <c r="AE42" s="61"/>
      <c r="AF42" s="61"/>
      <c r="AG42" s="141">
        <v>0.002664149152810455</v>
      </c>
      <c r="AH42" s="61"/>
      <c r="AI42" s="61"/>
    </row>
    <row r="43" spans="2:35" ht="12.75" customHeight="1">
      <c r="B43" s="63" t="s">
        <v>1188</v>
      </c>
      <c r="C43" s="61"/>
      <c r="D43" s="61"/>
      <c r="E43" s="61"/>
      <c r="F43" s="61"/>
      <c r="G43" s="61"/>
      <c r="H43" s="61"/>
      <c r="I43" s="61"/>
      <c r="J43" s="143">
        <v>82461253.22000006</v>
      </c>
      <c r="K43" s="61"/>
      <c r="L43" s="61"/>
      <c r="M43" s="61"/>
      <c r="N43" s="61"/>
      <c r="O43" s="61"/>
      <c r="P43" s="61"/>
      <c r="Q43" s="61"/>
      <c r="R43" s="61"/>
      <c r="S43" s="61"/>
      <c r="T43" s="141">
        <v>0.006123206061981786</v>
      </c>
      <c r="U43" s="61"/>
      <c r="V43" s="61"/>
      <c r="W43" s="61"/>
      <c r="X43" s="61"/>
      <c r="Y43" s="61"/>
      <c r="Z43" s="61"/>
      <c r="AA43" s="60">
        <v>2272</v>
      </c>
      <c r="AB43" s="61"/>
      <c r="AC43" s="61"/>
      <c r="AD43" s="61"/>
      <c r="AE43" s="61"/>
      <c r="AF43" s="61"/>
      <c r="AG43" s="141">
        <v>0.011229957096818838</v>
      </c>
      <c r="AH43" s="61"/>
      <c r="AI43" s="61"/>
    </row>
    <row r="44" spans="2:35" ht="12.75" customHeight="1">
      <c r="B44" s="63" t="s">
        <v>1189</v>
      </c>
      <c r="C44" s="61"/>
      <c r="D44" s="61"/>
      <c r="E44" s="61"/>
      <c r="F44" s="61"/>
      <c r="G44" s="61"/>
      <c r="H44" s="61"/>
      <c r="I44" s="61"/>
      <c r="J44" s="143">
        <v>73624520.67000008</v>
      </c>
      <c r="K44" s="61"/>
      <c r="L44" s="61"/>
      <c r="M44" s="61"/>
      <c r="N44" s="61"/>
      <c r="O44" s="61"/>
      <c r="P44" s="61"/>
      <c r="Q44" s="61"/>
      <c r="R44" s="61"/>
      <c r="S44" s="61"/>
      <c r="T44" s="141">
        <v>0.005467029588724548</v>
      </c>
      <c r="U44" s="61"/>
      <c r="V44" s="61"/>
      <c r="W44" s="61"/>
      <c r="X44" s="61"/>
      <c r="Y44" s="61"/>
      <c r="Z44" s="61"/>
      <c r="AA44" s="60">
        <v>2551</v>
      </c>
      <c r="AB44" s="61"/>
      <c r="AC44" s="61"/>
      <c r="AD44" s="61"/>
      <c r="AE44" s="61"/>
      <c r="AF44" s="61"/>
      <c r="AG44" s="141">
        <v>0.012608987919887701</v>
      </c>
      <c r="AH44" s="61"/>
      <c r="AI44" s="61"/>
    </row>
    <row r="45" spans="2:35" ht="12.75" customHeight="1">
      <c r="B45" s="63" t="s">
        <v>1190</v>
      </c>
      <c r="C45" s="61"/>
      <c r="D45" s="61"/>
      <c r="E45" s="61"/>
      <c r="F45" s="61"/>
      <c r="G45" s="61"/>
      <c r="H45" s="61"/>
      <c r="I45" s="61"/>
      <c r="J45" s="143">
        <v>30963559.880000032</v>
      </c>
      <c r="K45" s="61"/>
      <c r="L45" s="61"/>
      <c r="M45" s="61"/>
      <c r="N45" s="61"/>
      <c r="O45" s="61"/>
      <c r="P45" s="61"/>
      <c r="Q45" s="61"/>
      <c r="R45" s="61"/>
      <c r="S45" s="61"/>
      <c r="T45" s="141">
        <v>0.0022992163004353634</v>
      </c>
      <c r="U45" s="61"/>
      <c r="V45" s="61"/>
      <c r="W45" s="61"/>
      <c r="X45" s="61"/>
      <c r="Y45" s="61"/>
      <c r="Z45" s="61"/>
      <c r="AA45" s="60">
        <v>1659</v>
      </c>
      <c r="AB45" s="61"/>
      <c r="AC45" s="61"/>
      <c r="AD45" s="61"/>
      <c r="AE45" s="61"/>
      <c r="AF45" s="61"/>
      <c r="AG45" s="141">
        <v>0.008200043496312698</v>
      </c>
      <c r="AH45" s="61"/>
      <c r="AI45" s="61"/>
    </row>
    <row r="46" spans="2:35" ht="12.75" customHeight="1">
      <c r="B46" s="63" t="s">
        <v>1191</v>
      </c>
      <c r="C46" s="61"/>
      <c r="D46" s="61"/>
      <c r="E46" s="61"/>
      <c r="F46" s="61"/>
      <c r="G46" s="61"/>
      <c r="H46" s="61"/>
      <c r="I46" s="61"/>
      <c r="J46" s="143">
        <v>7697703.709999997</v>
      </c>
      <c r="K46" s="61"/>
      <c r="L46" s="61"/>
      <c r="M46" s="61"/>
      <c r="N46" s="61"/>
      <c r="O46" s="61"/>
      <c r="P46" s="61"/>
      <c r="Q46" s="61"/>
      <c r="R46" s="61"/>
      <c r="S46" s="61"/>
      <c r="T46" s="141">
        <v>0.0005715972554365653</v>
      </c>
      <c r="U46" s="61"/>
      <c r="V46" s="61"/>
      <c r="W46" s="61"/>
      <c r="X46" s="61"/>
      <c r="Y46" s="61"/>
      <c r="Z46" s="61"/>
      <c r="AA46" s="60">
        <v>549</v>
      </c>
      <c r="AB46" s="61"/>
      <c r="AC46" s="61"/>
      <c r="AD46" s="61"/>
      <c r="AE46" s="61"/>
      <c r="AF46" s="61"/>
      <c r="AG46" s="141">
        <v>0.002713576780877439</v>
      </c>
      <c r="AH46" s="61"/>
      <c r="AI46" s="61"/>
    </row>
    <row r="47" spans="2:35" ht="12.75" customHeight="1">
      <c r="B47" s="63" t="s">
        <v>1192</v>
      </c>
      <c r="C47" s="61"/>
      <c r="D47" s="61"/>
      <c r="E47" s="61"/>
      <c r="F47" s="61"/>
      <c r="G47" s="61"/>
      <c r="H47" s="61"/>
      <c r="I47" s="61"/>
      <c r="J47" s="143">
        <v>1780034.240000001</v>
      </c>
      <c r="K47" s="61"/>
      <c r="L47" s="61"/>
      <c r="M47" s="61"/>
      <c r="N47" s="61"/>
      <c r="O47" s="61"/>
      <c r="P47" s="61"/>
      <c r="Q47" s="61"/>
      <c r="R47" s="61"/>
      <c r="S47" s="61"/>
      <c r="T47" s="141">
        <v>0.00013217742907476926</v>
      </c>
      <c r="U47" s="61"/>
      <c r="V47" s="61"/>
      <c r="W47" s="61"/>
      <c r="X47" s="61"/>
      <c r="Y47" s="61"/>
      <c r="Z47" s="61"/>
      <c r="AA47" s="60">
        <v>127</v>
      </c>
      <c r="AB47" s="61"/>
      <c r="AC47" s="61"/>
      <c r="AD47" s="61"/>
      <c r="AE47" s="61"/>
      <c r="AF47" s="61"/>
      <c r="AG47" s="141">
        <v>0.0006277308764507009</v>
      </c>
      <c r="AH47" s="61"/>
      <c r="AI47" s="61"/>
    </row>
    <row r="48" spans="2:35" ht="12.75" customHeight="1">
      <c r="B48" s="63" t="s">
        <v>1193</v>
      </c>
      <c r="C48" s="61"/>
      <c r="D48" s="61"/>
      <c r="E48" s="61"/>
      <c r="F48" s="61"/>
      <c r="G48" s="61"/>
      <c r="H48" s="61"/>
      <c r="I48" s="61"/>
      <c r="J48" s="143">
        <v>1046512.5900000003</v>
      </c>
      <c r="K48" s="61"/>
      <c r="L48" s="61"/>
      <c r="M48" s="61"/>
      <c r="N48" s="61"/>
      <c r="O48" s="61"/>
      <c r="P48" s="61"/>
      <c r="Q48" s="61"/>
      <c r="R48" s="61"/>
      <c r="S48" s="61"/>
      <c r="T48" s="141">
        <v>7.770937239981297E-05</v>
      </c>
      <c r="U48" s="61"/>
      <c r="V48" s="61"/>
      <c r="W48" s="61"/>
      <c r="X48" s="61"/>
      <c r="Y48" s="61"/>
      <c r="Z48" s="61"/>
      <c r="AA48" s="60">
        <v>134</v>
      </c>
      <c r="AB48" s="61"/>
      <c r="AC48" s="61"/>
      <c r="AD48" s="61"/>
      <c r="AE48" s="61"/>
      <c r="AF48" s="61"/>
      <c r="AG48" s="141">
        <v>0.00066233021609759</v>
      </c>
      <c r="AH48" s="61"/>
      <c r="AI48" s="61"/>
    </row>
    <row r="49" spans="2:35" ht="12.75" customHeight="1">
      <c r="B49" s="63" t="s">
        <v>1194</v>
      </c>
      <c r="C49" s="61"/>
      <c r="D49" s="61"/>
      <c r="E49" s="61"/>
      <c r="F49" s="61"/>
      <c r="G49" s="61"/>
      <c r="H49" s="61"/>
      <c r="I49" s="61"/>
      <c r="J49" s="143">
        <v>2092400.8199999998</v>
      </c>
      <c r="K49" s="61"/>
      <c r="L49" s="61"/>
      <c r="M49" s="61"/>
      <c r="N49" s="61"/>
      <c r="O49" s="61"/>
      <c r="P49" s="61"/>
      <c r="Q49" s="61"/>
      <c r="R49" s="61"/>
      <c r="S49" s="61"/>
      <c r="T49" s="141">
        <v>0.0001553723826017745</v>
      </c>
      <c r="U49" s="61"/>
      <c r="V49" s="61"/>
      <c r="W49" s="61"/>
      <c r="X49" s="61"/>
      <c r="Y49" s="61"/>
      <c r="Z49" s="61"/>
      <c r="AA49" s="60">
        <v>124</v>
      </c>
      <c r="AB49" s="61"/>
      <c r="AC49" s="61"/>
      <c r="AD49" s="61"/>
      <c r="AE49" s="61"/>
      <c r="AF49" s="61"/>
      <c r="AG49" s="141">
        <v>0.0006129025880306056</v>
      </c>
      <c r="AH49" s="61"/>
      <c r="AI49" s="61"/>
    </row>
    <row r="50" spans="2:35" ht="12.75" customHeight="1">
      <c r="B50" s="63" t="s">
        <v>1195</v>
      </c>
      <c r="C50" s="61"/>
      <c r="D50" s="61"/>
      <c r="E50" s="61"/>
      <c r="F50" s="61"/>
      <c r="G50" s="61"/>
      <c r="H50" s="61"/>
      <c r="I50" s="61"/>
      <c r="J50" s="143">
        <v>589806.8799999999</v>
      </c>
      <c r="K50" s="61"/>
      <c r="L50" s="61"/>
      <c r="M50" s="61"/>
      <c r="N50" s="61"/>
      <c r="O50" s="61"/>
      <c r="P50" s="61"/>
      <c r="Q50" s="61"/>
      <c r="R50" s="61"/>
      <c r="S50" s="61"/>
      <c r="T50" s="141">
        <v>4.3796436774727936E-05</v>
      </c>
      <c r="U50" s="61"/>
      <c r="V50" s="61"/>
      <c r="W50" s="61"/>
      <c r="X50" s="61"/>
      <c r="Y50" s="61"/>
      <c r="Z50" s="61"/>
      <c r="AA50" s="60">
        <v>33</v>
      </c>
      <c r="AB50" s="61"/>
      <c r="AC50" s="61"/>
      <c r="AD50" s="61"/>
      <c r="AE50" s="61"/>
      <c r="AF50" s="61"/>
      <c r="AG50" s="141">
        <v>0.00016311117262104825</v>
      </c>
      <c r="AH50" s="61"/>
      <c r="AI50" s="61"/>
    </row>
    <row r="51" spans="2:35" ht="12.75" customHeight="1">
      <c r="B51" s="63" t="s">
        <v>1196</v>
      </c>
      <c r="C51" s="61"/>
      <c r="D51" s="61"/>
      <c r="E51" s="61"/>
      <c r="F51" s="61"/>
      <c r="G51" s="61"/>
      <c r="H51" s="61"/>
      <c r="I51" s="61"/>
      <c r="J51" s="143">
        <v>502140.65</v>
      </c>
      <c r="K51" s="61"/>
      <c r="L51" s="61"/>
      <c r="M51" s="61"/>
      <c r="N51" s="61"/>
      <c r="O51" s="61"/>
      <c r="P51" s="61"/>
      <c r="Q51" s="61"/>
      <c r="R51" s="61"/>
      <c r="S51" s="61"/>
      <c r="T51" s="141">
        <v>3.7286732277090075E-05</v>
      </c>
      <c r="U51" s="61"/>
      <c r="V51" s="61"/>
      <c r="W51" s="61"/>
      <c r="X51" s="61"/>
      <c r="Y51" s="61"/>
      <c r="Z51" s="61"/>
      <c r="AA51" s="60">
        <v>31</v>
      </c>
      <c r="AB51" s="61"/>
      <c r="AC51" s="61"/>
      <c r="AD51" s="61"/>
      <c r="AE51" s="61"/>
      <c r="AF51" s="61"/>
      <c r="AG51" s="141">
        <v>0.0001532256470076514</v>
      </c>
      <c r="AH51" s="61"/>
      <c r="AI51" s="61"/>
    </row>
    <row r="52" spans="2:35" ht="12.75" customHeight="1">
      <c r="B52" s="63" t="s">
        <v>1197</v>
      </c>
      <c r="C52" s="61"/>
      <c r="D52" s="61"/>
      <c r="E52" s="61"/>
      <c r="F52" s="61"/>
      <c r="G52" s="61"/>
      <c r="H52" s="61"/>
      <c r="I52" s="61"/>
      <c r="J52" s="143">
        <v>265768.42000000004</v>
      </c>
      <c r="K52" s="61"/>
      <c r="L52" s="61"/>
      <c r="M52" s="61"/>
      <c r="N52" s="61"/>
      <c r="O52" s="61"/>
      <c r="P52" s="61"/>
      <c r="Q52" s="61"/>
      <c r="R52" s="61"/>
      <c r="S52" s="61"/>
      <c r="T52" s="141">
        <v>1.9734781329185824E-05</v>
      </c>
      <c r="U52" s="61"/>
      <c r="V52" s="61"/>
      <c r="W52" s="61"/>
      <c r="X52" s="61"/>
      <c r="Y52" s="61"/>
      <c r="Z52" s="61"/>
      <c r="AA52" s="60">
        <v>28</v>
      </c>
      <c r="AB52" s="61"/>
      <c r="AC52" s="61"/>
      <c r="AD52" s="61"/>
      <c r="AE52" s="61"/>
      <c r="AF52" s="61"/>
      <c r="AG52" s="141">
        <v>0.0001383973585875561</v>
      </c>
      <c r="AH52" s="61"/>
      <c r="AI52" s="61"/>
    </row>
    <row r="53" spans="2:35" ht="12.75" customHeight="1">
      <c r="B53" s="63" t="s">
        <v>1198</v>
      </c>
      <c r="C53" s="61"/>
      <c r="D53" s="61"/>
      <c r="E53" s="61"/>
      <c r="F53" s="61"/>
      <c r="G53" s="61"/>
      <c r="H53" s="61"/>
      <c r="I53" s="61"/>
      <c r="J53" s="143">
        <v>61894.649999999994</v>
      </c>
      <c r="K53" s="61"/>
      <c r="L53" s="61"/>
      <c r="M53" s="61"/>
      <c r="N53" s="61"/>
      <c r="O53" s="61"/>
      <c r="P53" s="61"/>
      <c r="Q53" s="61"/>
      <c r="R53" s="61"/>
      <c r="S53" s="61"/>
      <c r="T53" s="141">
        <v>4.5960215408455645E-06</v>
      </c>
      <c r="U53" s="61"/>
      <c r="V53" s="61"/>
      <c r="W53" s="61"/>
      <c r="X53" s="61"/>
      <c r="Y53" s="61"/>
      <c r="Z53" s="61"/>
      <c r="AA53" s="60">
        <v>9</v>
      </c>
      <c r="AB53" s="61"/>
      <c r="AC53" s="61"/>
      <c r="AD53" s="61"/>
      <c r="AE53" s="61"/>
      <c r="AF53" s="61"/>
      <c r="AG53" s="141">
        <v>4.448486526028589E-05</v>
      </c>
      <c r="AH53" s="61"/>
      <c r="AI53" s="61"/>
    </row>
    <row r="54" spans="2:35" ht="12.75" customHeight="1">
      <c r="B54" s="63" t="s">
        <v>1199</v>
      </c>
      <c r="C54" s="61"/>
      <c r="D54" s="61"/>
      <c r="E54" s="61"/>
      <c r="F54" s="61"/>
      <c r="G54" s="61"/>
      <c r="H54" s="61"/>
      <c r="I54" s="61"/>
      <c r="J54" s="143">
        <v>58502.88</v>
      </c>
      <c r="K54" s="61"/>
      <c r="L54" s="61"/>
      <c r="M54" s="61"/>
      <c r="N54" s="61"/>
      <c r="O54" s="61"/>
      <c r="P54" s="61"/>
      <c r="Q54" s="61"/>
      <c r="R54" s="61"/>
      <c r="S54" s="61"/>
      <c r="T54" s="141">
        <v>4.34416377960782E-06</v>
      </c>
      <c r="U54" s="61"/>
      <c r="V54" s="61"/>
      <c r="W54" s="61"/>
      <c r="X54" s="61"/>
      <c r="Y54" s="61"/>
      <c r="Z54" s="61"/>
      <c r="AA54" s="60">
        <v>3</v>
      </c>
      <c r="AB54" s="61"/>
      <c r="AC54" s="61"/>
      <c r="AD54" s="61"/>
      <c r="AE54" s="61"/>
      <c r="AF54" s="61"/>
      <c r="AG54" s="141">
        <v>1.4828288420095296E-05</v>
      </c>
      <c r="AH54" s="61"/>
      <c r="AI54" s="61"/>
    </row>
    <row r="55" spans="2:35" ht="12.75" customHeight="1">
      <c r="B55" s="63" t="s">
        <v>1200</v>
      </c>
      <c r="C55" s="61"/>
      <c r="D55" s="61"/>
      <c r="E55" s="61"/>
      <c r="F55" s="61"/>
      <c r="G55" s="61"/>
      <c r="H55" s="61"/>
      <c r="I55" s="61"/>
      <c r="J55" s="143">
        <v>11222.96</v>
      </c>
      <c r="K55" s="61"/>
      <c r="L55" s="61"/>
      <c r="M55" s="61"/>
      <c r="N55" s="61"/>
      <c r="O55" s="61"/>
      <c r="P55" s="61"/>
      <c r="Q55" s="61"/>
      <c r="R55" s="61"/>
      <c r="S55" s="61"/>
      <c r="T55" s="141">
        <v>8.333671151230057E-07</v>
      </c>
      <c r="U55" s="61"/>
      <c r="V55" s="61"/>
      <c r="W55" s="61"/>
      <c r="X55" s="61"/>
      <c r="Y55" s="61"/>
      <c r="Z55" s="61"/>
      <c r="AA55" s="60">
        <v>4</v>
      </c>
      <c r="AB55" s="61"/>
      <c r="AC55" s="61"/>
      <c r="AD55" s="61"/>
      <c r="AE55" s="61"/>
      <c r="AF55" s="61"/>
      <c r="AG55" s="141">
        <v>1.977105122679373E-05</v>
      </c>
      <c r="AH55" s="61"/>
      <c r="AI55" s="61"/>
    </row>
    <row r="56" spans="2:35" ht="12.75" customHeight="1">
      <c r="B56" s="63" t="s">
        <v>1201</v>
      </c>
      <c r="C56" s="61"/>
      <c r="D56" s="61"/>
      <c r="E56" s="61"/>
      <c r="F56" s="61"/>
      <c r="G56" s="61"/>
      <c r="H56" s="61"/>
      <c r="I56" s="61"/>
      <c r="J56" s="143">
        <v>107139.57999999999</v>
      </c>
      <c r="K56" s="61"/>
      <c r="L56" s="61"/>
      <c r="M56" s="61"/>
      <c r="N56" s="61"/>
      <c r="O56" s="61"/>
      <c r="P56" s="61"/>
      <c r="Q56" s="61"/>
      <c r="R56" s="61"/>
      <c r="S56" s="61"/>
      <c r="T56" s="141">
        <v>7.955708894987637E-06</v>
      </c>
      <c r="U56" s="61"/>
      <c r="V56" s="61"/>
      <c r="W56" s="61"/>
      <c r="X56" s="61"/>
      <c r="Y56" s="61"/>
      <c r="Z56" s="61"/>
      <c r="AA56" s="60">
        <v>6</v>
      </c>
      <c r="AB56" s="61"/>
      <c r="AC56" s="61"/>
      <c r="AD56" s="61"/>
      <c r="AE56" s="61"/>
      <c r="AF56" s="61"/>
      <c r="AG56" s="141">
        <v>2.9656576840190592E-05</v>
      </c>
      <c r="AH56" s="61"/>
      <c r="AI56" s="61"/>
    </row>
    <row r="57" spans="2:35" ht="12.75" customHeight="1">
      <c r="B57" s="63" t="s">
        <v>1202</v>
      </c>
      <c r="C57" s="61"/>
      <c r="D57" s="61"/>
      <c r="E57" s="61"/>
      <c r="F57" s="61"/>
      <c r="G57" s="61"/>
      <c r="H57" s="61"/>
      <c r="I57" s="61"/>
      <c r="J57" s="143">
        <v>898.01</v>
      </c>
      <c r="K57" s="61"/>
      <c r="L57" s="61"/>
      <c r="M57" s="61"/>
      <c r="N57" s="61"/>
      <c r="O57" s="61"/>
      <c r="P57" s="61"/>
      <c r="Q57" s="61"/>
      <c r="R57" s="61"/>
      <c r="S57" s="61"/>
      <c r="T57" s="141">
        <v>6.668223027183651E-08</v>
      </c>
      <c r="U57" s="61"/>
      <c r="V57" s="61"/>
      <c r="W57" s="61"/>
      <c r="X57" s="61"/>
      <c r="Y57" s="61"/>
      <c r="Z57" s="61"/>
      <c r="AA57" s="60">
        <v>2</v>
      </c>
      <c r="AB57" s="61"/>
      <c r="AC57" s="61"/>
      <c r="AD57" s="61"/>
      <c r="AE57" s="61"/>
      <c r="AF57" s="61"/>
      <c r="AG57" s="141">
        <v>9.885525613396865E-06</v>
      </c>
      <c r="AH57" s="61"/>
      <c r="AI57" s="61"/>
    </row>
    <row r="58" spans="2:35" ht="12.75" customHeight="1">
      <c r="B58" s="63" t="s">
        <v>1203</v>
      </c>
      <c r="C58" s="61"/>
      <c r="D58" s="61"/>
      <c r="E58" s="61"/>
      <c r="F58" s="61"/>
      <c r="G58" s="61"/>
      <c r="H58" s="61"/>
      <c r="I58" s="61"/>
      <c r="J58" s="143">
        <v>6818.78</v>
      </c>
      <c r="K58" s="61"/>
      <c r="L58" s="61"/>
      <c r="M58" s="61"/>
      <c r="N58" s="61"/>
      <c r="O58" s="61"/>
      <c r="P58" s="61"/>
      <c r="Q58" s="61"/>
      <c r="R58" s="61"/>
      <c r="S58" s="61"/>
      <c r="T58" s="141">
        <v>5.063322882072508E-07</v>
      </c>
      <c r="U58" s="61"/>
      <c r="V58" s="61"/>
      <c r="W58" s="61"/>
      <c r="X58" s="61"/>
      <c r="Y58" s="61"/>
      <c r="Z58" s="61"/>
      <c r="AA58" s="60">
        <v>1</v>
      </c>
      <c r="AB58" s="61"/>
      <c r="AC58" s="61"/>
      <c r="AD58" s="61"/>
      <c r="AE58" s="61"/>
      <c r="AF58" s="61"/>
      <c r="AG58" s="141">
        <v>4.942762806698432E-06</v>
      </c>
      <c r="AH58" s="61"/>
      <c r="AI58" s="61"/>
    </row>
    <row r="59" spans="2:35" ht="12.75" customHeight="1">
      <c r="B59" s="63" t="s">
        <v>1204</v>
      </c>
      <c r="C59" s="61"/>
      <c r="D59" s="61"/>
      <c r="E59" s="61"/>
      <c r="F59" s="61"/>
      <c r="G59" s="61"/>
      <c r="H59" s="61"/>
      <c r="I59" s="61"/>
      <c r="J59" s="143">
        <v>46095.8</v>
      </c>
      <c r="K59" s="61"/>
      <c r="L59" s="61"/>
      <c r="M59" s="61"/>
      <c r="N59" s="61"/>
      <c r="O59" s="61"/>
      <c r="P59" s="61"/>
      <c r="Q59" s="61"/>
      <c r="R59" s="61"/>
      <c r="S59" s="61"/>
      <c r="T59" s="141">
        <v>3.4228691775865764E-06</v>
      </c>
      <c r="U59" s="61"/>
      <c r="V59" s="61"/>
      <c r="W59" s="61"/>
      <c r="X59" s="61"/>
      <c r="Y59" s="61"/>
      <c r="Z59" s="61"/>
      <c r="AA59" s="60">
        <v>3</v>
      </c>
      <c r="AB59" s="61"/>
      <c r="AC59" s="61"/>
      <c r="AD59" s="61"/>
      <c r="AE59" s="61"/>
      <c r="AF59" s="61"/>
      <c r="AG59" s="141">
        <v>1.4828288420095296E-05</v>
      </c>
      <c r="AH59" s="61"/>
      <c r="AI59" s="61"/>
    </row>
    <row r="60" spans="2:35" ht="12.75" customHeight="1">
      <c r="B60" s="149"/>
      <c r="C60" s="145"/>
      <c r="D60" s="145"/>
      <c r="E60" s="145"/>
      <c r="F60" s="145"/>
      <c r="G60" s="145"/>
      <c r="H60" s="145"/>
      <c r="I60" s="145"/>
      <c r="J60" s="146">
        <v>13467006072.520012</v>
      </c>
      <c r="K60" s="145"/>
      <c r="L60" s="145"/>
      <c r="M60" s="145"/>
      <c r="N60" s="145"/>
      <c r="O60" s="145"/>
      <c r="P60" s="145"/>
      <c r="Q60" s="145"/>
      <c r="R60" s="145"/>
      <c r="S60" s="145"/>
      <c r="T60" s="147">
        <v>0.9999999999999962</v>
      </c>
      <c r="U60" s="145"/>
      <c r="V60" s="145"/>
      <c r="W60" s="145"/>
      <c r="X60" s="145"/>
      <c r="Y60" s="145"/>
      <c r="Z60" s="145"/>
      <c r="AA60" s="148">
        <v>202316</v>
      </c>
      <c r="AB60" s="145"/>
      <c r="AC60" s="145"/>
      <c r="AD60" s="145"/>
      <c r="AE60" s="145"/>
      <c r="AF60" s="145"/>
      <c r="AG60" s="147">
        <v>1</v>
      </c>
      <c r="AH60" s="145"/>
      <c r="AI60" s="145"/>
    </row>
    <row r="61" spans="2:35" ht="8.2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2:35" ht="18.75" customHeight="1">
      <c r="B62" s="70" t="s">
        <v>1157</v>
      </c>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2"/>
    </row>
    <row r="63" spans="2:35" ht="9"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2:35" ht="13.5" customHeight="1">
      <c r="B64" s="57" t="s">
        <v>1173</v>
      </c>
      <c r="C64" s="58"/>
      <c r="D64" s="58"/>
      <c r="E64" s="58"/>
      <c r="F64" s="58"/>
      <c r="G64" s="58"/>
      <c r="H64" s="58"/>
      <c r="I64" s="58"/>
      <c r="J64" s="57" t="s">
        <v>1170</v>
      </c>
      <c r="K64" s="58"/>
      <c r="L64" s="58"/>
      <c r="M64" s="58"/>
      <c r="N64" s="58"/>
      <c r="O64" s="58"/>
      <c r="P64" s="58"/>
      <c r="Q64" s="58"/>
      <c r="R64" s="58"/>
      <c r="S64" s="58"/>
      <c r="T64" s="57" t="s">
        <v>1171</v>
      </c>
      <c r="U64" s="58"/>
      <c r="V64" s="58"/>
      <c r="W64" s="58"/>
      <c r="X64" s="58"/>
      <c r="Y64" s="58"/>
      <c r="Z64" s="58"/>
      <c r="AA64" s="57" t="s">
        <v>1172</v>
      </c>
      <c r="AB64" s="58"/>
      <c r="AC64" s="58"/>
      <c r="AD64" s="58"/>
      <c r="AE64" s="58"/>
      <c r="AF64" s="57" t="s">
        <v>1171</v>
      </c>
      <c r="AG64" s="58"/>
      <c r="AH64" s="58"/>
      <c r="AI64" s="58"/>
    </row>
    <row r="65" spans="2:35" ht="10.5" customHeight="1">
      <c r="B65" s="63" t="s">
        <v>1205</v>
      </c>
      <c r="C65" s="61"/>
      <c r="D65" s="61"/>
      <c r="E65" s="61"/>
      <c r="F65" s="61"/>
      <c r="G65" s="61"/>
      <c r="H65" s="61"/>
      <c r="I65" s="61"/>
      <c r="J65" s="143">
        <v>895483.03</v>
      </c>
      <c r="K65" s="61"/>
      <c r="L65" s="61"/>
      <c r="M65" s="61"/>
      <c r="N65" s="61"/>
      <c r="O65" s="61"/>
      <c r="P65" s="61"/>
      <c r="Q65" s="61"/>
      <c r="R65" s="61"/>
      <c r="S65" s="61"/>
      <c r="T65" s="141">
        <v>6.649458871391405E-05</v>
      </c>
      <c r="U65" s="61"/>
      <c r="V65" s="61"/>
      <c r="W65" s="61"/>
      <c r="X65" s="61"/>
      <c r="Y65" s="61"/>
      <c r="Z65" s="61"/>
      <c r="AA65" s="60">
        <v>870</v>
      </c>
      <c r="AB65" s="61"/>
      <c r="AC65" s="61"/>
      <c r="AD65" s="61"/>
      <c r="AE65" s="61"/>
      <c r="AF65" s="141">
        <v>0.004300203641827636</v>
      </c>
      <c r="AG65" s="61"/>
      <c r="AH65" s="61"/>
      <c r="AI65" s="61"/>
    </row>
    <row r="66" spans="2:35" ht="10.5" customHeight="1">
      <c r="B66" s="63" t="s">
        <v>1174</v>
      </c>
      <c r="C66" s="61"/>
      <c r="D66" s="61"/>
      <c r="E66" s="61"/>
      <c r="F66" s="61"/>
      <c r="G66" s="61"/>
      <c r="H66" s="61"/>
      <c r="I66" s="61"/>
      <c r="J66" s="143">
        <v>111419237.97999996</v>
      </c>
      <c r="K66" s="61"/>
      <c r="L66" s="61"/>
      <c r="M66" s="61"/>
      <c r="N66" s="61"/>
      <c r="O66" s="61"/>
      <c r="P66" s="61"/>
      <c r="Q66" s="61"/>
      <c r="R66" s="61"/>
      <c r="S66" s="61"/>
      <c r="T66" s="141">
        <v>0.008273497270292</v>
      </c>
      <c r="U66" s="61"/>
      <c r="V66" s="61"/>
      <c r="W66" s="61"/>
      <c r="X66" s="61"/>
      <c r="Y66" s="61"/>
      <c r="Z66" s="61"/>
      <c r="AA66" s="60">
        <v>4143</v>
      </c>
      <c r="AB66" s="61"/>
      <c r="AC66" s="61"/>
      <c r="AD66" s="61"/>
      <c r="AE66" s="61"/>
      <c r="AF66" s="141">
        <v>0.020477866308151606</v>
      </c>
      <c r="AG66" s="61"/>
      <c r="AH66" s="61"/>
      <c r="AI66" s="61"/>
    </row>
    <row r="67" spans="2:35" ht="10.5" customHeight="1">
      <c r="B67" s="63" t="s">
        <v>1175</v>
      </c>
      <c r="C67" s="61"/>
      <c r="D67" s="61"/>
      <c r="E67" s="61"/>
      <c r="F67" s="61"/>
      <c r="G67" s="61"/>
      <c r="H67" s="61"/>
      <c r="I67" s="61"/>
      <c r="J67" s="143">
        <v>132558182.09000002</v>
      </c>
      <c r="K67" s="61"/>
      <c r="L67" s="61"/>
      <c r="M67" s="61"/>
      <c r="N67" s="61"/>
      <c r="O67" s="61"/>
      <c r="P67" s="61"/>
      <c r="Q67" s="61"/>
      <c r="R67" s="61"/>
      <c r="S67" s="61"/>
      <c r="T67" s="141">
        <v>0.00984318128143498</v>
      </c>
      <c r="U67" s="61"/>
      <c r="V67" s="61"/>
      <c r="W67" s="61"/>
      <c r="X67" s="61"/>
      <c r="Y67" s="61"/>
      <c r="Z67" s="61"/>
      <c r="AA67" s="60">
        <v>6830</v>
      </c>
      <c r="AB67" s="61"/>
      <c r="AC67" s="61"/>
      <c r="AD67" s="61"/>
      <c r="AE67" s="61"/>
      <c r="AF67" s="141">
        <v>0.03375906996975029</v>
      </c>
      <c r="AG67" s="61"/>
      <c r="AH67" s="61"/>
      <c r="AI67" s="61"/>
    </row>
    <row r="68" spans="2:35" ht="10.5" customHeight="1">
      <c r="B68" s="63" t="s">
        <v>1176</v>
      </c>
      <c r="C68" s="61"/>
      <c r="D68" s="61"/>
      <c r="E68" s="61"/>
      <c r="F68" s="61"/>
      <c r="G68" s="61"/>
      <c r="H68" s="61"/>
      <c r="I68" s="61"/>
      <c r="J68" s="143">
        <v>127869992.72000001</v>
      </c>
      <c r="K68" s="61"/>
      <c r="L68" s="61"/>
      <c r="M68" s="61"/>
      <c r="N68" s="61"/>
      <c r="O68" s="61"/>
      <c r="P68" s="61"/>
      <c r="Q68" s="61"/>
      <c r="R68" s="61"/>
      <c r="S68" s="61"/>
      <c r="T68" s="141">
        <v>0.009495057181337746</v>
      </c>
      <c r="U68" s="61"/>
      <c r="V68" s="61"/>
      <c r="W68" s="61"/>
      <c r="X68" s="61"/>
      <c r="Y68" s="61"/>
      <c r="Z68" s="61"/>
      <c r="AA68" s="60">
        <v>3466</v>
      </c>
      <c r="AB68" s="61"/>
      <c r="AC68" s="61"/>
      <c r="AD68" s="61"/>
      <c r="AE68" s="61"/>
      <c r="AF68" s="141">
        <v>0.017131615888016767</v>
      </c>
      <c r="AG68" s="61"/>
      <c r="AH68" s="61"/>
      <c r="AI68" s="61"/>
    </row>
    <row r="69" spans="2:35" ht="10.5" customHeight="1">
      <c r="B69" s="63" t="s">
        <v>1177</v>
      </c>
      <c r="C69" s="61"/>
      <c r="D69" s="61"/>
      <c r="E69" s="61"/>
      <c r="F69" s="61"/>
      <c r="G69" s="61"/>
      <c r="H69" s="61"/>
      <c r="I69" s="61"/>
      <c r="J69" s="143">
        <v>180103291.22000006</v>
      </c>
      <c r="K69" s="61"/>
      <c r="L69" s="61"/>
      <c r="M69" s="61"/>
      <c r="N69" s="61"/>
      <c r="O69" s="61"/>
      <c r="P69" s="61"/>
      <c r="Q69" s="61"/>
      <c r="R69" s="61"/>
      <c r="S69" s="61"/>
      <c r="T69" s="141">
        <v>0.013373669711748967</v>
      </c>
      <c r="U69" s="61"/>
      <c r="V69" s="61"/>
      <c r="W69" s="61"/>
      <c r="X69" s="61"/>
      <c r="Y69" s="61"/>
      <c r="Z69" s="61"/>
      <c r="AA69" s="60">
        <v>4689</v>
      </c>
      <c r="AB69" s="61"/>
      <c r="AC69" s="61"/>
      <c r="AD69" s="61"/>
      <c r="AE69" s="61"/>
      <c r="AF69" s="141">
        <v>0.02317661480060895</v>
      </c>
      <c r="AG69" s="61"/>
      <c r="AH69" s="61"/>
      <c r="AI69" s="61"/>
    </row>
    <row r="70" spans="2:35" ht="10.5" customHeight="1">
      <c r="B70" s="63" t="s">
        <v>1178</v>
      </c>
      <c r="C70" s="61"/>
      <c r="D70" s="61"/>
      <c r="E70" s="61"/>
      <c r="F70" s="61"/>
      <c r="G70" s="61"/>
      <c r="H70" s="61"/>
      <c r="I70" s="61"/>
      <c r="J70" s="143">
        <v>275290427.8900005</v>
      </c>
      <c r="K70" s="61"/>
      <c r="L70" s="61"/>
      <c r="M70" s="61"/>
      <c r="N70" s="61"/>
      <c r="O70" s="61"/>
      <c r="P70" s="61"/>
      <c r="Q70" s="61"/>
      <c r="R70" s="61"/>
      <c r="S70" s="61"/>
      <c r="T70" s="141">
        <v>0.020441843302628524</v>
      </c>
      <c r="U70" s="61"/>
      <c r="V70" s="61"/>
      <c r="W70" s="61"/>
      <c r="X70" s="61"/>
      <c r="Y70" s="61"/>
      <c r="Z70" s="61"/>
      <c r="AA70" s="60">
        <v>7567</v>
      </c>
      <c r="AB70" s="61"/>
      <c r="AC70" s="61"/>
      <c r="AD70" s="61"/>
      <c r="AE70" s="61"/>
      <c r="AF70" s="141">
        <v>0.03740188615828704</v>
      </c>
      <c r="AG70" s="61"/>
      <c r="AH70" s="61"/>
      <c r="AI70" s="61"/>
    </row>
    <row r="71" spans="2:35" ht="10.5" customHeight="1">
      <c r="B71" s="63" t="s">
        <v>1179</v>
      </c>
      <c r="C71" s="61"/>
      <c r="D71" s="61"/>
      <c r="E71" s="61"/>
      <c r="F71" s="61"/>
      <c r="G71" s="61"/>
      <c r="H71" s="61"/>
      <c r="I71" s="61"/>
      <c r="J71" s="143">
        <v>330023636.4800003</v>
      </c>
      <c r="K71" s="61"/>
      <c r="L71" s="61"/>
      <c r="M71" s="61"/>
      <c r="N71" s="61"/>
      <c r="O71" s="61"/>
      <c r="P71" s="61"/>
      <c r="Q71" s="61"/>
      <c r="R71" s="61"/>
      <c r="S71" s="61"/>
      <c r="T71" s="141">
        <v>0.02450608804234727</v>
      </c>
      <c r="U71" s="61"/>
      <c r="V71" s="61"/>
      <c r="W71" s="61"/>
      <c r="X71" s="61"/>
      <c r="Y71" s="61"/>
      <c r="Z71" s="61"/>
      <c r="AA71" s="60">
        <v>8836</v>
      </c>
      <c r="AB71" s="61"/>
      <c r="AC71" s="61"/>
      <c r="AD71" s="61"/>
      <c r="AE71" s="61"/>
      <c r="AF71" s="141">
        <v>0.043674252159987346</v>
      </c>
      <c r="AG71" s="61"/>
      <c r="AH71" s="61"/>
      <c r="AI71" s="61"/>
    </row>
    <row r="72" spans="2:35" ht="10.5" customHeight="1">
      <c r="B72" s="63" t="s">
        <v>1180</v>
      </c>
      <c r="C72" s="61"/>
      <c r="D72" s="61"/>
      <c r="E72" s="61"/>
      <c r="F72" s="61"/>
      <c r="G72" s="61"/>
      <c r="H72" s="61"/>
      <c r="I72" s="61"/>
      <c r="J72" s="143">
        <v>444999851.11999935</v>
      </c>
      <c r="K72" s="61"/>
      <c r="L72" s="61"/>
      <c r="M72" s="61"/>
      <c r="N72" s="61"/>
      <c r="O72" s="61"/>
      <c r="P72" s="61"/>
      <c r="Q72" s="61"/>
      <c r="R72" s="61"/>
      <c r="S72" s="61"/>
      <c r="T72" s="141">
        <v>0.033043710585981</v>
      </c>
      <c r="U72" s="61"/>
      <c r="V72" s="61"/>
      <c r="W72" s="61"/>
      <c r="X72" s="61"/>
      <c r="Y72" s="61"/>
      <c r="Z72" s="61"/>
      <c r="AA72" s="60">
        <v>11227</v>
      </c>
      <c r="AB72" s="61"/>
      <c r="AC72" s="61"/>
      <c r="AD72" s="61"/>
      <c r="AE72" s="61"/>
      <c r="AF72" s="141">
        <v>0.055492398030803296</v>
      </c>
      <c r="AG72" s="61"/>
      <c r="AH72" s="61"/>
      <c r="AI72" s="61"/>
    </row>
    <row r="73" spans="2:35" ht="10.5" customHeight="1">
      <c r="B73" s="63" t="s">
        <v>1181</v>
      </c>
      <c r="C73" s="61"/>
      <c r="D73" s="61"/>
      <c r="E73" s="61"/>
      <c r="F73" s="61"/>
      <c r="G73" s="61"/>
      <c r="H73" s="61"/>
      <c r="I73" s="61"/>
      <c r="J73" s="143">
        <v>416768091.46999854</v>
      </c>
      <c r="K73" s="61"/>
      <c r="L73" s="61"/>
      <c r="M73" s="61"/>
      <c r="N73" s="61"/>
      <c r="O73" s="61"/>
      <c r="P73" s="61"/>
      <c r="Q73" s="61"/>
      <c r="R73" s="61"/>
      <c r="S73" s="61"/>
      <c r="T73" s="141">
        <v>0.030947345625723877</v>
      </c>
      <c r="U73" s="61"/>
      <c r="V73" s="61"/>
      <c r="W73" s="61"/>
      <c r="X73" s="61"/>
      <c r="Y73" s="61"/>
      <c r="Z73" s="61"/>
      <c r="AA73" s="60">
        <v>8937</v>
      </c>
      <c r="AB73" s="61"/>
      <c r="AC73" s="61"/>
      <c r="AD73" s="61"/>
      <c r="AE73" s="61"/>
      <c r="AF73" s="141">
        <v>0.04417347120346389</v>
      </c>
      <c r="AG73" s="61"/>
      <c r="AH73" s="61"/>
      <c r="AI73" s="61"/>
    </row>
    <row r="74" spans="2:35" ht="10.5" customHeight="1">
      <c r="B74" s="63" t="s">
        <v>1182</v>
      </c>
      <c r="C74" s="61"/>
      <c r="D74" s="61"/>
      <c r="E74" s="61"/>
      <c r="F74" s="61"/>
      <c r="G74" s="61"/>
      <c r="H74" s="61"/>
      <c r="I74" s="61"/>
      <c r="J74" s="143">
        <v>603481161.0599973</v>
      </c>
      <c r="K74" s="61"/>
      <c r="L74" s="61"/>
      <c r="M74" s="61"/>
      <c r="N74" s="61"/>
      <c r="O74" s="61"/>
      <c r="P74" s="61"/>
      <c r="Q74" s="61"/>
      <c r="R74" s="61"/>
      <c r="S74" s="61"/>
      <c r="T74" s="141">
        <v>0.044811828093805246</v>
      </c>
      <c r="U74" s="61"/>
      <c r="V74" s="61"/>
      <c r="W74" s="61"/>
      <c r="X74" s="61"/>
      <c r="Y74" s="61"/>
      <c r="Z74" s="61"/>
      <c r="AA74" s="60">
        <v>12177</v>
      </c>
      <c r="AB74" s="61"/>
      <c r="AC74" s="61"/>
      <c r="AD74" s="61"/>
      <c r="AE74" s="61"/>
      <c r="AF74" s="141">
        <v>0.06018802269716681</v>
      </c>
      <c r="AG74" s="61"/>
      <c r="AH74" s="61"/>
      <c r="AI74" s="61"/>
    </row>
    <row r="75" spans="2:35" ht="10.5" customHeight="1">
      <c r="B75" s="63" t="s">
        <v>1183</v>
      </c>
      <c r="C75" s="61"/>
      <c r="D75" s="61"/>
      <c r="E75" s="61"/>
      <c r="F75" s="61"/>
      <c r="G75" s="61"/>
      <c r="H75" s="61"/>
      <c r="I75" s="61"/>
      <c r="J75" s="143">
        <v>707128462.4399979</v>
      </c>
      <c r="K75" s="61"/>
      <c r="L75" s="61"/>
      <c r="M75" s="61"/>
      <c r="N75" s="61"/>
      <c r="O75" s="61"/>
      <c r="P75" s="61"/>
      <c r="Q75" s="61"/>
      <c r="R75" s="61"/>
      <c r="S75" s="61"/>
      <c r="T75" s="141">
        <v>0.05250821590427021</v>
      </c>
      <c r="U75" s="61"/>
      <c r="V75" s="61"/>
      <c r="W75" s="61"/>
      <c r="X75" s="61"/>
      <c r="Y75" s="61"/>
      <c r="Z75" s="61"/>
      <c r="AA75" s="60">
        <v>13050</v>
      </c>
      <c r="AB75" s="61"/>
      <c r="AC75" s="61"/>
      <c r="AD75" s="61"/>
      <c r="AE75" s="61"/>
      <c r="AF75" s="141">
        <v>0.06450305462741454</v>
      </c>
      <c r="AG75" s="61"/>
      <c r="AH75" s="61"/>
      <c r="AI75" s="61"/>
    </row>
    <row r="76" spans="2:35" ht="10.5" customHeight="1">
      <c r="B76" s="63" t="s">
        <v>1184</v>
      </c>
      <c r="C76" s="61"/>
      <c r="D76" s="61"/>
      <c r="E76" s="61"/>
      <c r="F76" s="61"/>
      <c r="G76" s="61"/>
      <c r="H76" s="61"/>
      <c r="I76" s="61"/>
      <c r="J76" s="143">
        <v>444616678.4999977</v>
      </c>
      <c r="K76" s="61"/>
      <c r="L76" s="61"/>
      <c r="M76" s="61"/>
      <c r="N76" s="61"/>
      <c r="O76" s="61"/>
      <c r="P76" s="61"/>
      <c r="Q76" s="61"/>
      <c r="R76" s="61"/>
      <c r="S76" s="61"/>
      <c r="T76" s="141">
        <v>0.033015257890709436</v>
      </c>
      <c r="U76" s="61"/>
      <c r="V76" s="61"/>
      <c r="W76" s="61"/>
      <c r="X76" s="61"/>
      <c r="Y76" s="61"/>
      <c r="Z76" s="61"/>
      <c r="AA76" s="60">
        <v>7951</v>
      </c>
      <c r="AB76" s="61"/>
      <c r="AC76" s="61"/>
      <c r="AD76" s="61"/>
      <c r="AE76" s="61"/>
      <c r="AF76" s="141">
        <v>0.03929990707605924</v>
      </c>
      <c r="AG76" s="61"/>
      <c r="AH76" s="61"/>
      <c r="AI76" s="61"/>
    </row>
    <row r="77" spans="2:35" ht="10.5" customHeight="1">
      <c r="B77" s="63" t="s">
        <v>1185</v>
      </c>
      <c r="C77" s="61"/>
      <c r="D77" s="61"/>
      <c r="E77" s="61"/>
      <c r="F77" s="61"/>
      <c r="G77" s="61"/>
      <c r="H77" s="61"/>
      <c r="I77" s="61"/>
      <c r="J77" s="143">
        <v>649979751.4700027</v>
      </c>
      <c r="K77" s="61"/>
      <c r="L77" s="61"/>
      <c r="M77" s="61"/>
      <c r="N77" s="61"/>
      <c r="O77" s="61"/>
      <c r="P77" s="61"/>
      <c r="Q77" s="61"/>
      <c r="R77" s="61"/>
      <c r="S77" s="61"/>
      <c r="T77" s="141">
        <v>0.04826460669653326</v>
      </c>
      <c r="U77" s="61"/>
      <c r="V77" s="61"/>
      <c r="W77" s="61"/>
      <c r="X77" s="61"/>
      <c r="Y77" s="61"/>
      <c r="Z77" s="61"/>
      <c r="AA77" s="60">
        <v>10352</v>
      </c>
      <c r="AB77" s="61"/>
      <c r="AC77" s="61"/>
      <c r="AD77" s="61"/>
      <c r="AE77" s="61"/>
      <c r="AF77" s="141">
        <v>0.05116748057494217</v>
      </c>
      <c r="AG77" s="61"/>
      <c r="AH77" s="61"/>
      <c r="AI77" s="61"/>
    </row>
    <row r="78" spans="2:35" ht="10.5" customHeight="1">
      <c r="B78" s="63" t="s">
        <v>1186</v>
      </c>
      <c r="C78" s="61"/>
      <c r="D78" s="61"/>
      <c r="E78" s="61"/>
      <c r="F78" s="61"/>
      <c r="G78" s="61"/>
      <c r="H78" s="61"/>
      <c r="I78" s="61"/>
      <c r="J78" s="143">
        <v>644734795.9699985</v>
      </c>
      <c r="K78" s="61"/>
      <c r="L78" s="61"/>
      <c r="M78" s="61"/>
      <c r="N78" s="61"/>
      <c r="O78" s="61"/>
      <c r="P78" s="61"/>
      <c r="Q78" s="61"/>
      <c r="R78" s="61"/>
      <c r="S78" s="61"/>
      <c r="T78" s="141">
        <v>0.04787513961886507</v>
      </c>
      <c r="U78" s="61"/>
      <c r="V78" s="61"/>
      <c r="W78" s="61"/>
      <c r="X78" s="61"/>
      <c r="Y78" s="61"/>
      <c r="Z78" s="61"/>
      <c r="AA78" s="60">
        <v>9059</v>
      </c>
      <c r="AB78" s="61"/>
      <c r="AC78" s="61"/>
      <c r="AD78" s="61"/>
      <c r="AE78" s="61"/>
      <c r="AF78" s="141">
        <v>0.0447764882658811</v>
      </c>
      <c r="AG78" s="61"/>
      <c r="AH78" s="61"/>
      <c r="AI78" s="61"/>
    </row>
    <row r="79" spans="2:35" ht="10.5" customHeight="1">
      <c r="B79" s="63" t="s">
        <v>1187</v>
      </c>
      <c r="C79" s="61"/>
      <c r="D79" s="61"/>
      <c r="E79" s="61"/>
      <c r="F79" s="61"/>
      <c r="G79" s="61"/>
      <c r="H79" s="61"/>
      <c r="I79" s="61"/>
      <c r="J79" s="143">
        <v>636103185.5100032</v>
      </c>
      <c r="K79" s="61"/>
      <c r="L79" s="61"/>
      <c r="M79" s="61"/>
      <c r="N79" s="61"/>
      <c r="O79" s="61"/>
      <c r="P79" s="61"/>
      <c r="Q79" s="61"/>
      <c r="R79" s="61"/>
      <c r="S79" s="61"/>
      <c r="T79" s="141">
        <v>0.047234194600090006</v>
      </c>
      <c r="U79" s="61"/>
      <c r="V79" s="61"/>
      <c r="W79" s="61"/>
      <c r="X79" s="61"/>
      <c r="Y79" s="61"/>
      <c r="Z79" s="61"/>
      <c r="AA79" s="60">
        <v>8542</v>
      </c>
      <c r="AB79" s="61"/>
      <c r="AC79" s="61"/>
      <c r="AD79" s="61"/>
      <c r="AE79" s="61"/>
      <c r="AF79" s="141">
        <v>0.042221079894818006</v>
      </c>
      <c r="AG79" s="61"/>
      <c r="AH79" s="61"/>
      <c r="AI79" s="61"/>
    </row>
    <row r="80" spans="2:35" ht="10.5" customHeight="1">
      <c r="B80" s="63" t="s">
        <v>1188</v>
      </c>
      <c r="C80" s="61"/>
      <c r="D80" s="61"/>
      <c r="E80" s="61"/>
      <c r="F80" s="61"/>
      <c r="G80" s="61"/>
      <c r="H80" s="61"/>
      <c r="I80" s="61"/>
      <c r="J80" s="143">
        <v>915680736.1099977</v>
      </c>
      <c r="K80" s="61"/>
      <c r="L80" s="61"/>
      <c r="M80" s="61"/>
      <c r="N80" s="61"/>
      <c r="O80" s="61"/>
      <c r="P80" s="61"/>
      <c r="Q80" s="61"/>
      <c r="R80" s="61"/>
      <c r="S80" s="61"/>
      <c r="T80" s="141">
        <v>0.06799438057568591</v>
      </c>
      <c r="U80" s="61"/>
      <c r="V80" s="61"/>
      <c r="W80" s="61"/>
      <c r="X80" s="61"/>
      <c r="Y80" s="61"/>
      <c r="Z80" s="61"/>
      <c r="AA80" s="60">
        <v>11909</v>
      </c>
      <c r="AB80" s="61"/>
      <c r="AC80" s="61"/>
      <c r="AD80" s="61"/>
      <c r="AE80" s="61"/>
      <c r="AF80" s="141">
        <v>0.05886336226497163</v>
      </c>
      <c r="AG80" s="61"/>
      <c r="AH80" s="61"/>
      <c r="AI80" s="61"/>
    </row>
    <row r="81" spans="2:35" ht="10.5" customHeight="1">
      <c r="B81" s="63" t="s">
        <v>1189</v>
      </c>
      <c r="C81" s="61"/>
      <c r="D81" s="61"/>
      <c r="E81" s="61"/>
      <c r="F81" s="61"/>
      <c r="G81" s="61"/>
      <c r="H81" s="61"/>
      <c r="I81" s="61"/>
      <c r="J81" s="143">
        <v>512226580.8899994</v>
      </c>
      <c r="K81" s="61"/>
      <c r="L81" s="61"/>
      <c r="M81" s="61"/>
      <c r="N81" s="61"/>
      <c r="O81" s="61"/>
      <c r="P81" s="61"/>
      <c r="Q81" s="61"/>
      <c r="R81" s="61"/>
      <c r="S81" s="61"/>
      <c r="T81" s="141">
        <v>0.03803566866545191</v>
      </c>
      <c r="U81" s="61"/>
      <c r="V81" s="61"/>
      <c r="W81" s="61"/>
      <c r="X81" s="61"/>
      <c r="Y81" s="61"/>
      <c r="Z81" s="61"/>
      <c r="AA81" s="60">
        <v>6516</v>
      </c>
      <c r="AB81" s="61"/>
      <c r="AC81" s="61"/>
      <c r="AD81" s="61"/>
      <c r="AE81" s="61"/>
      <c r="AF81" s="141">
        <v>0.032207042448446986</v>
      </c>
      <c r="AG81" s="61"/>
      <c r="AH81" s="61"/>
      <c r="AI81" s="61"/>
    </row>
    <row r="82" spans="2:35" ht="10.5" customHeight="1">
      <c r="B82" s="63" t="s">
        <v>1190</v>
      </c>
      <c r="C82" s="61"/>
      <c r="D82" s="61"/>
      <c r="E82" s="61"/>
      <c r="F82" s="61"/>
      <c r="G82" s="61"/>
      <c r="H82" s="61"/>
      <c r="I82" s="61"/>
      <c r="J82" s="143">
        <v>871187860.7600005</v>
      </c>
      <c r="K82" s="61"/>
      <c r="L82" s="61"/>
      <c r="M82" s="61"/>
      <c r="N82" s="61"/>
      <c r="O82" s="61"/>
      <c r="P82" s="61"/>
      <c r="Q82" s="61"/>
      <c r="R82" s="61"/>
      <c r="S82" s="61"/>
      <c r="T82" s="141">
        <v>0.0646905374564059</v>
      </c>
      <c r="U82" s="61"/>
      <c r="V82" s="61"/>
      <c r="W82" s="61"/>
      <c r="X82" s="61"/>
      <c r="Y82" s="61"/>
      <c r="Z82" s="61"/>
      <c r="AA82" s="60">
        <v>9938</v>
      </c>
      <c r="AB82" s="61"/>
      <c r="AC82" s="61"/>
      <c r="AD82" s="61"/>
      <c r="AE82" s="61"/>
      <c r="AF82" s="141">
        <v>0.04912117677296902</v>
      </c>
      <c r="AG82" s="61"/>
      <c r="AH82" s="61"/>
      <c r="AI82" s="61"/>
    </row>
    <row r="83" spans="2:35" ht="10.5" customHeight="1">
      <c r="B83" s="63" t="s">
        <v>1191</v>
      </c>
      <c r="C83" s="61"/>
      <c r="D83" s="61"/>
      <c r="E83" s="61"/>
      <c r="F83" s="61"/>
      <c r="G83" s="61"/>
      <c r="H83" s="61"/>
      <c r="I83" s="61"/>
      <c r="J83" s="143">
        <v>755873567.7099988</v>
      </c>
      <c r="K83" s="61"/>
      <c r="L83" s="61"/>
      <c r="M83" s="61"/>
      <c r="N83" s="61"/>
      <c r="O83" s="61"/>
      <c r="P83" s="61"/>
      <c r="Q83" s="61"/>
      <c r="R83" s="61"/>
      <c r="S83" s="61"/>
      <c r="T83" s="141">
        <v>0.05612781071305755</v>
      </c>
      <c r="U83" s="61"/>
      <c r="V83" s="61"/>
      <c r="W83" s="61"/>
      <c r="X83" s="61"/>
      <c r="Y83" s="61"/>
      <c r="Z83" s="61"/>
      <c r="AA83" s="60">
        <v>8374</v>
      </c>
      <c r="AB83" s="61"/>
      <c r="AC83" s="61"/>
      <c r="AD83" s="61"/>
      <c r="AE83" s="61"/>
      <c r="AF83" s="141">
        <v>0.04139069574329267</v>
      </c>
      <c r="AG83" s="61"/>
      <c r="AH83" s="61"/>
      <c r="AI83" s="61"/>
    </row>
    <row r="84" spans="2:35" ht="10.5" customHeight="1">
      <c r="B84" s="63" t="s">
        <v>1192</v>
      </c>
      <c r="C84" s="61"/>
      <c r="D84" s="61"/>
      <c r="E84" s="61"/>
      <c r="F84" s="61"/>
      <c r="G84" s="61"/>
      <c r="H84" s="61"/>
      <c r="I84" s="61"/>
      <c r="J84" s="143">
        <v>793606277.2600005</v>
      </c>
      <c r="K84" s="61"/>
      <c r="L84" s="61"/>
      <c r="M84" s="61"/>
      <c r="N84" s="61"/>
      <c r="O84" s="61"/>
      <c r="P84" s="61"/>
      <c r="Q84" s="61"/>
      <c r="R84" s="61"/>
      <c r="S84" s="61"/>
      <c r="T84" s="141">
        <v>0.05892967397403854</v>
      </c>
      <c r="U84" s="61"/>
      <c r="V84" s="61"/>
      <c r="W84" s="61"/>
      <c r="X84" s="61"/>
      <c r="Y84" s="61"/>
      <c r="Z84" s="61"/>
      <c r="AA84" s="60">
        <v>8906</v>
      </c>
      <c r="AB84" s="61"/>
      <c r="AC84" s="61"/>
      <c r="AD84" s="61"/>
      <c r="AE84" s="61"/>
      <c r="AF84" s="141">
        <v>0.044020245556456235</v>
      </c>
      <c r="AG84" s="61"/>
      <c r="AH84" s="61"/>
      <c r="AI84" s="61"/>
    </row>
    <row r="85" spans="2:35" ht="10.5" customHeight="1">
      <c r="B85" s="63" t="s">
        <v>1193</v>
      </c>
      <c r="C85" s="61"/>
      <c r="D85" s="61"/>
      <c r="E85" s="61"/>
      <c r="F85" s="61"/>
      <c r="G85" s="61"/>
      <c r="H85" s="61"/>
      <c r="I85" s="61"/>
      <c r="J85" s="143">
        <v>1096935782.2799978</v>
      </c>
      <c r="K85" s="61"/>
      <c r="L85" s="61"/>
      <c r="M85" s="61"/>
      <c r="N85" s="61"/>
      <c r="O85" s="61"/>
      <c r="P85" s="61"/>
      <c r="Q85" s="61"/>
      <c r="R85" s="61"/>
      <c r="S85" s="61"/>
      <c r="T85" s="141">
        <v>0.08145357448960705</v>
      </c>
      <c r="U85" s="61"/>
      <c r="V85" s="61"/>
      <c r="W85" s="61"/>
      <c r="X85" s="61"/>
      <c r="Y85" s="61"/>
      <c r="Z85" s="61"/>
      <c r="AA85" s="60">
        <v>11699</v>
      </c>
      <c r="AB85" s="61"/>
      <c r="AC85" s="61"/>
      <c r="AD85" s="61"/>
      <c r="AE85" s="61"/>
      <c r="AF85" s="141">
        <v>0.05782538207556496</v>
      </c>
      <c r="AG85" s="61"/>
      <c r="AH85" s="61"/>
      <c r="AI85" s="61"/>
    </row>
    <row r="86" spans="2:35" ht="10.5" customHeight="1">
      <c r="B86" s="63" t="s">
        <v>1194</v>
      </c>
      <c r="C86" s="61"/>
      <c r="D86" s="61"/>
      <c r="E86" s="61"/>
      <c r="F86" s="61"/>
      <c r="G86" s="61"/>
      <c r="H86" s="61"/>
      <c r="I86" s="61"/>
      <c r="J86" s="143">
        <v>384263633.0600004</v>
      </c>
      <c r="K86" s="61"/>
      <c r="L86" s="61"/>
      <c r="M86" s="61"/>
      <c r="N86" s="61"/>
      <c r="O86" s="61"/>
      <c r="P86" s="61"/>
      <c r="Q86" s="61"/>
      <c r="R86" s="61"/>
      <c r="S86" s="61"/>
      <c r="T86" s="141">
        <v>0.028533709050900847</v>
      </c>
      <c r="U86" s="61"/>
      <c r="V86" s="61"/>
      <c r="W86" s="61"/>
      <c r="X86" s="61"/>
      <c r="Y86" s="61"/>
      <c r="Z86" s="61"/>
      <c r="AA86" s="60">
        <v>4522</v>
      </c>
      <c r="AB86" s="61"/>
      <c r="AC86" s="61"/>
      <c r="AD86" s="61"/>
      <c r="AE86" s="61"/>
      <c r="AF86" s="141">
        <v>0.02235117341189031</v>
      </c>
      <c r="AG86" s="61"/>
      <c r="AH86" s="61"/>
      <c r="AI86" s="61"/>
    </row>
    <row r="87" spans="2:35" ht="10.5" customHeight="1">
      <c r="B87" s="63" t="s">
        <v>1195</v>
      </c>
      <c r="C87" s="61"/>
      <c r="D87" s="61"/>
      <c r="E87" s="61"/>
      <c r="F87" s="61"/>
      <c r="G87" s="61"/>
      <c r="H87" s="61"/>
      <c r="I87" s="61"/>
      <c r="J87" s="143">
        <v>769506218.2800032</v>
      </c>
      <c r="K87" s="61"/>
      <c r="L87" s="61"/>
      <c r="M87" s="61"/>
      <c r="N87" s="61"/>
      <c r="O87" s="61"/>
      <c r="P87" s="61"/>
      <c r="Q87" s="61"/>
      <c r="R87" s="61"/>
      <c r="S87" s="61"/>
      <c r="T87" s="141">
        <v>0.05714011073702668</v>
      </c>
      <c r="U87" s="61"/>
      <c r="V87" s="61"/>
      <c r="W87" s="61"/>
      <c r="X87" s="61"/>
      <c r="Y87" s="61"/>
      <c r="Z87" s="61"/>
      <c r="AA87" s="60">
        <v>7600</v>
      </c>
      <c r="AB87" s="61"/>
      <c r="AC87" s="61"/>
      <c r="AD87" s="61"/>
      <c r="AE87" s="61"/>
      <c r="AF87" s="141">
        <v>0.03756499733090808</v>
      </c>
      <c r="AG87" s="61"/>
      <c r="AH87" s="61"/>
      <c r="AI87" s="61"/>
    </row>
    <row r="88" spans="2:35" ht="10.5" customHeight="1">
      <c r="B88" s="63" t="s">
        <v>1196</v>
      </c>
      <c r="C88" s="61"/>
      <c r="D88" s="61"/>
      <c r="E88" s="61"/>
      <c r="F88" s="61"/>
      <c r="G88" s="61"/>
      <c r="H88" s="61"/>
      <c r="I88" s="61"/>
      <c r="J88" s="143">
        <v>468081678.08000046</v>
      </c>
      <c r="K88" s="61"/>
      <c r="L88" s="61"/>
      <c r="M88" s="61"/>
      <c r="N88" s="61"/>
      <c r="O88" s="61"/>
      <c r="P88" s="61"/>
      <c r="Q88" s="61"/>
      <c r="R88" s="61"/>
      <c r="S88" s="61"/>
      <c r="T88" s="141">
        <v>0.03475766443999318</v>
      </c>
      <c r="U88" s="61"/>
      <c r="V88" s="61"/>
      <c r="W88" s="61"/>
      <c r="X88" s="61"/>
      <c r="Y88" s="61"/>
      <c r="Z88" s="61"/>
      <c r="AA88" s="60">
        <v>4605</v>
      </c>
      <c r="AB88" s="61"/>
      <c r="AC88" s="61"/>
      <c r="AD88" s="61"/>
      <c r="AE88" s="61"/>
      <c r="AF88" s="141">
        <v>0.02276142272484628</v>
      </c>
      <c r="AG88" s="61"/>
      <c r="AH88" s="61"/>
      <c r="AI88" s="61"/>
    </row>
    <row r="89" spans="2:35" ht="10.5" customHeight="1">
      <c r="B89" s="63" t="s">
        <v>1197</v>
      </c>
      <c r="C89" s="61"/>
      <c r="D89" s="61"/>
      <c r="E89" s="61"/>
      <c r="F89" s="61"/>
      <c r="G89" s="61"/>
      <c r="H89" s="61"/>
      <c r="I89" s="61"/>
      <c r="J89" s="143">
        <v>566773786.6800008</v>
      </c>
      <c r="K89" s="61"/>
      <c r="L89" s="61"/>
      <c r="M89" s="61"/>
      <c r="N89" s="61"/>
      <c r="O89" s="61"/>
      <c r="P89" s="61"/>
      <c r="Q89" s="61"/>
      <c r="R89" s="61"/>
      <c r="S89" s="61"/>
      <c r="T89" s="141">
        <v>0.042086101664164766</v>
      </c>
      <c r="U89" s="61"/>
      <c r="V89" s="61"/>
      <c r="W89" s="61"/>
      <c r="X89" s="61"/>
      <c r="Y89" s="61"/>
      <c r="Z89" s="61"/>
      <c r="AA89" s="60">
        <v>5280</v>
      </c>
      <c r="AB89" s="61"/>
      <c r="AC89" s="61"/>
      <c r="AD89" s="61"/>
      <c r="AE89" s="61"/>
      <c r="AF89" s="141">
        <v>0.02609778761936772</v>
      </c>
      <c r="AG89" s="61"/>
      <c r="AH89" s="61"/>
      <c r="AI89" s="61"/>
    </row>
    <row r="90" spans="2:35" ht="10.5" customHeight="1">
      <c r="B90" s="63" t="s">
        <v>1198</v>
      </c>
      <c r="C90" s="61"/>
      <c r="D90" s="61"/>
      <c r="E90" s="61"/>
      <c r="F90" s="61"/>
      <c r="G90" s="61"/>
      <c r="H90" s="61"/>
      <c r="I90" s="61"/>
      <c r="J90" s="143">
        <v>582707607.369999</v>
      </c>
      <c r="K90" s="61"/>
      <c r="L90" s="61"/>
      <c r="M90" s="61"/>
      <c r="N90" s="61"/>
      <c r="O90" s="61"/>
      <c r="P90" s="61"/>
      <c r="Q90" s="61"/>
      <c r="R90" s="61"/>
      <c r="S90" s="61"/>
      <c r="T90" s="141">
        <v>0.04326927635081705</v>
      </c>
      <c r="U90" s="61"/>
      <c r="V90" s="61"/>
      <c r="W90" s="61"/>
      <c r="X90" s="61"/>
      <c r="Y90" s="61"/>
      <c r="Z90" s="61"/>
      <c r="AA90" s="60">
        <v>4851</v>
      </c>
      <c r="AB90" s="61"/>
      <c r="AC90" s="61"/>
      <c r="AD90" s="61"/>
      <c r="AE90" s="61"/>
      <c r="AF90" s="141">
        <v>0.023977342375294093</v>
      </c>
      <c r="AG90" s="61"/>
      <c r="AH90" s="61"/>
      <c r="AI90" s="61"/>
    </row>
    <row r="91" spans="2:35" ht="10.5" customHeight="1">
      <c r="B91" s="63" t="s">
        <v>1202</v>
      </c>
      <c r="C91" s="61"/>
      <c r="D91" s="61"/>
      <c r="E91" s="61"/>
      <c r="F91" s="61"/>
      <c r="G91" s="61"/>
      <c r="H91" s="61"/>
      <c r="I91" s="61"/>
      <c r="J91" s="143">
        <v>9982864.58</v>
      </c>
      <c r="K91" s="61"/>
      <c r="L91" s="61"/>
      <c r="M91" s="61"/>
      <c r="N91" s="61"/>
      <c r="O91" s="61"/>
      <c r="P91" s="61"/>
      <c r="Q91" s="61"/>
      <c r="R91" s="61"/>
      <c r="S91" s="61"/>
      <c r="T91" s="141">
        <v>0.0007412831423883045</v>
      </c>
      <c r="U91" s="61"/>
      <c r="V91" s="61"/>
      <c r="W91" s="61"/>
      <c r="X91" s="61"/>
      <c r="Y91" s="61"/>
      <c r="Z91" s="61"/>
      <c r="AA91" s="60">
        <v>98</v>
      </c>
      <c r="AB91" s="61"/>
      <c r="AC91" s="61"/>
      <c r="AD91" s="61"/>
      <c r="AE91" s="61"/>
      <c r="AF91" s="141">
        <v>0.00048439075505644636</v>
      </c>
      <c r="AG91" s="61"/>
      <c r="AH91" s="61"/>
      <c r="AI91" s="61"/>
    </row>
    <row r="92" spans="2:35" ht="10.5" customHeight="1">
      <c r="B92" s="63" t="s">
        <v>1204</v>
      </c>
      <c r="C92" s="61"/>
      <c r="D92" s="61"/>
      <c r="E92" s="61"/>
      <c r="F92" s="61"/>
      <c r="G92" s="61"/>
      <c r="H92" s="61"/>
      <c r="I92" s="61"/>
      <c r="J92" s="143">
        <v>14142904.8</v>
      </c>
      <c r="K92" s="61"/>
      <c r="L92" s="61"/>
      <c r="M92" s="61"/>
      <c r="N92" s="61"/>
      <c r="O92" s="61"/>
      <c r="P92" s="61"/>
      <c r="Q92" s="61"/>
      <c r="R92" s="61"/>
      <c r="S92" s="61"/>
      <c r="T92" s="141">
        <v>0.0010501892346257426</v>
      </c>
      <c r="U92" s="61"/>
      <c r="V92" s="61"/>
      <c r="W92" s="61"/>
      <c r="X92" s="61"/>
      <c r="Y92" s="61"/>
      <c r="Z92" s="61"/>
      <c r="AA92" s="60">
        <v>143</v>
      </c>
      <c r="AB92" s="61"/>
      <c r="AC92" s="61"/>
      <c r="AD92" s="61"/>
      <c r="AE92" s="61"/>
      <c r="AF92" s="141">
        <v>0.0007068150813578758</v>
      </c>
      <c r="AG92" s="61"/>
      <c r="AH92" s="61"/>
      <c r="AI92" s="61"/>
    </row>
    <row r="93" spans="2:35" ht="10.5" customHeight="1">
      <c r="B93" s="63" t="s">
        <v>1200</v>
      </c>
      <c r="C93" s="61"/>
      <c r="D93" s="61"/>
      <c r="E93" s="61"/>
      <c r="F93" s="61"/>
      <c r="G93" s="61"/>
      <c r="H93" s="61"/>
      <c r="I93" s="61"/>
      <c r="J93" s="143">
        <v>7982390.929999999</v>
      </c>
      <c r="K93" s="61"/>
      <c r="L93" s="61"/>
      <c r="M93" s="61"/>
      <c r="N93" s="61"/>
      <c r="O93" s="61"/>
      <c r="P93" s="61"/>
      <c r="Q93" s="61"/>
      <c r="R93" s="61"/>
      <c r="S93" s="61"/>
      <c r="T93" s="141">
        <v>0.0005927368627454925</v>
      </c>
      <c r="U93" s="61"/>
      <c r="V93" s="61"/>
      <c r="W93" s="61"/>
      <c r="X93" s="61"/>
      <c r="Y93" s="61"/>
      <c r="Z93" s="61"/>
      <c r="AA93" s="60">
        <v>76</v>
      </c>
      <c r="AB93" s="61"/>
      <c r="AC93" s="61"/>
      <c r="AD93" s="61"/>
      <c r="AE93" s="61"/>
      <c r="AF93" s="141">
        <v>0.00037564997330908083</v>
      </c>
      <c r="AG93" s="61"/>
      <c r="AH93" s="61"/>
      <c r="AI93" s="61"/>
    </row>
    <row r="94" spans="2:35" ht="10.5" customHeight="1">
      <c r="B94" s="63" t="s">
        <v>1203</v>
      </c>
      <c r="C94" s="61"/>
      <c r="D94" s="61"/>
      <c r="E94" s="61"/>
      <c r="F94" s="61"/>
      <c r="G94" s="61"/>
      <c r="H94" s="61"/>
      <c r="I94" s="61"/>
      <c r="J94" s="143">
        <v>7596264.280000001</v>
      </c>
      <c r="K94" s="61"/>
      <c r="L94" s="61"/>
      <c r="M94" s="61"/>
      <c r="N94" s="61"/>
      <c r="O94" s="61"/>
      <c r="P94" s="61"/>
      <c r="Q94" s="61"/>
      <c r="R94" s="61"/>
      <c r="S94" s="61"/>
      <c r="T94" s="141">
        <v>0.0005640648143391355</v>
      </c>
      <c r="U94" s="61"/>
      <c r="V94" s="61"/>
      <c r="W94" s="61"/>
      <c r="X94" s="61"/>
      <c r="Y94" s="61"/>
      <c r="Z94" s="61"/>
      <c r="AA94" s="60">
        <v>66</v>
      </c>
      <c r="AB94" s="61"/>
      <c r="AC94" s="61"/>
      <c r="AD94" s="61"/>
      <c r="AE94" s="61"/>
      <c r="AF94" s="141">
        <v>0.0003262223452420965</v>
      </c>
      <c r="AG94" s="61"/>
      <c r="AH94" s="61"/>
      <c r="AI94" s="61"/>
    </row>
    <row r="95" spans="2:35" ht="10.5" customHeight="1">
      <c r="B95" s="63" t="s">
        <v>1199</v>
      </c>
      <c r="C95" s="61"/>
      <c r="D95" s="61"/>
      <c r="E95" s="61"/>
      <c r="F95" s="61"/>
      <c r="G95" s="61"/>
      <c r="H95" s="61"/>
      <c r="I95" s="61"/>
      <c r="J95" s="143">
        <v>4035464.8100000005</v>
      </c>
      <c r="K95" s="61"/>
      <c r="L95" s="61"/>
      <c r="M95" s="61"/>
      <c r="N95" s="61"/>
      <c r="O95" s="61"/>
      <c r="P95" s="61"/>
      <c r="Q95" s="61"/>
      <c r="R95" s="61"/>
      <c r="S95" s="61"/>
      <c r="T95" s="141">
        <v>0.00029965567612199565</v>
      </c>
      <c r="U95" s="61"/>
      <c r="V95" s="61"/>
      <c r="W95" s="61"/>
      <c r="X95" s="61"/>
      <c r="Y95" s="61"/>
      <c r="Z95" s="61"/>
      <c r="AA95" s="60">
        <v>32</v>
      </c>
      <c r="AB95" s="61"/>
      <c r="AC95" s="61"/>
      <c r="AD95" s="61"/>
      <c r="AE95" s="61"/>
      <c r="AF95" s="141">
        <v>0.00015816840981434984</v>
      </c>
      <c r="AG95" s="61"/>
      <c r="AH95" s="61"/>
      <c r="AI95" s="61"/>
    </row>
    <row r="96" spans="2:35" ht="10.5" customHeight="1">
      <c r="B96" s="63" t="s">
        <v>1201</v>
      </c>
      <c r="C96" s="61"/>
      <c r="D96" s="61"/>
      <c r="E96" s="61"/>
      <c r="F96" s="61"/>
      <c r="G96" s="61"/>
      <c r="H96" s="61"/>
      <c r="I96" s="61"/>
      <c r="J96" s="143">
        <v>154873.43</v>
      </c>
      <c r="K96" s="61"/>
      <c r="L96" s="61"/>
      <c r="M96" s="61"/>
      <c r="N96" s="61"/>
      <c r="O96" s="61"/>
      <c r="P96" s="61"/>
      <c r="Q96" s="61"/>
      <c r="R96" s="61"/>
      <c r="S96" s="61"/>
      <c r="T96" s="141">
        <v>1.1500212383213065E-05</v>
      </c>
      <c r="U96" s="61"/>
      <c r="V96" s="61"/>
      <c r="W96" s="61"/>
      <c r="X96" s="61"/>
      <c r="Y96" s="61"/>
      <c r="Z96" s="61"/>
      <c r="AA96" s="60">
        <v>2</v>
      </c>
      <c r="AB96" s="61"/>
      <c r="AC96" s="61"/>
      <c r="AD96" s="61"/>
      <c r="AE96" s="61"/>
      <c r="AF96" s="141">
        <v>9.885525613396865E-06</v>
      </c>
      <c r="AG96" s="61"/>
      <c r="AH96" s="61"/>
      <c r="AI96" s="61"/>
    </row>
    <row r="97" spans="2:35" ht="10.5" customHeight="1">
      <c r="B97" s="63" t="s">
        <v>1206</v>
      </c>
      <c r="C97" s="61"/>
      <c r="D97" s="61"/>
      <c r="E97" s="61"/>
      <c r="F97" s="61"/>
      <c r="G97" s="61"/>
      <c r="H97" s="61"/>
      <c r="I97" s="61"/>
      <c r="J97" s="143">
        <v>295352.26</v>
      </c>
      <c r="K97" s="61"/>
      <c r="L97" s="61"/>
      <c r="M97" s="61"/>
      <c r="N97" s="61"/>
      <c r="O97" s="61"/>
      <c r="P97" s="61"/>
      <c r="Q97" s="61"/>
      <c r="R97" s="61"/>
      <c r="S97" s="61"/>
      <c r="T97" s="141">
        <v>2.1931545765222383E-05</v>
      </c>
      <c r="U97" s="61"/>
      <c r="V97" s="61"/>
      <c r="W97" s="61"/>
      <c r="X97" s="61"/>
      <c r="Y97" s="61"/>
      <c r="Z97" s="61"/>
      <c r="AA97" s="60">
        <v>3</v>
      </c>
      <c r="AB97" s="61"/>
      <c r="AC97" s="61"/>
      <c r="AD97" s="61"/>
      <c r="AE97" s="61"/>
      <c r="AF97" s="141">
        <v>1.4828288420095296E-05</v>
      </c>
      <c r="AG97" s="61"/>
      <c r="AH97" s="61"/>
      <c r="AI97" s="61"/>
    </row>
    <row r="98" spans="2:35" ht="13.5" customHeight="1">
      <c r="B98" s="149"/>
      <c r="C98" s="145"/>
      <c r="D98" s="145"/>
      <c r="E98" s="145"/>
      <c r="F98" s="145"/>
      <c r="G98" s="145"/>
      <c r="H98" s="145"/>
      <c r="I98" s="145"/>
      <c r="J98" s="146">
        <v>13467006072.519995</v>
      </c>
      <c r="K98" s="145"/>
      <c r="L98" s="145"/>
      <c r="M98" s="145"/>
      <c r="N98" s="145"/>
      <c r="O98" s="145"/>
      <c r="P98" s="145"/>
      <c r="Q98" s="145"/>
      <c r="R98" s="145"/>
      <c r="S98" s="145"/>
      <c r="T98" s="147">
        <v>0.9999999999999974</v>
      </c>
      <c r="U98" s="145"/>
      <c r="V98" s="145"/>
      <c r="W98" s="145"/>
      <c r="X98" s="145"/>
      <c r="Y98" s="145"/>
      <c r="Z98" s="145"/>
      <c r="AA98" s="148">
        <v>202316</v>
      </c>
      <c r="AB98" s="145"/>
      <c r="AC98" s="145"/>
      <c r="AD98" s="145"/>
      <c r="AE98" s="145"/>
      <c r="AF98" s="147">
        <v>1</v>
      </c>
      <c r="AG98" s="145"/>
      <c r="AH98" s="145"/>
      <c r="AI98" s="145"/>
    </row>
    <row r="99" spans="2:35" ht="9" customHeight="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2:35" ht="18.75" customHeight="1">
      <c r="B100" s="70" t="s">
        <v>1158</v>
      </c>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2"/>
    </row>
    <row r="101" spans="2:35" ht="9" customHeight="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2:35" ht="12.75" customHeight="1">
      <c r="B102" s="57" t="s">
        <v>1173</v>
      </c>
      <c r="C102" s="58"/>
      <c r="D102" s="58"/>
      <c r="E102" s="58"/>
      <c r="F102" s="58"/>
      <c r="G102" s="58"/>
      <c r="H102" s="58"/>
      <c r="I102" s="57" t="s">
        <v>1170</v>
      </c>
      <c r="J102" s="58"/>
      <c r="K102" s="58"/>
      <c r="L102" s="58"/>
      <c r="M102" s="58"/>
      <c r="N102" s="58"/>
      <c r="O102" s="58"/>
      <c r="P102" s="58"/>
      <c r="Q102" s="58"/>
      <c r="R102" s="58"/>
      <c r="S102" s="58"/>
      <c r="T102" s="57" t="s">
        <v>1171</v>
      </c>
      <c r="U102" s="58"/>
      <c r="V102" s="58"/>
      <c r="W102" s="58"/>
      <c r="X102" s="58"/>
      <c r="Y102" s="58"/>
      <c r="Z102" s="58"/>
      <c r="AA102" s="57" t="s">
        <v>1172</v>
      </c>
      <c r="AB102" s="58"/>
      <c r="AC102" s="58"/>
      <c r="AD102" s="58"/>
      <c r="AE102" s="58"/>
      <c r="AF102" s="57" t="s">
        <v>1171</v>
      </c>
      <c r="AG102" s="58"/>
      <c r="AH102" s="58"/>
      <c r="AI102" s="58"/>
    </row>
    <row r="103" spans="2:35" ht="10.5" customHeight="1">
      <c r="B103" s="63" t="s">
        <v>1174</v>
      </c>
      <c r="C103" s="61"/>
      <c r="D103" s="61"/>
      <c r="E103" s="61"/>
      <c r="F103" s="61"/>
      <c r="G103" s="61"/>
      <c r="H103" s="61"/>
      <c r="I103" s="143">
        <v>1339294.1400000001</v>
      </c>
      <c r="J103" s="61"/>
      <c r="K103" s="61"/>
      <c r="L103" s="61"/>
      <c r="M103" s="61"/>
      <c r="N103" s="61"/>
      <c r="O103" s="61"/>
      <c r="P103" s="61"/>
      <c r="Q103" s="61"/>
      <c r="R103" s="61"/>
      <c r="S103" s="61"/>
      <c r="T103" s="141">
        <v>9.945002866916973E-05</v>
      </c>
      <c r="U103" s="61"/>
      <c r="V103" s="61"/>
      <c r="W103" s="61"/>
      <c r="X103" s="61"/>
      <c r="Y103" s="61"/>
      <c r="Z103" s="61"/>
      <c r="AA103" s="60">
        <v>24</v>
      </c>
      <c r="AB103" s="61"/>
      <c r="AC103" s="61"/>
      <c r="AD103" s="61"/>
      <c r="AE103" s="61"/>
      <c r="AF103" s="141">
        <v>0.00011862630736076237</v>
      </c>
      <c r="AG103" s="61"/>
      <c r="AH103" s="61"/>
      <c r="AI103" s="61"/>
    </row>
    <row r="104" spans="2:35" ht="10.5" customHeight="1">
      <c r="B104" s="63" t="s">
        <v>1175</v>
      </c>
      <c r="C104" s="61"/>
      <c r="D104" s="61"/>
      <c r="E104" s="61"/>
      <c r="F104" s="61"/>
      <c r="G104" s="61"/>
      <c r="H104" s="61"/>
      <c r="I104" s="143">
        <v>47834222.949999996</v>
      </c>
      <c r="J104" s="61"/>
      <c r="K104" s="61"/>
      <c r="L104" s="61"/>
      <c r="M104" s="61"/>
      <c r="N104" s="61"/>
      <c r="O104" s="61"/>
      <c r="P104" s="61"/>
      <c r="Q104" s="61"/>
      <c r="R104" s="61"/>
      <c r="S104" s="61"/>
      <c r="T104" s="141">
        <v>0.0035519567372593415</v>
      </c>
      <c r="U104" s="61"/>
      <c r="V104" s="61"/>
      <c r="W104" s="61"/>
      <c r="X104" s="61"/>
      <c r="Y104" s="61"/>
      <c r="Z104" s="61"/>
      <c r="AA104" s="60">
        <v>363</v>
      </c>
      <c r="AB104" s="61"/>
      <c r="AC104" s="61"/>
      <c r="AD104" s="61"/>
      <c r="AE104" s="61"/>
      <c r="AF104" s="141">
        <v>0.001794222898831531</v>
      </c>
      <c r="AG104" s="61"/>
      <c r="AH104" s="61"/>
      <c r="AI104" s="61"/>
    </row>
    <row r="105" spans="2:35" ht="10.5" customHeight="1">
      <c r="B105" s="63" t="s">
        <v>1176</v>
      </c>
      <c r="C105" s="61"/>
      <c r="D105" s="61"/>
      <c r="E105" s="61"/>
      <c r="F105" s="61"/>
      <c r="G105" s="61"/>
      <c r="H105" s="61"/>
      <c r="I105" s="143">
        <v>48729165.9</v>
      </c>
      <c r="J105" s="61"/>
      <c r="K105" s="61"/>
      <c r="L105" s="61"/>
      <c r="M105" s="61"/>
      <c r="N105" s="61"/>
      <c r="O105" s="61"/>
      <c r="P105" s="61"/>
      <c r="Q105" s="61"/>
      <c r="R105" s="61"/>
      <c r="S105" s="61"/>
      <c r="T105" s="141">
        <v>0.0036184112220335163</v>
      </c>
      <c r="U105" s="61"/>
      <c r="V105" s="61"/>
      <c r="W105" s="61"/>
      <c r="X105" s="61"/>
      <c r="Y105" s="61"/>
      <c r="Z105" s="61"/>
      <c r="AA105" s="60">
        <v>424</v>
      </c>
      <c r="AB105" s="61"/>
      <c r="AC105" s="61"/>
      <c r="AD105" s="61"/>
      <c r="AE105" s="61"/>
      <c r="AF105" s="141">
        <v>0.0020957314300401354</v>
      </c>
      <c r="AG105" s="61"/>
      <c r="AH105" s="61"/>
      <c r="AI105" s="61"/>
    </row>
    <row r="106" spans="2:35" ht="10.5" customHeight="1">
      <c r="B106" s="63" t="s">
        <v>1177</v>
      </c>
      <c r="C106" s="61"/>
      <c r="D106" s="61"/>
      <c r="E106" s="61"/>
      <c r="F106" s="61"/>
      <c r="G106" s="61"/>
      <c r="H106" s="61"/>
      <c r="I106" s="143">
        <v>15750812.750000006</v>
      </c>
      <c r="J106" s="61"/>
      <c r="K106" s="61"/>
      <c r="L106" s="61"/>
      <c r="M106" s="61"/>
      <c r="N106" s="61"/>
      <c r="O106" s="61"/>
      <c r="P106" s="61"/>
      <c r="Q106" s="61"/>
      <c r="R106" s="61"/>
      <c r="S106" s="61"/>
      <c r="T106" s="141">
        <v>0.0011695853306356021</v>
      </c>
      <c r="U106" s="61"/>
      <c r="V106" s="61"/>
      <c r="W106" s="61"/>
      <c r="X106" s="61"/>
      <c r="Y106" s="61"/>
      <c r="Z106" s="61"/>
      <c r="AA106" s="60">
        <v>460</v>
      </c>
      <c r="AB106" s="61"/>
      <c r="AC106" s="61"/>
      <c r="AD106" s="61"/>
      <c r="AE106" s="61"/>
      <c r="AF106" s="141">
        <v>0.002273670891081279</v>
      </c>
      <c r="AG106" s="61"/>
      <c r="AH106" s="61"/>
      <c r="AI106" s="61"/>
    </row>
    <row r="107" spans="2:35" ht="10.5" customHeight="1">
      <c r="B107" s="63" t="s">
        <v>1178</v>
      </c>
      <c r="C107" s="61"/>
      <c r="D107" s="61"/>
      <c r="E107" s="61"/>
      <c r="F107" s="61"/>
      <c r="G107" s="61"/>
      <c r="H107" s="61"/>
      <c r="I107" s="143">
        <v>302698541.02000004</v>
      </c>
      <c r="J107" s="61"/>
      <c r="K107" s="61"/>
      <c r="L107" s="61"/>
      <c r="M107" s="61"/>
      <c r="N107" s="61"/>
      <c r="O107" s="61"/>
      <c r="P107" s="61"/>
      <c r="Q107" s="61"/>
      <c r="R107" s="61"/>
      <c r="S107" s="61"/>
      <c r="T107" s="141">
        <v>0.022477047934036994</v>
      </c>
      <c r="U107" s="61"/>
      <c r="V107" s="61"/>
      <c r="W107" s="61"/>
      <c r="X107" s="61"/>
      <c r="Y107" s="61"/>
      <c r="Z107" s="61"/>
      <c r="AA107" s="60">
        <v>2763</v>
      </c>
      <c r="AB107" s="61"/>
      <c r="AC107" s="61"/>
      <c r="AD107" s="61"/>
      <c r="AE107" s="61"/>
      <c r="AF107" s="141">
        <v>0.013656853634907769</v>
      </c>
      <c r="AG107" s="61"/>
      <c r="AH107" s="61"/>
      <c r="AI107" s="61"/>
    </row>
    <row r="108" spans="2:35" ht="10.5" customHeight="1">
      <c r="B108" s="63" t="s">
        <v>1179</v>
      </c>
      <c r="C108" s="61"/>
      <c r="D108" s="61"/>
      <c r="E108" s="61"/>
      <c r="F108" s="61"/>
      <c r="G108" s="61"/>
      <c r="H108" s="61"/>
      <c r="I108" s="143">
        <v>36039503.22999999</v>
      </c>
      <c r="J108" s="61"/>
      <c r="K108" s="61"/>
      <c r="L108" s="61"/>
      <c r="M108" s="61"/>
      <c r="N108" s="61"/>
      <c r="O108" s="61"/>
      <c r="P108" s="61"/>
      <c r="Q108" s="61"/>
      <c r="R108" s="61"/>
      <c r="S108" s="61"/>
      <c r="T108" s="141">
        <v>0.0026761332872300434</v>
      </c>
      <c r="U108" s="61"/>
      <c r="V108" s="61"/>
      <c r="W108" s="61"/>
      <c r="X108" s="61"/>
      <c r="Y108" s="61"/>
      <c r="Z108" s="61"/>
      <c r="AA108" s="60">
        <v>1188</v>
      </c>
      <c r="AB108" s="61"/>
      <c r="AC108" s="61"/>
      <c r="AD108" s="61"/>
      <c r="AE108" s="61"/>
      <c r="AF108" s="141">
        <v>0.005872002214357738</v>
      </c>
      <c r="AG108" s="61"/>
      <c r="AH108" s="61"/>
      <c r="AI108" s="61"/>
    </row>
    <row r="109" spans="2:35" ht="10.5" customHeight="1">
      <c r="B109" s="63" t="s">
        <v>1180</v>
      </c>
      <c r="C109" s="61"/>
      <c r="D109" s="61"/>
      <c r="E109" s="61"/>
      <c r="F109" s="61"/>
      <c r="G109" s="61"/>
      <c r="H109" s="61"/>
      <c r="I109" s="143">
        <v>69784884.15000008</v>
      </c>
      <c r="J109" s="61"/>
      <c r="K109" s="61"/>
      <c r="L109" s="61"/>
      <c r="M109" s="61"/>
      <c r="N109" s="61"/>
      <c r="O109" s="61"/>
      <c r="P109" s="61"/>
      <c r="Q109" s="61"/>
      <c r="R109" s="61"/>
      <c r="S109" s="61"/>
      <c r="T109" s="141">
        <v>0.00518191525081428</v>
      </c>
      <c r="U109" s="61"/>
      <c r="V109" s="61"/>
      <c r="W109" s="61"/>
      <c r="X109" s="61"/>
      <c r="Y109" s="61"/>
      <c r="Z109" s="61"/>
      <c r="AA109" s="60">
        <v>1652</v>
      </c>
      <c r="AB109" s="61"/>
      <c r="AC109" s="61"/>
      <c r="AD109" s="61"/>
      <c r="AE109" s="61"/>
      <c r="AF109" s="141">
        <v>0.00816544415666581</v>
      </c>
      <c r="AG109" s="61"/>
      <c r="AH109" s="61"/>
      <c r="AI109" s="61"/>
    </row>
    <row r="110" spans="2:35" ht="10.5" customHeight="1">
      <c r="B110" s="63" t="s">
        <v>1181</v>
      </c>
      <c r="C110" s="61"/>
      <c r="D110" s="61"/>
      <c r="E110" s="61"/>
      <c r="F110" s="61"/>
      <c r="G110" s="61"/>
      <c r="H110" s="61"/>
      <c r="I110" s="143">
        <v>92361657.00999987</v>
      </c>
      <c r="J110" s="61"/>
      <c r="K110" s="61"/>
      <c r="L110" s="61"/>
      <c r="M110" s="61"/>
      <c r="N110" s="61"/>
      <c r="O110" s="61"/>
      <c r="P110" s="61"/>
      <c r="Q110" s="61"/>
      <c r="R110" s="61"/>
      <c r="S110" s="61"/>
      <c r="T110" s="141">
        <v>0.006858366032704741</v>
      </c>
      <c r="U110" s="61"/>
      <c r="V110" s="61"/>
      <c r="W110" s="61"/>
      <c r="X110" s="61"/>
      <c r="Y110" s="61"/>
      <c r="Z110" s="61"/>
      <c r="AA110" s="60">
        <v>2306</v>
      </c>
      <c r="AB110" s="61"/>
      <c r="AC110" s="61"/>
      <c r="AD110" s="61"/>
      <c r="AE110" s="61"/>
      <c r="AF110" s="141">
        <v>0.011398011032246585</v>
      </c>
      <c r="AG110" s="61"/>
      <c r="AH110" s="61"/>
      <c r="AI110" s="61"/>
    </row>
    <row r="111" spans="2:35" ht="10.5" customHeight="1">
      <c r="B111" s="63" t="s">
        <v>1182</v>
      </c>
      <c r="C111" s="61"/>
      <c r="D111" s="61"/>
      <c r="E111" s="61"/>
      <c r="F111" s="61"/>
      <c r="G111" s="61"/>
      <c r="H111" s="61"/>
      <c r="I111" s="143">
        <v>115949040.95999996</v>
      </c>
      <c r="J111" s="61"/>
      <c r="K111" s="61"/>
      <c r="L111" s="61"/>
      <c r="M111" s="61"/>
      <c r="N111" s="61"/>
      <c r="O111" s="61"/>
      <c r="P111" s="61"/>
      <c r="Q111" s="61"/>
      <c r="R111" s="61"/>
      <c r="S111" s="61"/>
      <c r="T111" s="141">
        <v>0.008609860301214139</v>
      </c>
      <c r="U111" s="61"/>
      <c r="V111" s="61"/>
      <c r="W111" s="61"/>
      <c r="X111" s="61"/>
      <c r="Y111" s="61"/>
      <c r="Z111" s="61"/>
      <c r="AA111" s="60">
        <v>2746</v>
      </c>
      <c r="AB111" s="61"/>
      <c r="AC111" s="61"/>
      <c r="AD111" s="61"/>
      <c r="AE111" s="61"/>
      <c r="AF111" s="141">
        <v>0.013572826667193895</v>
      </c>
      <c r="AG111" s="61"/>
      <c r="AH111" s="61"/>
      <c r="AI111" s="61"/>
    </row>
    <row r="112" spans="2:35" ht="10.5" customHeight="1">
      <c r="B112" s="63" t="s">
        <v>1183</v>
      </c>
      <c r="C112" s="61"/>
      <c r="D112" s="61"/>
      <c r="E112" s="61"/>
      <c r="F112" s="61"/>
      <c r="G112" s="61"/>
      <c r="H112" s="61"/>
      <c r="I112" s="143">
        <v>1415480030.7600002</v>
      </c>
      <c r="J112" s="61"/>
      <c r="K112" s="61"/>
      <c r="L112" s="61"/>
      <c r="M112" s="61"/>
      <c r="N112" s="61"/>
      <c r="O112" s="61"/>
      <c r="P112" s="61"/>
      <c r="Q112" s="61"/>
      <c r="R112" s="61"/>
      <c r="S112" s="61"/>
      <c r="T112" s="141">
        <v>0.10510725421356601</v>
      </c>
      <c r="U112" s="61"/>
      <c r="V112" s="61"/>
      <c r="W112" s="61"/>
      <c r="X112" s="61"/>
      <c r="Y112" s="61"/>
      <c r="Z112" s="61"/>
      <c r="AA112" s="60">
        <v>32866</v>
      </c>
      <c r="AB112" s="61"/>
      <c r="AC112" s="61"/>
      <c r="AD112" s="61"/>
      <c r="AE112" s="61"/>
      <c r="AF112" s="141">
        <v>0.16244884240495067</v>
      </c>
      <c r="AG112" s="61"/>
      <c r="AH112" s="61"/>
      <c r="AI112" s="61"/>
    </row>
    <row r="113" spans="2:35" ht="10.5" customHeight="1">
      <c r="B113" s="63" t="s">
        <v>1184</v>
      </c>
      <c r="C113" s="61"/>
      <c r="D113" s="61"/>
      <c r="E113" s="61"/>
      <c r="F113" s="61"/>
      <c r="G113" s="61"/>
      <c r="H113" s="61"/>
      <c r="I113" s="143">
        <v>182148830.0000001</v>
      </c>
      <c r="J113" s="61"/>
      <c r="K113" s="61"/>
      <c r="L113" s="61"/>
      <c r="M113" s="61"/>
      <c r="N113" s="61"/>
      <c r="O113" s="61"/>
      <c r="P113" s="61"/>
      <c r="Q113" s="61"/>
      <c r="R113" s="61"/>
      <c r="S113" s="61"/>
      <c r="T113" s="141">
        <v>0.01352556232759723</v>
      </c>
      <c r="U113" s="61"/>
      <c r="V113" s="61"/>
      <c r="W113" s="61"/>
      <c r="X113" s="61"/>
      <c r="Y113" s="61"/>
      <c r="Z113" s="61"/>
      <c r="AA113" s="60">
        <v>10592</v>
      </c>
      <c r="AB113" s="61"/>
      <c r="AC113" s="61"/>
      <c r="AD113" s="61"/>
      <c r="AE113" s="61"/>
      <c r="AF113" s="141">
        <v>0.05235374364854979</v>
      </c>
      <c r="AG113" s="61"/>
      <c r="AH113" s="61"/>
      <c r="AI113" s="61"/>
    </row>
    <row r="114" spans="2:35" ht="10.5" customHeight="1">
      <c r="B114" s="63" t="s">
        <v>1185</v>
      </c>
      <c r="C114" s="61"/>
      <c r="D114" s="61"/>
      <c r="E114" s="61"/>
      <c r="F114" s="61"/>
      <c r="G114" s="61"/>
      <c r="H114" s="61"/>
      <c r="I114" s="143">
        <v>225362531.5700002</v>
      </c>
      <c r="J114" s="61"/>
      <c r="K114" s="61"/>
      <c r="L114" s="61"/>
      <c r="M114" s="61"/>
      <c r="N114" s="61"/>
      <c r="O114" s="61"/>
      <c r="P114" s="61"/>
      <c r="Q114" s="61"/>
      <c r="R114" s="61"/>
      <c r="S114" s="61"/>
      <c r="T114" s="141">
        <v>0.016734419688861767</v>
      </c>
      <c r="U114" s="61"/>
      <c r="V114" s="61"/>
      <c r="W114" s="61"/>
      <c r="X114" s="61"/>
      <c r="Y114" s="61"/>
      <c r="Z114" s="61"/>
      <c r="AA114" s="60">
        <v>4005</v>
      </c>
      <c r="AB114" s="61"/>
      <c r="AC114" s="61"/>
      <c r="AD114" s="61"/>
      <c r="AE114" s="61"/>
      <c r="AF114" s="141">
        <v>0.01979576504082722</v>
      </c>
      <c r="AG114" s="61"/>
      <c r="AH114" s="61"/>
      <c r="AI114" s="61"/>
    </row>
    <row r="115" spans="2:35" ht="10.5" customHeight="1">
      <c r="B115" s="63" t="s">
        <v>1186</v>
      </c>
      <c r="C115" s="61"/>
      <c r="D115" s="61"/>
      <c r="E115" s="61"/>
      <c r="F115" s="61"/>
      <c r="G115" s="61"/>
      <c r="H115" s="61"/>
      <c r="I115" s="143">
        <v>754115749.9599994</v>
      </c>
      <c r="J115" s="61"/>
      <c r="K115" s="61"/>
      <c r="L115" s="61"/>
      <c r="M115" s="61"/>
      <c r="N115" s="61"/>
      <c r="O115" s="61"/>
      <c r="P115" s="61"/>
      <c r="Q115" s="61"/>
      <c r="R115" s="61"/>
      <c r="S115" s="61"/>
      <c r="T115" s="141">
        <v>0.0559972829817611</v>
      </c>
      <c r="U115" s="61"/>
      <c r="V115" s="61"/>
      <c r="W115" s="61"/>
      <c r="X115" s="61"/>
      <c r="Y115" s="61"/>
      <c r="Z115" s="61"/>
      <c r="AA115" s="60">
        <v>12582</v>
      </c>
      <c r="AB115" s="61"/>
      <c r="AC115" s="61"/>
      <c r="AD115" s="61"/>
      <c r="AE115" s="61"/>
      <c r="AF115" s="141">
        <v>0.062189841633879674</v>
      </c>
      <c r="AG115" s="61"/>
      <c r="AH115" s="61"/>
      <c r="AI115" s="61"/>
    </row>
    <row r="116" spans="2:35" ht="10.5" customHeight="1">
      <c r="B116" s="63" t="s">
        <v>1187</v>
      </c>
      <c r="C116" s="61"/>
      <c r="D116" s="61"/>
      <c r="E116" s="61"/>
      <c r="F116" s="61"/>
      <c r="G116" s="61"/>
      <c r="H116" s="61"/>
      <c r="I116" s="143">
        <v>113688992.99000004</v>
      </c>
      <c r="J116" s="61"/>
      <c r="K116" s="61"/>
      <c r="L116" s="61"/>
      <c r="M116" s="61"/>
      <c r="N116" s="61"/>
      <c r="O116" s="61"/>
      <c r="P116" s="61"/>
      <c r="Q116" s="61"/>
      <c r="R116" s="61"/>
      <c r="S116" s="61"/>
      <c r="T116" s="141">
        <v>0.008442039186570726</v>
      </c>
      <c r="U116" s="61"/>
      <c r="V116" s="61"/>
      <c r="W116" s="61"/>
      <c r="X116" s="61"/>
      <c r="Y116" s="61"/>
      <c r="Z116" s="61"/>
      <c r="AA116" s="60">
        <v>2043</v>
      </c>
      <c r="AB116" s="61"/>
      <c r="AC116" s="61"/>
      <c r="AD116" s="61"/>
      <c r="AE116" s="61"/>
      <c r="AF116" s="141">
        <v>0.010098064414084897</v>
      </c>
      <c r="AG116" s="61"/>
      <c r="AH116" s="61"/>
      <c r="AI116" s="61"/>
    </row>
    <row r="117" spans="2:35" ht="10.5" customHeight="1">
      <c r="B117" s="63" t="s">
        <v>1188</v>
      </c>
      <c r="C117" s="61"/>
      <c r="D117" s="61"/>
      <c r="E117" s="61"/>
      <c r="F117" s="61"/>
      <c r="G117" s="61"/>
      <c r="H117" s="61"/>
      <c r="I117" s="143">
        <v>1806125845.000003</v>
      </c>
      <c r="J117" s="61"/>
      <c r="K117" s="61"/>
      <c r="L117" s="61"/>
      <c r="M117" s="61"/>
      <c r="N117" s="61"/>
      <c r="O117" s="61"/>
      <c r="P117" s="61"/>
      <c r="Q117" s="61"/>
      <c r="R117" s="61"/>
      <c r="S117" s="61"/>
      <c r="T117" s="141">
        <v>0.1341148756653103</v>
      </c>
      <c r="U117" s="61"/>
      <c r="V117" s="61"/>
      <c r="W117" s="61"/>
      <c r="X117" s="61"/>
      <c r="Y117" s="61"/>
      <c r="Z117" s="61"/>
      <c r="AA117" s="60">
        <v>27817</v>
      </c>
      <c r="AB117" s="61"/>
      <c r="AC117" s="61"/>
      <c r="AD117" s="61"/>
      <c r="AE117" s="61"/>
      <c r="AF117" s="141">
        <v>0.13749283299393028</v>
      </c>
      <c r="AG117" s="61"/>
      <c r="AH117" s="61"/>
      <c r="AI117" s="61"/>
    </row>
    <row r="118" spans="2:35" ht="10.5" customHeight="1">
      <c r="B118" s="63" t="s">
        <v>1189</v>
      </c>
      <c r="C118" s="61"/>
      <c r="D118" s="61"/>
      <c r="E118" s="61"/>
      <c r="F118" s="61"/>
      <c r="G118" s="61"/>
      <c r="H118" s="61"/>
      <c r="I118" s="143">
        <v>98679118.72999999</v>
      </c>
      <c r="J118" s="61"/>
      <c r="K118" s="61"/>
      <c r="L118" s="61"/>
      <c r="M118" s="61"/>
      <c r="N118" s="61"/>
      <c r="O118" s="61"/>
      <c r="P118" s="61"/>
      <c r="Q118" s="61"/>
      <c r="R118" s="61"/>
      <c r="S118" s="61"/>
      <c r="T118" s="141">
        <v>0.007327472654175058</v>
      </c>
      <c r="U118" s="61"/>
      <c r="V118" s="61"/>
      <c r="W118" s="61"/>
      <c r="X118" s="61"/>
      <c r="Y118" s="61"/>
      <c r="Z118" s="61"/>
      <c r="AA118" s="60">
        <v>1540</v>
      </c>
      <c r="AB118" s="61"/>
      <c r="AC118" s="61"/>
      <c r="AD118" s="61"/>
      <c r="AE118" s="61"/>
      <c r="AF118" s="141">
        <v>0.007611854722315585</v>
      </c>
      <c r="AG118" s="61"/>
      <c r="AH118" s="61"/>
      <c r="AI118" s="61"/>
    </row>
    <row r="119" spans="2:35" ht="10.5" customHeight="1">
      <c r="B119" s="63" t="s">
        <v>1190</v>
      </c>
      <c r="C119" s="61"/>
      <c r="D119" s="61"/>
      <c r="E119" s="61"/>
      <c r="F119" s="61"/>
      <c r="G119" s="61"/>
      <c r="H119" s="61"/>
      <c r="I119" s="143">
        <v>213397778.14999968</v>
      </c>
      <c r="J119" s="61"/>
      <c r="K119" s="61"/>
      <c r="L119" s="61"/>
      <c r="M119" s="61"/>
      <c r="N119" s="61"/>
      <c r="O119" s="61"/>
      <c r="P119" s="61"/>
      <c r="Q119" s="61"/>
      <c r="R119" s="61"/>
      <c r="S119" s="61"/>
      <c r="T119" s="141">
        <v>0.01584597029219779</v>
      </c>
      <c r="U119" s="61"/>
      <c r="V119" s="61"/>
      <c r="W119" s="61"/>
      <c r="X119" s="61"/>
      <c r="Y119" s="61"/>
      <c r="Z119" s="61"/>
      <c r="AA119" s="60">
        <v>3030</v>
      </c>
      <c r="AB119" s="61"/>
      <c r="AC119" s="61"/>
      <c r="AD119" s="61"/>
      <c r="AE119" s="61"/>
      <c r="AF119" s="141">
        <v>0.014976571304296249</v>
      </c>
      <c r="AG119" s="61"/>
      <c r="AH119" s="61"/>
      <c r="AI119" s="61"/>
    </row>
    <row r="120" spans="2:35" ht="10.5" customHeight="1">
      <c r="B120" s="63" t="s">
        <v>1191</v>
      </c>
      <c r="C120" s="61"/>
      <c r="D120" s="61"/>
      <c r="E120" s="61"/>
      <c r="F120" s="61"/>
      <c r="G120" s="61"/>
      <c r="H120" s="61"/>
      <c r="I120" s="143">
        <v>852366699.6100018</v>
      </c>
      <c r="J120" s="61"/>
      <c r="K120" s="61"/>
      <c r="L120" s="61"/>
      <c r="M120" s="61"/>
      <c r="N120" s="61"/>
      <c r="O120" s="61"/>
      <c r="P120" s="61"/>
      <c r="Q120" s="61"/>
      <c r="R120" s="61"/>
      <c r="S120" s="61"/>
      <c r="T120" s="141">
        <v>0.06329296170358832</v>
      </c>
      <c r="U120" s="61"/>
      <c r="V120" s="61"/>
      <c r="W120" s="61"/>
      <c r="X120" s="61"/>
      <c r="Y120" s="61"/>
      <c r="Z120" s="61"/>
      <c r="AA120" s="60">
        <v>11122</v>
      </c>
      <c r="AB120" s="61"/>
      <c r="AC120" s="61"/>
      <c r="AD120" s="61"/>
      <c r="AE120" s="61"/>
      <c r="AF120" s="141">
        <v>0.05497340793609996</v>
      </c>
      <c r="AG120" s="61"/>
      <c r="AH120" s="61"/>
      <c r="AI120" s="61"/>
    </row>
    <row r="121" spans="2:35" ht="10.5" customHeight="1">
      <c r="B121" s="63" t="s">
        <v>1192</v>
      </c>
      <c r="C121" s="61"/>
      <c r="D121" s="61"/>
      <c r="E121" s="61"/>
      <c r="F121" s="61"/>
      <c r="G121" s="61"/>
      <c r="H121" s="61"/>
      <c r="I121" s="143">
        <v>198147440.24999997</v>
      </c>
      <c r="J121" s="61"/>
      <c r="K121" s="61"/>
      <c r="L121" s="61"/>
      <c r="M121" s="61"/>
      <c r="N121" s="61"/>
      <c r="O121" s="61"/>
      <c r="P121" s="61"/>
      <c r="Q121" s="61"/>
      <c r="R121" s="61"/>
      <c r="S121" s="61"/>
      <c r="T121" s="141">
        <v>0.01471354799893703</v>
      </c>
      <c r="U121" s="61"/>
      <c r="V121" s="61"/>
      <c r="W121" s="61"/>
      <c r="X121" s="61"/>
      <c r="Y121" s="61"/>
      <c r="Z121" s="61"/>
      <c r="AA121" s="60">
        <v>4843</v>
      </c>
      <c r="AB121" s="61"/>
      <c r="AC121" s="61"/>
      <c r="AD121" s="61"/>
      <c r="AE121" s="61"/>
      <c r="AF121" s="141">
        <v>0.023937800272840506</v>
      </c>
      <c r="AG121" s="61"/>
      <c r="AH121" s="61"/>
      <c r="AI121" s="61"/>
    </row>
    <row r="122" spans="2:35" ht="10.5" customHeight="1">
      <c r="B122" s="63" t="s">
        <v>1193</v>
      </c>
      <c r="C122" s="61"/>
      <c r="D122" s="61"/>
      <c r="E122" s="61"/>
      <c r="F122" s="61"/>
      <c r="G122" s="61"/>
      <c r="H122" s="61"/>
      <c r="I122" s="143">
        <v>3068414036.330028</v>
      </c>
      <c r="J122" s="61"/>
      <c r="K122" s="61"/>
      <c r="L122" s="61"/>
      <c r="M122" s="61"/>
      <c r="N122" s="61"/>
      <c r="O122" s="61"/>
      <c r="P122" s="61"/>
      <c r="Q122" s="61"/>
      <c r="R122" s="61"/>
      <c r="S122" s="61"/>
      <c r="T122" s="141">
        <v>0.22784678493546165</v>
      </c>
      <c r="U122" s="61"/>
      <c r="V122" s="61"/>
      <c r="W122" s="61"/>
      <c r="X122" s="61"/>
      <c r="Y122" s="61"/>
      <c r="Z122" s="61"/>
      <c r="AA122" s="60">
        <v>38525</v>
      </c>
      <c r="AB122" s="61"/>
      <c r="AC122" s="61"/>
      <c r="AD122" s="61"/>
      <c r="AE122" s="61"/>
      <c r="AF122" s="141">
        <v>0.1904199371280571</v>
      </c>
      <c r="AG122" s="61"/>
      <c r="AH122" s="61"/>
      <c r="AI122" s="61"/>
    </row>
    <row r="123" spans="2:35" ht="10.5" customHeight="1">
      <c r="B123" s="63" t="s">
        <v>1194</v>
      </c>
      <c r="C123" s="61"/>
      <c r="D123" s="61"/>
      <c r="E123" s="61"/>
      <c r="F123" s="61"/>
      <c r="G123" s="61"/>
      <c r="H123" s="61"/>
      <c r="I123" s="143">
        <v>123680002.42999993</v>
      </c>
      <c r="J123" s="61"/>
      <c r="K123" s="61"/>
      <c r="L123" s="61"/>
      <c r="M123" s="61"/>
      <c r="N123" s="61"/>
      <c r="O123" s="61"/>
      <c r="P123" s="61"/>
      <c r="Q123" s="61"/>
      <c r="R123" s="61"/>
      <c r="S123" s="61"/>
      <c r="T123" s="141">
        <v>0.009183927130052607</v>
      </c>
      <c r="U123" s="61"/>
      <c r="V123" s="61"/>
      <c r="W123" s="61"/>
      <c r="X123" s="61"/>
      <c r="Y123" s="61"/>
      <c r="Z123" s="61"/>
      <c r="AA123" s="60">
        <v>1765</v>
      </c>
      <c r="AB123" s="61"/>
      <c r="AC123" s="61"/>
      <c r="AD123" s="61"/>
      <c r="AE123" s="61"/>
      <c r="AF123" s="141">
        <v>0.008723976353822733</v>
      </c>
      <c r="AG123" s="61"/>
      <c r="AH123" s="61"/>
      <c r="AI123" s="61"/>
    </row>
    <row r="124" spans="2:35" ht="10.5" customHeight="1">
      <c r="B124" s="63" t="s">
        <v>1195</v>
      </c>
      <c r="C124" s="61"/>
      <c r="D124" s="61"/>
      <c r="E124" s="61"/>
      <c r="F124" s="61"/>
      <c r="G124" s="61"/>
      <c r="H124" s="61"/>
      <c r="I124" s="143">
        <v>146775595.75999993</v>
      </c>
      <c r="J124" s="61"/>
      <c r="K124" s="61"/>
      <c r="L124" s="61"/>
      <c r="M124" s="61"/>
      <c r="N124" s="61"/>
      <c r="O124" s="61"/>
      <c r="P124" s="61"/>
      <c r="Q124" s="61"/>
      <c r="R124" s="61"/>
      <c r="S124" s="61"/>
      <c r="T124" s="141">
        <v>0.010898903213499058</v>
      </c>
      <c r="U124" s="61"/>
      <c r="V124" s="61"/>
      <c r="W124" s="61"/>
      <c r="X124" s="61"/>
      <c r="Y124" s="61"/>
      <c r="Z124" s="61"/>
      <c r="AA124" s="60">
        <v>2085</v>
      </c>
      <c r="AB124" s="61"/>
      <c r="AC124" s="61"/>
      <c r="AD124" s="61"/>
      <c r="AE124" s="61"/>
      <c r="AF124" s="141">
        <v>0.010305660451966231</v>
      </c>
      <c r="AG124" s="61"/>
      <c r="AH124" s="61"/>
      <c r="AI124" s="61"/>
    </row>
    <row r="125" spans="2:35" ht="10.5" customHeight="1">
      <c r="B125" s="63" t="s">
        <v>1196</v>
      </c>
      <c r="C125" s="61"/>
      <c r="D125" s="61"/>
      <c r="E125" s="61"/>
      <c r="F125" s="61"/>
      <c r="G125" s="61"/>
      <c r="H125" s="61"/>
      <c r="I125" s="143">
        <v>206671554.34000003</v>
      </c>
      <c r="J125" s="61"/>
      <c r="K125" s="61"/>
      <c r="L125" s="61"/>
      <c r="M125" s="61"/>
      <c r="N125" s="61"/>
      <c r="O125" s="61"/>
      <c r="P125" s="61"/>
      <c r="Q125" s="61"/>
      <c r="R125" s="61"/>
      <c r="S125" s="61"/>
      <c r="T125" s="141">
        <v>0.015346510815178264</v>
      </c>
      <c r="U125" s="61"/>
      <c r="V125" s="61"/>
      <c r="W125" s="61"/>
      <c r="X125" s="61"/>
      <c r="Y125" s="61"/>
      <c r="Z125" s="61"/>
      <c r="AA125" s="60">
        <v>2648</v>
      </c>
      <c r="AB125" s="61"/>
      <c r="AC125" s="61"/>
      <c r="AD125" s="61"/>
      <c r="AE125" s="61"/>
      <c r="AF125" s="141">
        <v>0.013088435912137448</v>
      </c>
      <c r="AG125" s="61"/>
      <c r="AH125" s="61"/>
      <c r="AI125" s="61"/>
    </row>
    <row r="126" spans="2:35" ht="10.5" customHeight="1">
      <c r="B126" s="63" t="s">
        <v>1197</v>
      </c>
      <c r="C126" s="61"/>
      <c r="D126" s="61"/>
      <c r="E126" s="61"/>
      <c r="F126" s="61"/>
      <c r="G126" s="61"/>
      <c r="H126" s="61"/>
      <c r="I126" s="143">
        <v>130509942.42000006</v>
      </c>
      <c r="J126" s="61"/>
      <c r="K126" s="61"/>
      <c r="L126" s="61"/>
      <c r="M126" s="61"/>
      <c r="N126" s="61"/>
      <c r="O126" s="61"/>
      <c r="P126" s="61"/>
      <c r="Q126" s="61"/>
      <c r="R126" s="61"/>
      <c r="S126" s="61"/>
      <c r="T126" s="141">
        <v>0.009691088109502739</v>
      </c>
      <c r="U126" s="61"/>
      <c r="V126" s="61"/>
      <c r="W126" s="61"/>
      <c r="X126" s="61"/>
      <c r="Y126" s="61"/>
      <c r="Z126" s="61"/>
      <c r="AA126" s="60">
        <v>1561</v>
      </c>
      <c r="AB126" s="61"/>
      <c r="AC126" s="61"/>
      <c r="AD126" s="61"/>
      <c r="AE126" s="61"/>
      <c r="AF126" s="141">
        <v>0.0077156527412562525</v>
      </c>
      <c r="AG126" s="61"/>
      <c r="AH126" s="61"/>
      <c r="AI126" s="61"/>
    </row>
    <row r="127" spans="2:35" ht="10.5" customHeight="1">
      <c r="B127" s="63" t="s">
        <v>1198</v>
      </c>
      <c r="C127" s="61"/>
      <c r="D127" s="61"/>
      <c r="E127" s="61"/>
      <c r="F127" s="61"/>
      <c r="G127" s="61"/>
      <c r="H127" s="61"/>
      <c r="I127" s="143">
        <v>2808580392.520001</v>
      </c>
      <c r="J127" s="61"/>
      <c r="K127" s="61"/>
      <c r="L127" s="61"/>
      <c r="M127" s="61"/>
      <c r="N127" s="61"/>
      <c r="O127" s="61"/>
      <c r="P127" s="61"/>
      <c r="Q127" s="61"/>
      <c r="R127" s="61"/>
      <c r="S127" s="61"/>
      <c r="T127" s="141">
        <v>0.20855269370161064</v>
      </c>
      <c r="U127" s="61"/>
      <c r="V127" s="61"/>
      <c r="W127" s="61"/>
      <c r="X127" s="61"/>
      <c r="Y127" s="61"/>
      <c r="Z127" s="61"/>
      <c r="AA127" s="60">
        <v>28622</v>
      </c>
      <c r="AB127" s="61"/>
      <c r="AC127" s="61"/>
      <c r="AD127" s="61"/>
      <c r="AE127" s="61"/>
      <c r="AF127" s="141">
        <v>0.14147175705332252</v>
      </c>
      <c r="AG127" s="61"/>
      <c r="AH127" s="61"/>
      <c r="AI127" s="61"/>
    </row>
    <row r="128" spans="2:35" ht="10.5" customHeight="1">
      <c r="B128" s="63" t="s">
        <v>1202</v>
      </c>
      <c r="C128" s="61"/>
      <c r="D128" s="61"/>
      <c r="E128" s="61"/>
      <c r="F128" s="61"/>
      <c r="G128" s="61"/>
      <c r="H128" s="61"/>
      <c r="I128" s="143">
        <v>75756152.61000006</v>
      </c>
      <c r="J128" s="61"/>
      <c r="K128" s="61"/>
      <c r="L128" s="61"/>
      <c r="M128" s="61"/>
      <c r="N128" s="61"/>
      <c r="O128" s="61"/>
      <c r="P128" s="61"/>
      <c r="Q128" s="61"/>
      <c r="R128" s="61"/>
      <c r="S128" s="61"/>
      <c r="T128" s="141">
        <v>0.005625315099885752</v>
      </c>
      <c r="U128" s="61"/>
      <c r="V128" s="61"/>
      <c r="W128" s="61"/>
      <c r="X128" s="61"/>
      <c r="Y128" s="61"/>
      <c r="Z128" s="61"/>
      <c r="AA128" s="60">
        <v>830</v>
      </c>
      <c r="AB128" s="61"/>
      <c r="AC128" s="61"/>
      <c r="AD128" s="61"/>
      <c r="AE128" s="61"/>
      <c r="AF128" s="141">
        <v>0.0041024931295596985</v>
      </c>
      <c r="AG128" s="61"/>
      <c r="AH128" s="61"/>
      <c r="AI128" s="61"/>
    </row>
    <row r="129" spans="2:35" ht="10.5" customHeight="1">
      <c r="B129" s="63" t="s">
        <v>1204</v>
      </c>
      <c r="C129" s="61"/>
      <c r="D129" s="61"/>
      <c r="E129" s="61"/>
      <c r="F129" s="61"/>
      <c r="G129" s="61"/>
      <c r="H129" s="61"/>
      <c r="I129" s="143">
        <v>12834608.650000002</v>
      </c>
      <c r="J129" s="61"/>
      <c r="K129" s="61"/>
      <c r="L129" s="61"/>
      <c r="M129" s="61"/>
      <c r="N129" s="61"/>
      <c r="O129" s="61"/>
      <c r="P129" s="61"/>
      <c r="Q129" s="61"/>
      <c r="R129" s="61"/>
      <c r="S129" s="61"/>
      <c r="T129" s="141">
        <v>0.0009530409788846488</v>
      </c>
      <c r="U129" s="61"/>
      <c r="V129" s="61"/>
      <c r="W129" s="61"/>
      <c r="X129" s="61"/>
      <c r="Y129" s="61"/>
      <c r="Z129" s="61"/>
      <c r="AA129" s="60">
        <v>150</v>
      </c>
      <c r="AB129" s="61"/>
      <c r="AC129" s="61"/>
      <c r="AD129" s="61"/>
      <c r="AE129" s="61"/>
      <c r="AF129" s="141">
        <v>0.0007414144210047648</v>
      </c>
      <c r="AG129" s="61"/>
      <c r="AH129" s="61"/>
      <c r="AI129" s="61"/>
    </row>
    <row r="130" spans="2:35" ht="10.5" customHeight="1">
      <c r="B130" s="63" t="s">
        <v>1200</v>
      </c>
      <c r="C130" s="61"/>
      <c r="D130" s="61"/>
      <c r="E130" s="61"/>
      <c r="F130" s="61"/>
      <c r="G130" s="61"/>
      <c r="H130" s="61"/>
      <c r="I130" s="143">
        <v>12589844.019999992</v>
      </c>
      <c r="J130" s="61"/>
      <c r="K130" s="61"/>
      <c r="L130" s="61"/>
      <c r="M130" s="61"/>
      <c r="N130" s="61"/>
      <c r="O130" s="61"/>
      <c r="P130" s="61"/>
      <c r="Q130" s="61"/>
      <c r="R130" s="61"/>
      <c r="S130" s="61"/>
      <c r="T130" s="141">
        <v>0.000934865845623258</v>
      </c>
      <c r="U130" s="61"/>
      <c r="V130" s="61"/>
      <c r="W130" s="61"/>
      <c r="X130" s="61"/>
      <c r="Y130" s="61"/>
      <c r="Z130" s="61"/>
      <c r="AA130" s="60">
        <v>147</v>
      </c>
      <c r="AB130" s="61"/>
      <c r="AC130" s="61"/>
      <c r="AD130" s="61"/>
      <c r="AE130" s="61"/>
      <c r="AF130" s="141">
        <v>0.0007265861325846696</v>
      </c>
      <c r="AG130" s="61"/>
      <c r="AH130" s="61"/>
      <c r="AI130" s="61"/>
    </row>
    <row r="131" spans="2:35" ht="10.5" customHeight="1">
      <c r="B131" s="63" t="s">
        <v>1203</v>
      </c>
      <c r="C131" s="61"/>
      <c r="D131" s="61"/>
      <c r="E131" s="61"/>
      <c r="F131" s="61"/>
      <c r="G131" s="61"/>
      <c r="H131" s="61"/>
      <c r="I131" s="143">
        <v>10000780.580000004</v>
      </c>
      <c r="J131" s="61"/>
      <c r="K131" s="61"/>
      <c r="L131" s="61"/>
      <c r="M131" s="61"/>
      <c r="N131" s="61"/>
      <c r="O131" s="61"/>
      <c r="P131" s="61"/>
      <c r="Q131" s="61"/>
      <c r="R131" s="61"/>
      <c r="S131" s="61"/>
      <c r="T131" s="141">
        <v>0.0007426135048982415</v>
      </c>
      <c r="U131" s="61"/>
      <c r="V131" s="61"/>
      <c r="W131" s="61"/>
      <c r="X131" s="61"/>
      <c r="Y131" s="61"/>
      <c r="Z131" s="61"/>
      <c r="AA131" s="60">
        <v>110</v>
      </c>
      <c r="AB131" s="61"/>
      <c r="AC131" s="61"/>
      <c r="AD131" s="61"/>
      <c r="AE131" s="61"/>
      <c r="AF131" s="141">
        <v>0.0005437039087368275</v>
      </c>
      <c r="AG131" s="61"/>
      <c r="AH131" s="61"/>
      <c r="AI131" s="61"/>
    </row>
    <row r="132" spans="2:35" ht="10.5" customHeight="1">
      <c r="B132" s="63" t="s">
        <v>1199</v>
      </c>
      <c r="C132" s="61"/>
      <c r="D132" s="61"/>
      <c r="E132" s="61"/>
      <c r="F132" s="61"/>
      <c r="G132" s="61"/>
      <c r="H132" s="61"/>
      <c r="I132" s="143">
        <v>266933795.1300001</v>
      </c>
      <c r="J132" s="61"/>
      <c r="K132" s="61"/>
      <c r="L132" s="61"/>
      <c r="M132" s="61"/>
      <c r="N132" s="61"/>
      <c r="O132" s="61"/>
      <c r="P132" s="61"/>
      <c r="Q132" s="61"/>
      <c r="R132" s="61"/>
      <c r="S132" s="61"/>
      <c r="T132" s="141">
        <v>0.019821316905372848</v>
      </c>
      <c r="U132" s="61"/>
      <c r="V132" s="61"/>
      <c r="W132" s="61"/>
      <c r="X132" s="61"/>
      <c r="Y132" s="61"/>
      <c r="Z132" s="61"/>
      <c r="AA132" s="60">
        <v>3331</v>
      </c>
      <c r="AB132" s="61"/>
      <c r="AC132" s="61"/>
      <c r="AD132" s="61"/>
      <c r="AE132" s="61"/>
      <c r="AF132" s="141">
        <v>0.016464342909112476</v>
      </c>
      <c r="AG132" s="61"/>
      <c r="AH132" s="61"/>
      <c r="AI132" s="61"/>
    </row>
    <row r="133" spans="2:35" ht="10.5" customHeight="1">
      <c r="B133" s="63" t="s">
        <v>1201</v>
      </c>
      <c r="C133" s="61"/>
      <c r="D133" s="61"/>
      <c r="E133" s="61"/>
      <c r="F133" s="61"/>
      <c r="G133" s="61"/>
      <c r="H133" s="61"/>
      <c r="I133" s="143">
        <v>11967704.700000003</v>
      </c>
      <c r="J133" s="61"/>
      <c r="K133" s="61"/>
      <c r="L133" s="61"/>
      <c r="M133" s="61"/>
      <c r="N133" s="61"/>
      <c r="O133" s="61"/>
      <c r="P133" s="61"/>
      <c r="Q133" s="61"/>
      <c r="R133" s="61"/>
      <c r="S133" s="61"/>
      <c r="T133" s="141">
        <v>0.0008886685455960835</v>
      </c>
      <c r="U133" s="61"/>
      <c r="V133" s="61"/>
      <c r="W133" s="61"/>
      <c r="X133" s="61"/>
      <c r="Y133" s="61"/>
      <c r="Z133" s="61"/>
      <c r="AA133" s="60">
        <v>142</v>
      </c>
      <c r="AB133" s="61"/>
      <c r="AC133" s="61"/>
      <c r="AD133" s="61"/>
      <c r="AE133" s="61"/>
      <c r="AF133" s="141">
        <v>0.0007018723185511774</v>
      </c>
      <c r="AG133" s="61"/>
      <c r="AH133" s="61"/>
      <c r="AI133" s="61"/>
    </row>
    <row r="134" spans="2:35" ht="10.5" customHeight="1">
      <c r="B134" s="63" t="s">
        <v>1207</v>
      </c>
      <c r="C134" s="61"/>
      <c r="D134" s="61"/>
      <c r="E134" s="61"/>
      <c r="F134" s="61"/>
      <c r="G134" s="61"/>
      <c r="H134" s="61"/>
      <c r="I134" s="143">
        <v>25086.82</v>
      </c>
      <c r="J134" s="61"/>
      <c r="K134" s="61"/>
      <c r="L134" s="61"/>
      <c r="M134" s="61"/>
      <c r="N134" s="61"/>
      <c r="O134" s="61"/>
      <c r="P134" s="61"/>
      <c r="Q134" s="61"/>
      <c r="R134" s="61"/>
      <c r="S134" s="61"/>
      <c r="T134" s="141">
        <v>1.8628357234642275E-06</v>
      </c>
      <c r="U134" s="61"/>
      <c r="V134" s="61"/>
      <c r="W134" s="61"/>
      <c r="X134" s="61"/>
      <c r="Y134" s="61"/>
      <c r="Z134" s="61"/>
      <c r="AA134" s="60">
        <v>1</v>
      </c>
      <c r="AB134" s="61"/>
      <c r="AC134" s="61"/>
      <c r="AD134" s="61"/>
      <c r="AE134" s="61"/>
      <c r="AF134" s="141">
        <v>4.942762806698432E-06</v>
      </c>
      <c r="AG134" s="61"/>
      <c r="AH134" s="61"/>
      <c r="AI134" s="61"/>
    </row>
    <row r="135" spans="2:35" ht="10.5" customHeight="1">
      <c r="B135" s="63" t="s">
        <v>1208</v>
      </c>
      <c r="C135" s="61"/>
      <c r="D135" s="61"/>
      <c r="E135" s="61"/>
      <c r="F135" s="61"/>
      <c r="G135" s="61"/>
      <c r="H135" s="61"/>
      <c r="I135" s="143">
        <v>489421.96</v>
      </c>
      <c r="J135" s="61"/>
      <c r="K135" s="61"/>
      <c r="L135" s="61"/>
      <c r="M135" s="61"/>
      <c r="N135" s="61"/>
      <c r="O135" s="61"/>
      <c r="P135" s="61"/>
      <c r="Q135" s="61"/>
      <c r="R135" s="61"/>
      <c r="S135" s="61"/>
      <c r="T135" s="141">
        <v>3.634229890180901E-05</v>
      </c>
      <c r="U135" s="61"/>
      <c r="V135" s="61"/>
      <c r="W135" s="61"/>
      <c r="X135" s="61"/>
      <c r="Y135" s="61"/>
      <c r="Z135" s="61"/>
      <c r="AA135" s="60">
        <v>6</v>
      </c>
      <c r="AB135" s="61"/>
      <c r="AC135" s="61"/>
      <c r="AD135" s="61"/>
      <c r="AE135" s="61"/>
      <c r="AF135" s="141">
        <v>2.9656576840190592E-05</v>
      </c>
      <c r="AG135" s="61"/>
      <c r="AH135" s="61"/>
      <c r="AI135" s="61"/>
    </row>
    <row r="136" spans="2:35" ht="10.5" customHeight="1">
      <c r="B136" s="63" t="s">
        <v>1209</v>
      </c>
      <c r="C136" s="61"/>
      <c r="D136" s="61"/>
      <c r="E136" s="61"/>
      <c r="F136" s="61"/>
      <c r="G136" s="61"/>
      <c r="H136" s="61"/>
      <c r="I136" s="143">
        <v>14873.61</v>
      </c>
      <c r="J136" s="61"/>
      <c r="K136" s="61"/>
      <c r="L136" s="61"/>
      <c r="M136" s="61"/>
      <c r="N136" s="61"/>
      <c r="O136" s="61"/>
      <c r="P136" s="61"/>
      <c r="Q136" s="61"/>
      <c r="R136" s="61"/>
      <c r="S136" s="61"/>
      <c r="T136" s="141">
        <v>1.104448154244929E-06</v>
      </c>
      <c r="U136" s="61"/>
      <c r="V136" s="61"/>
      <c r="W136" s="61"/>
      <c r="X136" s="61"/>
      <c r="Y136" s="61"/>
      <c r="Z136" s="61"/>
      <c r="AA136" s="60">
        <v>1</v>
      </c>
      <c r="AB136" s="61"/>
      <c r="AC136" s="61"/>
      <c r="AD136" s="61"/>
      <c r="AE136" s="61"/>
      <c r="AF136" s="141">
        <v>4.942762806698432E-06</v>
      </c>
      <c r="AG136" s="61"/>
      <c r="AH136" s="61"/>
      <c r="AI136" s="61"/>
    </row>
    <row r="137" spans="2:35" ht="10.5" customHeight="1">
      <c r="B137" s="63" t="s">
        <v>1210</v>
      </c>
      <c r="C137" s="61"/>
      <c r="D137" s="61"/>
      <c r="E137" s="61"/>
      <c r="F137" s="61"/>
      <c r="G137" s="61"/>
      <c r="H137" s="61"/>
      <c r="I137" s="143">
        <v>118683.51</v>
      </c>
      <c r="J137" s="61"/>
      <c r="K137" s="61"/>
      <c r="L137" s="61"/>
      <c r="M137" s="61"/>
      <c r="N137" s="61"/>
      <c r="O137" s="61"/>
      <c r="P137" s="61"/>
      <c r="Q137" s="61"/>
      <c r="R137" s="61"/>
      <c r="S137" s="61"/>
      <c r="T137" s="141">
        <v>8.812909815358179E-06</v>
      </c>
      <c r="U137" s="61"/>
      <c r="V137" s="61"/>
      <c r="W137" s="61"/>
      <c r="X137" s="61"/>
      <c r="Y137" s="61"/>
      <c r="Z137" s="61"/>
      <c r="AA137" s="60">
        <v>1</v>
      </c>
      <c r="AB137" s="61"/>
      <c r="AC137" s="61"/>
      <c r="AD137" s="61"/>
      <c r="AE137" s="61"/>
      <c r="AF137" s="141">
        <v>4.942762806698432E-06</v>
      </c>
      <c r="AG137" s="61"/>
      <c r="AH137" s="61"/>
      <c r="AI137" s="61"/>
    </row>
    <row r="138" spans="2:35" ht="10.5" customHeight="1">
      <c r="B138" s="63" t="s">
        <v>1211</v>
      </c>
      <c r="C138" s="61"/>
      <c r="D138" s="61"/>
      <c r="E138" s="61"/>
      <c r="F138" s="61"/>
      <c r="G138" s="61"/>
      <c r="H138" s="61"/>
      <c r="I138" s="143">
        <v>699023.0900000001</v>
      </c>
      <c r="J138" s="61"/>
      <c r="K138" s="61"/>
      <c r="L138" s="61"/>
      <c r="M138" s="61"/>
      <c r="N138" s="61"/>
      <c r="O138" s="61"/>
      <c r="P138" s="61"/>
      <c r="Q138" s="61"/>
      <c r="R138" s="61"/>
      <c r="S138" s="61"/>
      <c r="T138" s="141">
        <v>5.190634698133721E-05</v>
      </c>
      <c r="U138" s="61"/>
      <c r="V138" s="61"/>
      <c r="W138" s="61"/>
      <c r="X138" s="61"/>
      <c r="Y138" s="61"/>
      <c r="Z138" s="61"/>
      <c r="AA138" s="60">
        <v>11</v>
      </c>
      <c r="AB138" s="61"/>
      <c r="AC138" s="61"/>
      <c r="AD138" s="61"/>
      <c r="AE138" s="61"/>
      <c r="AF138" s="141">
        <v>5.4370390873682755E-05</v>
      </c>
      <c r="AG138" s="61"/>
      <c r="AH138" s="61"/>
      <c r="AI138" s="61"/>
    </row>
    <row r="139" spans="2:35" ht="10.5" customHeight="1">
      <c r="B139" s="63" t="s">
        <v>1212</v>
      </c>
      <c r="C139" s="61"/>
      <c r="D139" s="61"/>
      <c r="E139" s="61"/>
      <c r="F139" s="61"/>
      <c r="G139" s="61"/>
      <c r="H139" s="61"/>
      <c r="I139" s="143">
        <v>277373.39</v>
      </c>
      <c r="J139" s="61"/>
      <c r="K139" s="61"/>
      <c r="L139" s="61"/>
      <c r="M139" s="61"/>
      <c r="N139" s="61"/>
      <c r="O139" s="61"/>
      <c r="P139" s="61"/>
      <c r="Q139" s="61"/>
      <c r="R139" s="61"/>
      <c r="S139" s="61"/>
      <c r="T139" s="141">
        <v>2.059651480858775E-05</v>
      </c>
      <c r="U139" s="61"/>
      <c r="V139" s="61"/>
      <c r="W139" s="61"/>
      <c r="X139" s="61"/>
      <c r="Y139" s="61"/>
      <c r="Z139" s="61"/>
      <c r="AA139" s="60">
        <v>3</v>
      </c>
      <c r="AB139" s="61"/>
      <c r="AC139" s="61"/>
      <c r="AD139" s="61"/>
      <c r="AE139" s="61"/>
      <c r="AF139" s="141">
        <v>1.4828288420095296E-05</v>
      </c>
      <c r="AG139" s="61"/>
      <c r="AH139" s="61"/>
      <c r="AI139" s="61"/>
    </row>
    <row r="140" spans="2:35" ht="10.5" customHeight="1">
      <c r="B140" s="63" t="s">
        <v>1206</v>
      </c>
      <c r="C140" s="61"/>
      <c r="D140" s="61"/>
      <c r="E140" s="61"/>
      <c r="F140" s="61"/>
      <c r="G140" s="61"/>
      <c r="H140" s="61"/>
      <c r="I140" s="143">
        <v>663287.09</v>
      </c>
      <c r="J140" s="61"/>
      <c r="K140" s="61"/>
      <c r="L140" s="61"/>
      <c r="M140" s="61"/>
      <c r="N140" s="61"/>
      <c r="O140" s="61"/>
      <c r="P140" s="61"/>
      <c r="Q140" s="61"/>
      <c r="R140" s="61"/>
      <c r="S140" s="61"/>
      <c r="T140" s="141">
        <v>4.9252750494667404E-05</v>
      </c>
      <c r="U140" s="61"/>
      <c r="V140" s="61"/>
      <c r="W140" s="61"/>
      <c r="X140" s="61"/>
      <c r="Y140" s="61"/>
      <c r="Z140" s="61"/>
      <c r="AA140" s="60">
        <v>10</v>
      </c>
      <c r="AB140" s="61"/>
      <c r="AC140" s="61"/>
      <c r="AD140" s="61"/>
      <c r="AE140" s="61"/>
      <c r="AF140" s="141">
        <v>4.942762806698432E-05</v>
      </c>
      <c r="AG140" s="61"/>
      <c r="AH140" s="61"/>
      <c r="AI140" s="61"/>
    </row>
    <row r="141" spans="2:35" ht="10.5" customHeight="1">
      <c r="B141" s="63" t="s">
        <v>1213</v>
      </c>
      <c r="C141" s="61"/>
      <c r="D141" s="61"/>
      <c r="E141" s="61"/>
      <c r="F141" s="61"/>
      <c r="G141" s="61"/>
      <c r="H141" s="61"/>
      <c r="I141" s="143">
        <v>3774.43</v>
      </c>
      <c r="J141" s="61"/>
      <c r="K141" s="61"/>
      <c r="L141" s="61"/>
      <c r="M141" s="61"/>
      <c r="N141" s="61"/>
      <c r="O141" s="61"/>
      <c r="P141" s="61"/>
      <c r="Q141" s="61"/>
      <c r="R141" s="61"/>
      <c r="S141" s="61"/>
      <c r="T141" s="141">
        <v>2.8027239162696124E-07</v>
      </c>
      <c r="U141" s="61"/>
      <c r="V141" s="61"/>
      <c r="W141" s="61"/>
      <c r="X141" s="61"/>
      <c r="Y141" s="61"/>
      <c r="Z141" s="61"/>
      <c r="AA141" s="60">
        <v>1</v>
      </c>
      <c r="AB141" s="61"/>
      <c r="AC141" s="61"/>
      <c r="AD141" s="61"/>
      <c r="AE141" s="61"/>
      <c r="AF141" s="141">
        <v>4.942762806698432E-06</v>
      </c>
      <c r="AG141" s="61"/>
      <c r="AH141" s="61"/>
      <c r="AI141" s="61"/>
    </row>
    <row r="142" spans="2:35" ht="12.75" customHeight="1">
      <c r="B142" s="149"/>
      <c r="C142" s="145"/>
      <c r="D142" s="145"/>
      <c r="E142" s="145"/>
      <c r="F142" s="145"/>
      <c r="G142" s="145"/>
      <c r="H142" s="145"/>
      <c r="I142" s="146">
        <v>13467006072.520033</v>
      </c>
      <c r="J142" s="145"/>
      <c r="K142" s="145"/>
      <c r="L142" s="145"/>
      <c r="M142" s="145"/>
      <c r="N142" s="145"/>
      <c r="O142" s="145"/>
      <c r="P142" s="145"/>
      <c r="Q142" s="145"/>
      <c r="R142" s="145"/>
      <c r="S142" s="145"/>
      <c r="T142" s="147">
        <v>0.9999999999999947</v>
      </c>
      <c r="U142" s="145"/>
      <c r="V142" s="145"/>
      <c r="W142" s="145"/>
      <c r="X142" s="145"/>
      <c r="Y142" s="145"/>
      <c r="Z142" s="145"/>
      <c r="AA142" s="148">
        <v>202316</v>
      </c>
      <c r="AB142" s="145"/>
      <c r="AC142" s="145"/>
      <c r="AD142" s="145"/>
      <c r="AE142" s="145"/>
      <c r="AF142" s="147">
        <v>1</v>
      </c>
      <c r="AG142" s="145"/>
      <c r="AH142" s="145"/>
      <c r="AI142" s="145"/>
    </row>
    <row r="143" spans="2:35" ht="9" customHeight="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2:35" ht="18.75" customHeight="1">
      <c r="B144" s="70" t="s">
        <v>1159</v>
      </c>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2"/>
    </row>
    <row r="145" spans="2:35" ht="8.25"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spans="2:35" ht="12.75" customHeight="1">
      <c r="B146" s="57" t="s">
        <v>1214</v>
      </c>
      <c r="C146" s="58"/>
      <c r="D146" s="58"/>
      <c r="E146" s="58"/>
      <c r="F146" s="58"/>
      <c r="G146" s="58"/>
      <c r="H146" s="58"/>
      <c r="I146" s="57" t="s">
        <v>1170</v>
      </c>
      <c r="J146" s="58"/>
      <c r="K146" s="58"/>
      <c r="L146" s="58"/>
      <c r="M146" s="58"/>
      <c r="N146" s="58"/>
      <c r="O146" s="58"/>
      <c r="P146" s="58"/>
      <c r="Q146" s="58"/>
      <c r="R146" s="57" t="s">
        <v>1171</v>
      </c>
      <c r="S146" s="58"/>
      <c r="T146" s="58"/>
      <c r="U146" s="58"/>
      <c r="V146" s="58"/>
      <c r="W146" s="58"/>
      <c r="X146" s="58"/>
      <c r="Y146" s="58"/>
      <c r="Z146" s="57" t="s">
        <v>1172</v>
      </c>
      <c r="AA146" s="58"/>
      <c r="AB146" s="58"/>
      <c r="AC146" s="58"/>
      <c r="AD146" s="58"/>
      <c r="AE146" s="57" t="s">
        <v>1171</v>
      </c>
      <c r="AF146" s="58"/>
      <c r="AG146" s="58"/>
      <c r="AH146" s="58"/>
      <c r="AI146" s="58"/>
    </row>
    <row r="147" spans="2:35" ht="12" customHeight="1">
      <c r="B147" s="150">
        <v>1990</v>
      </c>
      <c r="C147" s="61"/>
      <c r="D147" s="61"/>
      <c r="E147" s="61"/>
      <c r="F147" s="61"/>
      <c r="G147" s="61"/>
      <c r="H147" s="61"/>
      <c r="I147" s="143">
        <v>143332.03999999998</v>
      </c>
      <c r="J147" s="61"/>
      <c r="K147" s="61"/>
      <c r="L147" s="61"/>
      <c r="M147" s="61"/>
      <c r="N147" s="61"/>
      <c r="O147" s="61"/>
      <c r="P147" s="61"/>
      <c r="Q147" s="61"/>
      <c r="R147" s="141">
        <v>1.0643200071950277E-05</v>
      </c>
      <c r="S147" s="61"/>
      <c r="T147" s="61"/>
      <c r="U147" s="61"/>
      <c r="V147" s="61"/>
      <c r="W147" s="61"/>
      <c r="X147" s="61"/>
      <c r="Y147" s="61"/>
      <c r="Z147" s="60">
        <v>8</v>
      </c>
      <c r="AA147" s="61"/>
      <c r="AB147" s="61"/>
      <c r="AC147" s="61"/>
      <c r="AD147" s="61"/>
      <c r="AE147" s="141">
        <v>3.954210245358746E-05</v>
      </c>
      <c r="AF147" s="61"/>
      <c r="AG147" s="61"/>
      <c r="AH147" s="61"/>
      <c r="AI147" s="61"/>
    </row>
    <row r="148" spans="2:35" ht="12" customHeight="1">
      <c r="B148" s="150">
        <v>1991</v>
      </c>
      <c r="C148" s="61"/>
      <c r="D148" s="61"/>
      <c r="E148" s="61"/>
      <c r="F148" s="61"/>
      <c r="G148" s="61"/>
      <c r="H148" s="61"/>
      <c r="I148" s="143">
        <v>22310.42</v>
      </c>
      <c r="J148" s="61"/>
      <c r="K148" s="61"/>
      <c r="L148" s="61"/>
      <c r="M148" s="61"/>
      <c r="N148" s="61"/>
      <c r="O148" s="61"/>
      <c r="P148" s="61"/>
      <c r="Q148" s="61"/>
      <c r="R148" s="141">
        <v>1.6566726026451652E-06</v>
      </c>
      <c r="S148" s="61"/>
      <c r="T148" s="61"/>
      <c r="U148" s="61"/>
      <c r="V148" s="61"/>
      <c r="W148" s="61"/>
      <c r="X148" s="61"/>
      <c r="Y148" s="61"/>
      <c r="Z148" s="60">
        <v>1</v>
      </c>
      <c r="AA148" s="61"/>
      <c r="AB148" s="61"/>
      <c r="AC148" s="61"/>
      <c r="AD148" s="61"/>
      <c r="AE148" s="141">
        <v>4.942762806698432E-06</v>
      </c>
      <c r="AF148" s="61"/>
      <c r="AG148" s="61"/>
      <c r="AH148" s="61"/>
      <c r="AI148" s="61"/>
    </row>
    <row r="149" spans="2:35" ht="12" customHeight="1">
      <c r="B149" s="150">
        <v>1992</v>
      </c>
      <c r="C149" s="61"/>
      <c r="D149" s="61"/>
      <c r="E149" s="61"/>
      <c r="F149" s="61"/>
      <c r="G149" s="61"/>
      <c r="H149" s="61"/>
      <c r="I149" s="143">
        <v>17058.7</v>
      </c>
      <c r="J149" s="61"/>
      <c r="K149" s="61"/>
      <c r="L149" s="61"/>
      <c r="M149" s="61"/>
      <c r="N149" s="61"/>
      <c r="O149" s="61"/>
      <c r="P149" s="61"/>
      <c r="Q149" s="61"/>
      <c r="R149" s="141">
        <v>1.2667032232805606E-06</v>
      </c>
      <c r="S149" s="61"/>
      <c r="T149" s="61"/>
      <c r="U149" s="61"/>
      <c r="V149" s="61"/>
      <c r="W149" s="61"/>
      <c r="X149" s="61"/>
      <c r="Y149" s="61"/>
      <c r="Z149" s="60">
        <v>3</v>
      </c>
      <c r="AA149" s="61"/>
      <c r="AB149" s="61"/>
      <c r="AC149" s="61"/>
      <c r="AD149" s="61"/>
      <c r="AE149" s="141">
        <v>1.4828288420095296E-05</v>
      </c>
      <c r="AF149" s="61"/>
      <c r="AG149" s="61"/>
      <c r="AH149" s="61"/>
      <c r="AI149" s="61"/>
    </row>
    <row r="150" spans="2:35" ht="12" customHeight="1">
      <c r="B150" s="150">
        <v>1993</v>
      </c>
      <c r="C150" s="61"/>
      <c r="D150" s="61"/>
      <c r="E150" s="61"/>
      <c r="F150" s="61"/>
      <c r="G150" s="61"/>
      <c r="H150" s="61"/>
      <c r="I150" s="143">
        <v>47078.84</v>
      </c>
      <c r="J150" s="61"/>
      <c r="K150" s="61"/>
      <c r="L150" s="61"/>
      <c r="M150" s="61"/>
      <c r="N150" s="61"/>
      <c r="O150" s="61"/>
      <c r="P150" s="61"/>
      <c r="Q150" s="61"/>
      <c r="R150" s="141">
        <v>3.495865357636267E-06</v>
      </c>
      <c r="S150" s="61"/>
      <c r="T150" s="61"/>
      <c r="U150" s="61"/>
      <c r="V150" s="61"/>
      <c r="W150" s="61"/>
      <c r="X150" s="61"/>
      <c r="Y150" s="61"/>
      <c r="Z150" s="60">
        <v>5</v>
      </c>
      <c r="AA150" s="61"/>
      <c r="AB150" s="61"/>
      <c r="AC150" s="61"/>
      <c r="AD150" s="61"/>
      <c r="AE150" s="141">
        <v>2.471381403349216E-05</v>
      </c>
      <c r="AF150" s="61"/>
      <c r="AG150" s="61"/>
      <c r="AH150" s="61"/>
      <c r="AI150" s="61"/>
    </row>
    <row r="151" spans="2:35" ht="12" customHeight="1">
      <c r="B151" s="150">
        <v>1994</v>
      </c>
      <c r="C151" s="61"/>
      <c r="D151" s="61"/>
      <c r="E151" s="61"/>
      <c r="F151" s="61"/>
      <c r="G151" s="61"/>
      <c r="H151" s="61"/>
      <c r="I151" s="143">
        <v>898.01</v>
      </c>
      <c r="J151" s="61"/>
      <c r="K151" s="61"/>
      <c r="L151" s="61"/>
      <c r="M151" s="61"/>
      <c r="N151" s="61"/>
      <c r="O151" s="61"/>
      <c r="P151" s="61"/>
      <c r="Q151" s="61"/>
      <c r="R151" s="141">
        <v>6.668223027183643E-08</v>
      </c>
      <c r="S151" s="61"/>
      <c r="T151" s="61"/>
      <c r="U151" s="61"/>
      <c r="V151" s="61"/>
      <c r="W151" s="61"/>
      <c r="X151" s="61"/>
      <c r="Y151" s="61"/>
      <c r="Z151" s="60">
        <v>1</v>
      </c>
      <c r="AA151" s="61"/>
      <c r="AB151" s="61"/>
      <c r="AC151" s="61"/>
      <c r="AD151" s="61"/>
      <c r="AE151" s="141">
        <v>4.942762806698432E-06</v>
      </c>
      <c r="AF151" s="61"/>
      <c r="AG151" s="61"/>
      <c r="AH151" s="61"/>
      <c r="AI151" s="61"/>
    </row>
    <row r="152" spans="2:35" ht="12" customHeight="1">
      <c r="B152" s="150">
        <v>1995</v>
      </c>
      <c r="C152" s="61"/>
      <c r="D152" s="61"/>
      <c r="E152" s="61"/>
      <c r="F152" s="61"/>
      <c r="G152" s="61"/>
      <c r="H152" s="61"/>
      <c r="I152" s="143">
        <v>5486.89</v>
      </c>
      <c r="J152" s="61"/>
      <c r="K152" s="61"/>
      <c r="L152" s="61"/>
      <c r="M152" s="61"/>
      <c r="N152" s="61"/>
      <c r="O152" s="61"/>
      <c r="P152" s="61"/>
      <c r="Q152" s="61"/>
      <c r="R152" s="141">
        <v>4.074320580575234E-07</v>
      </c>
      <c r="S152" s="61"/>
      <c r="T152" s="61"/>
      <c r="U152" s="61"/>
      <c r="V152" s="61"/>
      <c r="W152" s="61"/>
      <c r="X152" s="61"/>
      <c r="Y152" s="61"/>
      <c r="Z152" s="60">
        <v>3</v>
      </c>
      <c r="AA152" s="61"/>
      <c r="AB152" s="61"/>
      <c r="AC152" s="61"/>
      <c r="AD152" s="61"/>
      <c r="AE152" s="141">
        <v>1.4828288420095296E-05</v>
      </c>
      <c r="AF152" s="61"/>
      <c r="AG152" s="61"/>
      <c r="AH152" s="61"/>
      <c r="AI152" s="61"/>
    </row>
    <row r="153" spans="2:35" ht="12" customHeight="1">
      <c r="B153" s="150">
        <v>1996</v>
      </c>
      <c r="C153" s="61"/>
      <c r="D153" s="61"/>
      <c r="E153" s="61"/>
      <c r="F153" s="61"/>
      <c r="G153" s="61"/>
      <c r="H153" s="61"/>
      <c r="I153" s="143">
        <v>279815.43000000005</v>
      </c>
      <c r="J153" s="61"/>
      <c r="K153" s="61"/>
      <c r="L153" s="61"/>
      <c r="M153" s="61"/>
      <c r="N153" s="61"/>
      <c r="O153" s="61"/>
      <c r="P153" s="61"/>
      <c r="Q153" s="61"/>
      <c r="R153" s="141">
        <v>2.0777849842287872E-05</v>
      </c>
      <c r="S153" s="61"/>
      <c r="T153" s="61"/>
      <c r="U153" s="61"/>
      <c r="V153" s="61"/>
      <c r="W153" s="61"/>
      <c r="X153" s="61"/>
      <c r="Y153" s="61"/>
      <c r="Z153" s="60">
        <v>31</v>
      </c>
      <c r="AA153" s="61"/>
      <c r="AB153" s="61"/>
      <c r="AC153" s="61"/>
      <c r="AD153" s="61"/>
      <c r="AE153" s="141">
        <v>0.0001532256470076514</v>
      </c>
      <c r="AF153" s="61"/>
      <c r="AG153" s="61"/>
      <c r="AH153" s="61"/>
      <c r="AI153" s="61"/>
    </row>
    <row r="154" spans="2:35" ht="12" customHeight="1">
      <c r="B154" s="150">
        <v>1997</v>
      </c>
      <c r="C154" s="61"/>
      <c r="D154" s="61"/>
      <c r="E154" s="61"/>
      <c r="F154" s="61"/>
      <c r="G154" s="61"/>
      <c r="H154" s="61"/>
      <c r="I154" s="143">
        <v>421007.29999999993</v>
      </c>
      <c r="J154" s="61"/>
      <c r="K154" s="61"/>
      <c r="L154" s="61"/>
      <c r="M154" s="61"/>
      <c r="N154" s="61"/>
      <c r="O154" s="61"/>
      <c r="P154" s="61"/>
      <c r="Q154" s="61"/>
      <c r="R154" s="141">
        <v>3.126213040469941E-05</v>
      </c>
      <c r="S154" s="61"/>
      <c r="T154" s="61"/>
      <c r="U154" s="61"/>
      <c r="V154" s="61"/>
      <c r="W154" s="61"/>
      <c r="X154" s="61"/>
      <c r="Y154" s="61"/>
      <c r="Z154" s="60">
        <v>25</v>
      </c>
      <c r="AA154" s="61"/>
      <c r="AB154" s="61"/>
      <c r="AC154" s="61"/>
      <c r="AD154" s="61"/>
      <c r="AE154" s="141">
        <v>0.0001235690701674608</v>
      </c>
      <c r="AF154" s="61"/>
      <c r="AG154" s="61"/>
      <c r="AH154" s="61"/>
      <c r="AI154" s="61"/>
    </row>
    <row r="155" spans="2:35" ht="12" customHeight="1">
      <c r="B155" s="150">
        <v>1998</v>
      </c>
      <c r="C155" s="61"/>
      <c r="D155" s="61"/>
      <c r="E155" s="61"/>
      <c r="F155" s="61"/>
      <c r="G155" s="61"/>
      <c r="H155" s="61"/>
      <c r="I155" s="143">
        <v>332086.78</v>
      </c>
      <c r="J155" s="61"/>
      <c r="K155" s="61"/>
      <c r="L155" s="61"/>
      <c r="M155" s="61"/>
      <c r="N155" s="61"/>
      <c r="O155" s="61"/>
      <c r="P155" s="61"/>
      <c r="Q155" s="61"/>
      <c r="R155" s="141">
        <v>2.4659287907921613E-05</v>
      </c>
      <c r="S155" s="61"/>
      <c r="T155" s="61"/>
      <c r="U155" s="61"/>
      <c r="V155" s="61"/>
      <c r="W155" s="61"/>
      <c r="X155" s="61"/>
      <c r="Y155" s="61"/>
      <c r="Z155" s="60">
        <v>25</v>
      </c>
      <c r="AA155" s="61"/>
      <c r="AB155" s="61"/>
      <c r="AC155" s="61"/>
      <c r="AD155" s="61"/>
      <c r="AE155" s="141">
        <v>0.0001235690701674608</v>
      </c>
      <c r="AF155" s="61"/>
      <c r="AG155" s="61"/>
      <c r="AH155" s="61"/>
      <c r="AI155" s="61"/>
    </row>
    <row r="156" spans="2:35" ht="12" customHeight="1">
      <c r="B156" s="150">
        <v>1999</v>
      </c>
      <c r="C156" s="61"/>
      <c r="D156" s="61"/>
      <c r="E156" s="61"/>
      <c r="F156" s="61"/>
      <c r="G156" s="61"/>
      <c r="H156" s="61"/>
      <c r="I156" s="143">
        <v>2127249.1000000006</v>
      </c>
      <c r="J156" s="61"/>
      <c r="K156" s="61"/>
      <c r="L156" s="61"/>
      <c r="M156" s="61"/>
      <c r="N156" s="61"/>
      <c r="O156" s="61"/>
      <c r="P156" s="61"/>
      <c r="Q156" s="61"/>
      <c r="R156" s="141">
        <v>0.00015796006094782557</v>
      </c>
      <c r="S156" s="61"/>
      <c r="T156" s="61"/>
      <c r="U156" s="61"/>
      <c r="V156" s="61"/>
      <c r="W156" s="61"/>
      <c r="X156" s="61"/>
      <c r="Y156" s="61"/>
      <c r="Z156" s="60">
        <v>120</v>
      </c>
      <c r="AA156" s="61"/>
      <c r="AB156" s="61"/>
      <c r="AC156" s="61"/>
      <c r="AD156" s="61"/>
      <c r="AE156" s="141">
        <v>0.0005931315368038119</v>
      </c>
      <c r="AF156" s="61"/>
      <c r="AG156" s="61"/>
      <c r="AH156" s="61"/>
      <c r="AI156" s="61"/>
    </row>
    <row r="157" spans="2:35" ht="12" customHeight="1">
      <c r="B157" s="150">
        <v>2000</v>
      </c>
      <c r="C157" s="61"/>
      <c r="D157" s="61"/>
      <c r="E157" s="61"/>
      <c r="F157" s="61"/>
      <c r="G157" s="61"/>
      <c r="H157" s="61"/>
      <c r="I157" s="143">
        <v>1106899.3099999998</v>
      </c>
      <c r="J157" s="61"/>
      <c r="K157" s="61"/>
      <c r="L157" s="61"/>
      <c r="M157" s="61"/>
      <c r="N157" s="61"/>
      <c r="O157" s="61"/>
      <c r="P157" s="61"/>
      <c r="Q157" s="61"/>
      <c r="R157" s="141">
        <v>8.219342176273855E-05</v>
      </c>
      <c r="S157" s="61"/>
      <c r="T157" s="61"/>
      <c r="U157" s="61"/>
      <c r="V157" s="61"/>
      <c r="W157" s="61"/>
      <c r="X157" s="61"/>
      <c r="Y157" s="61"/>
      <c r="Z157" s="60">
        <v>107</v>
      </c>
      <c r="AA157" s="61"/>
      <c r="AB157" s="61"/>
      <c r="AC157" s="61"/>
      <c r="AD157" s="61"/>
      <c r="AE157" s="141">
        <v>0.0005288756203167323</v>
      </c>
      <c r="AF157" s="61"/>
      <c r="AG157" s="61"/>
      <c r="AH157" s="61"/>
      <c r="AI157" s="61"/>
    </row>
    <row r="158" spans="2:35" ht="12" customHeight="1">
      <c r="B158" s="150">
        <v>2001</v>
      </c>
      <c r="C158" s="61"/>
      <c r="D158" s="61"/>
      <c r="E158" s="61"/>
      <c r="F158" s="61"/>
      <c r="G158" s="61"/>
      <c r="H158" s="61"/>
      <c r="I158" s="143">
        <v>1511088.790000001</v>
      </c>
      <c r="J158" s="61"/>
      <c r="K158" s="61"/>
      <c r="L158" s="61"/>
      <c r="M158" s="61"/>
      <c r="N158" s="61"/>
      <c r="O158" s="61"/>
      <c r="P158" s="61"/>
      <c r="Q158" s="61"/>
      <c r="R158" s="141">
        <v>0.00011220673562206518</v>
      </c>
      <c r="S158" s="61"/>
      <c r="T158" s="61"/>
      <c r="U158" s="61"/>
      <c r="V158" s="61"/>
      <c r="W158" s="61"/>
      <c r="X158" s="61"/>
      <c r="Y158" s="61"/>
      <c r="Z158" s="60">
        <v>146</v>
      </c>
      <c r="AA158" s="61"/>
      <c r="AB158" s="61"/>
      <c r="AC158" s="61"/>
      <c r="AD158" s="61"/>
      <c r="AE158" s="141">
        <v>0.000721643369777971</v>
      </c>
      <c r="AF158" s="61"/>
      <c r="AG158" s="61"/>
      <c r="AH158" s="61"/>
      <c r="AI158" s="61"/>
    </row>
    <row r="159" spans="2:35" ht="12" customHeight="1">
      <c r="B159" s="150">
        <v>2002</v>
      </c>
      <c r="C159" s="61"/>
      <c r="D159" s="61"/>
      <c r="E159" s="61"/>
      <c r="F159" s="61"/>
      <c r="G159" s="61"/>
      <c r="H159" s="61"/>
      <c r="I159" s="143">
        <v>4415289.160000001</v>
      </c>
      <c r="J159" s="61"/>
      <c r="K159" s="61"/>
      <c r="L159" s="61"/>
      <c r="M159" s="61"/>
      <c r="N159" s="61"/>
      <c r="O159" s="61"/>
      <c r="P159" s="61"/>
      <c r="Q159" s="61"/>
      <c r="R159" s="141">
        <v>0.0003278597437488038</v>
      </c>
      <c r="S159" s="61"/>
      <c r="T159" s="61"/>
      <c r="U159" s="61"/>
      <c r="V159" s="61"/>
      <c r="W159" s="61"/>
      <c r="X159" s="61"/>
      <c r="Y159" s="61"/>
      <c r="Z159" s="60">
        <v>239</v>
      </c>
      <c r="AA159" s="61"/>
      <c r="AB159" s="61"/>
      <c r="AC159" s="61"/>
      <c r="AD159" s="61"/>
      <c r="AE159" s="141">
        <v>0.0011813203108009254</v>
      </c>
      <c r="AF159" s="61"/>
      <c r="AG159" s="61"/>
      <c r="AH159" s="61"/>
      <c r="AI159" s="61"/>
    </row>
    <row r="160" spans="2:35" ht="12" customHeight="1">
      <c r="B160" s="150">
        <v>2003</v>
      </c>
      <c r="C160" s="61"/>
      <c r="D160" s="61"/>
      <c r="E160" s="61"/>
      <c r="F160" s="61"/>
      <c r="G160" s="61"/>
      <c r="H160" s="61"/>
      <c r="I160" s="143">
        <v>25716561.559999995</v>
      </c>
      <c r="J160" s="61"/>
      <c r="K160" s="61"/>
      <c r="L160" s="61"/>
      <c r="M160" s="61"/>
      <c r="N160" s="61"/>
      <c r="O160" s="61"/>
      <c r="P160" s="61"/>
      <c r="Q160" s="61"/>
      <c r="R160" s="141">
        <v>0.001909597532036143</v>
      </c>
      <c r="S160" s="61"/>
      <c r="T160" s="61"/>
      <c r="U160" s="61"/>
      <c r="V160" s="61"/>
      <c r="W160" s="61"/>
      <c r="X160" s="61"/>
      <c r="Y160" s="61"/>
      <c r="Z160" s="60">
        <v>1546</v>
      </c>
      <c r="AA160" s="61"/>
      <c r="AB160" s="61"/>
      <c r="AC160" s="61"/>
      <c r="AD160" s="61"/>
      <c r="AE160" s="141">
        <v>0.007641511299155776</v>
      </c>
      <c r="AF160" s="61"/>
      <c r="AG160" s="61"/>
      <c r="AH160" s="61"/>
      <c r="AI160" s="61"/>
    </row>
    <row r="161" spans="2:35" ht="12" customHeight="1">
      <c r="B161" s="150">
        <v>2004</v>
      </c>
      <c r="C161" s="61"/>
      <c r="D161" s="61"/>
      <c r="E161" s="61"/>
      <c r="F161" s="61"/>
      <c r="G161" s="61"/>
      <c r="H161" s="61"/>
      <c r="I161" s="143">
        <v>50287863.39000001</v>
      </c>
      <c r="J161" s="61"/>
      <c r="K161" s="61"/>
      <c r="L161" s="61"/>
      <c r="M161" s="61"/>
      <c r="N161" s="61"/>
      <c r="O161" s="61"/>
      <c r="P161" s="61"/>
      <c r="Q161" s="61"/>
      <c r="R161" s="141">
        <v>0.0037341531680611948</v>
      </c>
      <c r="S161" s="61"/>
      <c r="T161" s="61"/>
      <c r="U161" s="61"/>
      <c r="V161" s="61"/>
      <c r="W161" s="61"/>
      <c r="X161" s="61"/>
      <c r="Y161" s="61"/>
      <c r="Z161" s="60">
        <v>1968</v>
      </c>
      <c r="AA161" s="61"/>
      <c r="AB161" s="61"/>
      <c r="AC161" s="61"/>
      <c r="AD161" s="61"/>
      <c r="AE161" s="141">
        <v>0.009727357203582514</v>
      </c>
      <c r="AF161" s="61"/>
      <c r="AG161" s="61"/>
      <c r="AH161" s="61"/>
      <c r="AI161" s="61"/>
    </row>
    <row r="162" spans="2:35" ht="12" customHeight="1">
      <c r="B162" s="150">
        <v>2005</v>
      </c>
      <c r="C162" s="61"/>
      <c r="D162" s="61"/>
      <c r="E162" s="61"/>
      <c r="F162" s="61"/>
      <c r="G162" s="61"/>
      <c r="H162" s="61"/>
      <c r="I162" s="143">
        <v>101016291.52000007</v>
      </c>
      <c r="J162" s="61"/>
      <c r="K162" s="61"/>
      <c r="L162" s="61"/>
      <c r="M162" s="61"/>
      <c r="N162" s="61"/>
      <c r="O162" s="61"/>
      <c r="P162" s="61"/>
      <c r="Q162" s="61"/>
      <c r="R162" s="141">
        <v>0.007501020715074</v>
      </c>
      <c r="S162" s="61"/>
      <c r="T162" s="61"/>
      <c r="U162" s="61"/>
      <c r="V162" s="61"/>
      <c r="W162" s="61"/>
      <c r="X162" s="61"/>
      <c r="Y162" s="61"/>
      <c r="Z162" s="60">
        <v>2953</v>
      </c>
      <c r="AA162" s="61"/>
      <c r="AB162" s="61"/>
      <c r="AC162" s="61"/>
      <c r="AD162" s="61"/>
      <c r="AE162" s="141">
        <v>0.01459597856818047</v>
      </c>
      <c r="AF162" s="61"/>
      <c r="AG162" s="61"/>
      <c r="AH162" s="61"/>
      <c r="AI162" s="61"/>
    </row>
    <row r="163" spans="2:35" ht="12" customHeight="1">
      <c r="B163" s="150">
        <v>2006</v>
      </c>
      <c r="C163" s="61"/>
      <c r="D163" s="61"/>
      <c r="E163" s="61"/>
      <c r="F163" s="61"/>
      <c r="G163" s="61"/>
      <c r="H163" s="61"/>
      <c r="I163" s="143">
        <v>30539124.55000004</v>
      </c>
      <c r="J163" s="61"/>
      <c r="K163" s="61"/>
      <c r="L163" s="61"/>
      <c r="M163" s="61"/>
      <c r="N163" s="61"/>
      <c r="O163" s="61"/>
      <c r="P163" s="61"/>
      <c r="Q163" s="61"/>
      <c r="R163" s="141">
        <v>0.002267699619763027</v>
      </c>
      <c r="S163" s="61"/>
      <c r="T163" s="61"/>
      <c r="U163" s="61"/>
      <c r="V163" s="61"/>
      <c r="W163" s="61"/>
      <c r="X163" s="61"/>
      <c r="Y163" s="61"/>
      <c r="Z163" s="60">
        <v>792</v>
      </c>
      <c r="AA163" s="61"/>
      <c r="AB163" s="61"/>
      <c r="AC163" s="61"/>
      <c r="AD163" s="61"/>
      <c r="AE163" s="141">
        <v>0.003914668142905159</v>
      </c>
      <c r="AF163" s="61"/>
      <c r="AG163" s="61"/>
      <c r="AH163" s="61"/>
      <c r="AI163" s="61"/>
    </row>
    <row r="164" spans="2:35" ht="12" customHeight="1">
      <c r="B164" s="150">
        <v>2007</v>
      </c>
      <c r="C164" s="61"/>
      <c r="D164" s="61"/>
      <c r="E164" s="61"/>
      <c r="F164" s="61"/>
      <c r="G164" s="61"/>
      <c r="H164" s="61"/>
      <c r="I164" s="143">
        <v>14675653.639999997</v>
      </c>
      <c r="J164" s="61"/>
      <c r="K164" s="61"/>
      <c r="L164" s="61"/>
      <c r="M164" s="61"/>
      <c r="N164" s="61"/>
      <c r="O164" s="61"/>
      <c r="P164" s="61"/>
      <c r="Q164" s="61"/>
      <c r="R164" s="141">
        <v>0.0010897487950158621</v>
      </c>
      <c r="S164" s="61"/>
      <c r="T164" s="61"/>
      <c r="U164" s="61"/>
      <c r="V164" s="61"/>
      <c r="W164" s="61"/>
      <c r="X164" s="61"/>
      <c r="Y164" s="61"/>
      <c r="Z164" s="60">
        <v>330</v>
      </c>
      <c r="AA164" s="61"/>
      <c r="AB164" s="61"/>
      <c r="AC164" s="61"/>
      <c r="AD164" s="61"/>
      <c r="AE164" s="141">
        <v>0.0016311117262104826</v>
      </c>
      <c r="AF164" s="61"/>
      <c r="AG164" s="61"/>
      <c r="AH164" s="61"/>
      <c r="AI164" s="61"/>
    </row>
    <row r="165" spans="2:35" ht="12" customHeight="1">
      <c r="B165" s="150">
        <v>2008</v>
      </c>
      <c r="C165" s="61"/>
      <c r="D165" s="61"/>
      <c r="E165" s="61"/>
      <c r="F165" s="61"/>
      <c r="G165" s="61"/>
      <c r="H165" s="61"/>
      <c r="I165" s="143">
        <v>25992624.47000003</v>
      </c>
      <c r="J165" s="61"/>
      <c r="K165" s="61"/>
      <c r="L165" s="61"/>
      <c r="M165" s="61"/>
      <c r="N165" s="61"/>
      <c r="O165" s="61"/>
      <c r="P165" s="61"/>
      <c r="Q165" s="61"/>
      <c r="R165" s="141">
        <v>0.0019300967364260001</v>
      </c>
      <c r="S165" s="61"/>
      <c r="T165" s="61"/>
      <c r="U165" s="61"/>
      <c r="V165" s="61"/>
      <c r="W165" s="61"/>
      <c r="X165" s="61"/>
      <c r="Y165" s="61"/>
      <c r="Z165" s="60">
        <v>634</v>
      </c>
      <c r="AA165" s="61"/>
      <c r="AB165" s="61"/>
      <c r="AC165" s="61"/>
      <c r="AD165" s="61"/>
      <c r="AE165" s="141">
        <v>0.003133711619446806</v>
      </c>
      <c r="AF165" s="61"/>
      <c r="AG165" s="61"/>
      <c r="AH165" s="61"/>
      <c r="AI165" s="61"/>
    </row>
    <row r="166" spans="2:35" ht="12" customHeight="1">
      <c r="B166" s="150">
        <v>2009</v>
      </c>
      <c r="C166" s="61"/>
      <c r="D166" s="61"/>
      <c r="E166" s="61"/>
      <c r="F166" s="61"/>
      <c r="G166" s="61"/>
      <c r="H166" s="61"/>
      <c r="I166" s="143">
        <v>214919275.7499994</v>
      </c>
      <c r="J166" s="61"/>
      <c r="K166" s="61"/>
      <c r="L166" s="61"/>
      <c r="M166" s="61"/>
      <c r="N166" s="61"/>
      <c r="O166" s="61"/>
      <c r="P166" s="61"/>
      <c r="Q166" s="61"/>
      <c r="R166" s="141">
        <v>0.015958949939775473</v>
      </c>
      <c r="S166" s="61"/>
      <c r="T166" s="61"/>
      <c r="U166" s="61"/>
      <c r="V166" s="61"/>
      <c r="W166" s="61"/>
      <c r="X166" s="61"/>
      <c r="Y166" s="61"/>
      <c r="Z166" s="60">
        <v>4382</v>
      </c>
      <c r="AA166" s="61"/>
      <c r="AB166" s="61"/>
      <c r="AC166" s="61"/>
      <c r="AD166" s="61"/>
      <c r="AE166" s="141">
        <v>0.02165918661895253</v>
      </c>
      <c r="AF166" s="61"/>
      <c r="AG166" s="61"/>
      <c r="AH166" s="61"/>
      <c r="AI166" s="61"/>
    </row>
    <row r="167" spans="2:35" ht="12" customHeight="1">
      <c r="B167" s="150">
        <v>2010</v>
      </c>
      <c r="C167" s="61"/>
      <c r="D167" s="61"/>
      <c r="E167" s="61"/>
      <c r="F167" s="61"/>
      <c r="G167" s="61"/>
      <c r="H167" s="61"/>
      <c r="I167" s="143">
        <v>357231489.7800017</v>
      </c>
      <c r="J167" s="61"/>
      <c r="K167" s="61"/>
      <c r="L167" s="61"/>
      <c r="M167" s="61"/>
      <c r="N167" s="61"/>
      <c r="O167" s="61"/>
      <c r="P167" s="61"/>
      <c r="Q167" s="61"/>
      <c r="R167" s="141">
        <v>0.026526422269085262</v>
      </c>
      <c r="S167" s="61"/>
      <c r="T167" s="61"/>
      <c r="U167" s="61"/>
      <c r="V167" s="61"/>
      <c r="W167" s="61"/>
      <c r="X167" s="61"/>
      <c r="Y167" s="61"/>
      <c r="Z167" s="60">
        <v>8854</v>
      </c>
      <c r="AA167" s="61"/>
      <c r="AB167" s="61"/>
      <c r="AC167" s="61"/>
      <c r="AD167" s="61"/>
      <c r="AE167" s="141">
        <v>0.043763221890507915</v>
      </c>
      <c r="AF167" s="61"/>
      <c r="AG167" s="61"/>
      <c r="AH167" s="61"/>
      <c r="AI167" s="61"/>
    </row>
    <row r="168" spans="2:35" ht="12" customHeight="1">
      <c r="B168" s="150">
        <v>2011</v>
      </c>
      <c r="C168" s="61"/>
      <c r="D168" s="61"/>
      <c r="E168" s="61"/>
      <c r="F168" s="61"/>
      <c r="G168" s="61"/>
      <c r="H168" s="61"/>
      <c r="I168" s="143">
        <v>239168105.76999936</v>
      </c>
      <c r="J168" s="61"/>
      <c r="K168" s="61"/>
      <c r="L168" s="61"/>
      <c r="M168" s="61"/>
      <c r="N168" s="61"/>
      <c r="O168" s="61"/>
      <c r="P168" s="61"/>
      <c r="Q168" s="61"/>
      <c r="R168" s="141">
        <v>0.017759560252819044</v>
      </c>
      <c r="S168" s="61"/>
      <c r="T168" s="61"/>
      <c r="U168" s="61"/>
      <c r="V168" s="61"/>
      <c r="W168" s="61"/>
      <c r="X168" s="61"/>
      <c r="Y168" s="61"/>
      <c r="Z168" s="60">
        <v>11092</v>
      </c>
      <c r="AA168" s="61"/>
      <c r="AB168" s="61"/>
      <c r="AC168" s="61"/>
      <c r="AD168" s="61"/>
      <c r="AE168" s="141">
        <v>0.05482512505189901</v>
      </c>
      <c r="AF168" s="61"/>
      <c r="AG168" s="61"/>
      <c r="AH168" s="61"/>
      <c r="AI168" s="61"/>
    </row>
    <row r="169" spans="2:35" ht="12" customHeight="1">
      <c r="B169" s="150">
        <v>2012</v>
      </c>
      <c r="C169" s="61"/>
      <c r="D169" s="61"/>
      <c r="E169" s="61"/>
      <c r="F169" s="61"/>
      <c r="G169" s="61"/>
      <c r="H169" s="61"/>
      <c r="I169" s="143">
        <v>61368925.22999994</v>
      </c>
      <c r="J169" s="61"/>
      <c r="K169" s="61"/>
      <c r="L169" s="61"/>
      <c r="M169" s="61"/>
      <c r="N169" s="61"/>
      <c r="O169" s="61"/>
      <c r="P169" s="61"/>
      <c r="Q169" s="61"/>
      <c r="R169" s="141">
        <v>0.0045569835566663715</v>
      </c>
      <c r="S169" s="61"/>
      <c r="T169" s="61"/>
      <c r="U169" s="61"/>
      <c r="V169" s="61"/>
      <c r="W169" s="61"/>
      <c r="X169" s="61"/>
      <c r="Y169" s="61"/>
      <c r="Z169" s="60">
        <v>1412</v>
      </c>
      <c r="AA169" s="61"/>
      <c r="AB169" s="61"/>
      <c r="AC169" s="61"/>
      <c r="AD169" s="61"/>
      <c r="AE169" s="141">
        <v>0.006979181083058186</v>
      </c>
      <c r="AF169" s="61"/>
      <c r="AG169" s="61"/>
      <c r="AH169" s="61"/>
      <c r="AI169" s="61"/>
    </row>
    <row r="170" spans="2:35" ht="12" customHeight="1">
      <c r="B170" s="150">
        <v>2013</v>
      </c>
      <c r="C170" s="61"/>
      <c r="D170" s="61"/>
      <c r="E170" s="61"/>
      <c r="F170" s="61"/>
      <c r="G170" s="61"/>
      <c r="H170" s="61"/>
      <c r="I170" s="143">
        <v>119178172.77000004</v>
      </c>
      <c r="J170" s="61"/>
      <c r="K170" s="61"/>
      <c r="L170" s="61"/>
      <c r="M170" s="61"/>
      <c r="N170" s="61"/>
      <c r="O170" s="61"/>
      <c r="P170" s="61"/>
      <c r="Q170" s="61"/>
      <c r="R170" s="141">
        <v>0.008849641273511262</v>
      </c>
      <c r="S170" s="61"/>
      <c r="T170" s="61"/>
      <c r="U170" s="61"/>
      <c r="V170" s="61"/>
      <c r="W170" s="61"/>
      <c r="X170" s="61"/>
      <c r="Y170" s="61"/>
      <c r="Z170" s="60">
        <v>2162</v>
      </c>
      <c r="AA170" s="61"/>
      <c r="AB170" s="61"/>
      <c r="AC170" s="61"/>
      <c r="AD170" s="61"/>
      <c r="AE170" s="141">
        <v>0.01068625318808201</v>
      </c>
      <c r="AF170" s="61"/>
      <c r="AG170" s="61"/>
      <c r="AH170" s="61"/>
      <c r="AI170" s="61"/>
    </row>
    <row r="171" spans="2:35" ht="12" customHeight="1">
      <c r="B171" s="150">
        <v>2014</v>
      </c>
      <c r="C171" s="61"/>
      <c r="D171" s="61"/>
      <c r="E171" s="61"/>
      <c r="F171" s="61"/>
      <c r="G171" s="61"/>
      <c r="H171" s="61"/>
      <c r="I171" s="143">
        <v>275821034.600001</v>
      </c>
      <c r="J171" s="61"/>
      <c r="K171" s="61"/>
      <c r="L171" s="61"/>
      <c r="M171" s="61"/>
      <c r="N171" s="61"/>
      <c r="O171" s="61"/>
      <c r="P171" s="61"/>
      <c r="Q171" s="61"/>
      <c r="R171" s="141">
        <v>0.020481243797968205</v>
      </c>
      <c r="S171" s="61"/>
      <c r="T171" s="61"/>
      <c r="U171" s="61"/>
      <c r="V171" s="61"/>
      <c r="W171" s="61"/>
      <c r="X171" s="61"/>
      <c r="Y171" s="61"/>
      <c r="Z171" s="60">
        <v>4809</v>
      </c>
      <c r="AA171" s="61"/>
      <c r="AB171" s="61"/>
      <c r="AC171" s="61"/>
      <c r="AD171" s="61"/>
      <c r="AE171" s="141">
        <v>0.02376974633741276</v>
      </c>
      <c r="AF171" s="61"/>
      <c r="AG171" s="61"/>
      <c r="AH171" s="61"/>
      <c r="AI171" s="61"/>
    </row>
    <row r="172" spans="2:35" ht="12" customHeight="1">
      <c r="B172" s="150">
        <v>2015</v>
      </c>
      <c r="C172" s="61"/>
      <c r="D172" s="61"/>
      <c r="E172" s="61"/>
      <c r="F172" s="61"/>
      <c r="G172" s="61"/>
      <c r="H172" s="61"/>
      <c r="I172" s="143">
        <v>1175015793.359996</v>
      </c>
      <c r="J172" s="61"/>
      <c r="K172" s="61"/>
      <c r="L172" s="61"/>
      <c r="M172" s="61"/>
      <c r="N172" s="61"/>
      <c r="O172" s="61"/>
      <c r="P172" s="61"/>
      <c r="Q172" s="61"/>
      <c r="R172" s="141">
        <v>0.08725144898818034</v>
      </c>
      <c r="S172" s="61"/>
      <c r="T172" s="61"/>
      <c r="U172" s="61"/>
      <c r="V172" s="61"/>
      <c r="W172" s="61"/>
      <c r="X172" s="61"/>
      <c r="Y172" s="61"/>
      <c r="Z172" s="60">
        <v>19989</v>
      </c>
      <c r="AA172" s="61"/>
      <c r="AB172" s="61"/>
      <c r="AC172" s="61"/>
      <c r="AD172" s="61"/>
      <c r="AE172" s="141">
        <v>0.09880088574309497</v>
      </c>
      <c r="AF172" s="61"/>
      <c r="AG172" s="61"/>
      <c r="AH172" s="61"/>
      <c r="AI172" s="61"/>
    </row>
    <row r="173" spans="2:35" ht="12" customHeight="1">
      <c r="B173" s="150">
        <v>2016</v>
      </c>
      <c r="C173" s="61"/>
      <c r="D173" s="61"/>
      <c r="E173" s="61"/>
      <c r="F173" s="61"/>
      <c r="G173" s="61"/>
      <c r="H173" s="61"/>
      <c r="I173" s="143">
        <v>2547014958.9399977</v>
      </c>
      <c r="J173" s="61"/>
      <c r="K173" s="61"/>
      <c r="L173" s="61"/>
      <c r="M173" s="61"/>
      <c r="N173" s="61"/>
      <c r="O173" s="61"/>
      <c r="P173" s="61"/>
      <c r="Q173" s="61"/>
      <c r="R173" s="141">
        <v>0.18913000745854605</v>
      </c>
      <c r="S173" s="61"/>
      <c r="T173" s="61"/>
      <c r="U173" s="61"/>
      <c r="V173" s="61"/>
      <c r="W173" s="61"/>
      <c r="X173" s="61"/>
      <c r="Y173" s="61"/>
      <c r="Z173" s="60">
        <v>39277</v>
      </c>
      <c r="AA173" s="61"/>
      <c r="AB173" s="61"/>
      <c r="AC173" s="61"/>
      <c r="AD173" s="61"/>
      <c r="AE173" s="141">
        <v>0.1941368947586943</v>
      </c>
      <c r="AF173" s="61"/>
      <c r="AG173" s="61"/>
      <c r="AH173" s="61"/>
      <c r="AI173" s="61"/>
    </row>
    <row r="174" spans="2:35" ht="12" customHeight="1">
      <c r="B174" s="150">
        <v>2017</v>
      </c>
      <c r="C174" s="61"/>
      <c r="D174" s="61"/>
      <c r="E174" s="61"/>
      <c r="F174" s="61"/>
      <c r="G174" s="61"/>
      <c r="H174" s="61"/>
      <c r="I174" s="143">
        <v>1799599310.179993</v>
      </c>
      <c r="J174" s="61"/>
      <c r="K174" s="61"/>
      <c r="L174" s="61"/>
      <c r="M174" s="61"/>
      <c r="N174" s="61"/>
      <c r="O174" s="61"/>
      <c r="P174" s="61"/>
      <c r="Q174" s="61"/>
      <c r="R174" s="141">
        <v>0.1336302442049201</v>
      </c>
      <c r="S174" s="61"/>
      <c r="T174" s="61"/>
      <c r="U174" s="61"/>
      <c r="V174" s="61"/>
      <c r="W174" s="61"/>
      <c r="X174" s="61"/>
      <c r="Y174" s="61"/>
      <c r="Z174" s="60">
        <v>23186</v>
      </c>
      <c r="AA174" s="61"/>
      <c r="AB174" s="61"/>
      <c r="AC174" s="61"/>
      <c r="AD174" s="61"/>
      <c r="AE174" s="141">
        <v>0.11460289843610985</v>
      </c>
      <c r="AF174" s="61"/>
      <c r="AG174" s="61"/>
      <c r="AH174" s="61"/>
      <c r="AI174" s="61"/>
    </row>
    <row r="175" spans="2:35" ht="12" customHeight="1">
      <c r="B175" s="150">
        <v>2018</v>
      </c>
      <c r="C175" s="61"/>
      <c r="D175" s="61"/>
      <c r="E175" s="61"/>
      <c r="F175" s="61"/>
      <c r="G175" s="61"/>
      <c r="H175" s="61"/>
      <c r="I175" s="143">
        <v>2555350495.43</v>
      </c>
      <c r="J175" s="61"/>
      <c r="K175" s="61"/>
      <c r="L175" s="61"/>
      <c r="M175" s="61"/>
      <c r="N175" s="61"/>
      <c r="O175" s="61"/>
      <c r="P175" s="61"/>
      <c r="Q175" s="61"/>
      <c r="R175" s="141">
        <v>0.18974896734058033</v>
      </c>
      <c r="S175" s="61"/>
      <c r="T175" s="61"/>
      <c r="U175" s="61"/>
      <c r="V175" s="61"/>
      <c r="W175" s="61"/>
      <c r="X175" s="61"/>
      <c r="Y175" s="61"/>
      <c r="Z175" s="60">
        <v>32018</v>
      </c>
      <c r="AA175" s="61"/>
      <c r="AB175" s="61"/>
      <c r="AC175" s="61"/>
      <c r="AD175" s="61"/>
      <c r="AE175" s="141">
        <v>0.1582573795448704</v>
      </c>
      <c r="AF175" s="61"/>
      <c r="AG175" s="61"/>
      <c r="AH175" s="61"/>
      <c r="AI175" s="61"/>
    </row>
    <row r="176" spans="2:35" ht="12" customHeight="1">
      <c r="B176" s="150">
        <v>2019</v>
      </c>
      <c r="C176" s="61"/>
      <c r="D176" s="61"/>
      <c r="E176" s="61"/>
      <c r="F176" s="61"/>
      <c r="G176" s="61"/>
      <c r="H176" s="61"/>
      <c r="I176" s="143">
        <v>3863680790.8100405</v>
      </c>
      <c r="J176" s="61"/>
      <c r="K176" s="61"/>
      <c r="L176" s="61"/>
      <c r="M176" s="61"/>
      <c r="N176" s="61"/>
      <c r="O176" s="61"/>
      <c r="P176" s="61"/>
      <c r="Q176" s="61"/>
      <c r="R176" s="141">
        <v>0.28689975856579125</v>
      </c>
      <c r="S176" s="61"/>
      <c r="T176" s="61"/>
      <c r="U176" s="61"/>
      <c r="V176" s="61"/>
      <c r="W176" s="61"/>
      <c r="X176" s="61"/>
      <c r="Y176" s="61"/>
      <c r="Z176" s="60">
        <v>46198</v>
      </c>
      <c r="AA176" s="61"/>
      <c r="AB176" s="61"/>
      <c r="AC176" s="61"/>
      <c r="AD176" s="61"/>
      <c r="AE176" s="141">
        <v>0.22834575614385416</v>
      </c>
      <c r="AF176" s="61"/>
      <c r="AG176" s="61"/>
      <c r="AH176" s="61"/>
      <c r="AI176" s="61"/>
    </row>
    <row r="177" spans="2:35" ht="12" customHeight="1">
      <c r="B177" s="149"/>
      <c r="C177" s="145"/>
      <c r="D177" s="145"/>
      <c r="E177" s="145"/>
      <c r="F177" s="145"/>
      <c r="G177" s="145"/>
      <c r="H177" s="145"/>
      <c r="I177" s="146">
        <v>13467006072.520027</v>
      </c>
      <c r="J177" s="145"/>
      <c r="K177" s="145"/>
      <c r="L177" s="145"/>
      <c r="M177" s="145"/>
      <c r="N177" s="145"/>
      <c r="O177" s="145"/>
      <c r="P177" s="145"/>
      <c r="Q177" s="145"/>
      <c r="R177" s="147">
        <v>0.999999999999995</v>
      </c>
      <c r="S177" s="145"/>
      <c r="T177" s="145"/>
      <c r="U177" s="145"/>
      <c r="V177" s="145"/>
      <c r="W177" s="145"/>
      <c r="X177" s="145"/>
      <c r="Y177" s="145"/>
      <c r="Z177" s="148">
        <v>202316</v>
      </c>
      <c r="AA177" s="145"/>
      <c r="AB177" s="145"/>
      <c r="AC177" s="145"/>
      <c r="AD177" s="145"/>
      <c r="AE177" s="147">
        <v>1</v>
      </c>
      <c r="AF177" s="145"/>
      <c r="AG177" s="145"/>
      <c r="AH177" s="145"/>
      <c r="AI177" s="145"/>
    </row>
    <row r="178" spans="2:35" ht="9"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2:35" ht="18.75" customHeight="1">
      <c r="B179" s="70" t="s">
        <v>1160</v>
      </c>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2"/>
    </row>
    <row r="180" spans="2:35" ht="8.25"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spans="2:35" ht="11.25" customHeight="1">
      <c r="B181" s="57" t="s">
        <v>1215</v>
      </c>
      <c r="C181" s="58"/>
      <c r="D181" s="58"/>
      <c r="E181" s="58"/>
      <c r="F181" s="58"/>
      <c r="G181" s="58"/>
      <c r="H181" s="57" t="s">
        <v>1170</v>
      </c>
      <c r="I181" s="58"/>
      <c r="J181" s="58"/>
      <c r="K181" s="58"/>
      <c r="L181" s="58"/>
      <c r="M181" s="58"/>
      <c r="N181" s="58"/>
      <c r="O181" s="58"/>
      <c r="P181" s="58"/>
      <c r="Q181" s="58"/>
      <c r="R181" s="58"/>
      <c r="S181" s="57" t="s">
        <v>1171</v>
      </c>
      <c r="T181" s="58"/>
      <c r="U181" s="58"/>
      <c r="V181" s="58"/>
      <c r="W181" s="58"/>
      <c r="X181" s="58"/>
      <c r="Y181" s="58"/>
      <c r="Z181" s="57" t="s">
        <v>1216</v>
      </c>
      <c r="AA181" s="58"/>
      <c r="AB181" s="58"/>
      <c r="AC181" s="58"/>
      <c r="AD181" s="58"/>
      <c r="AE181" s="58"/>
      <c r="AF181" s="57" t="s">
        <v>1171</v>
      </c>
      <c r="AG181" s="58"/>
      <c r="AH181" s="58"/>
      <c r="AI181" s="58"/>
    </row>
    <row r="182" spans="2:35" ht="10.5" customHeight="1">
      <c r="B182" s="63" t="s">
        <v>1217</v>
      </c>
      <c r="C182" s="61"/>
      <c r="D182" s="61"/>
      <c r="E182" s="61"/>
      <c r="F182" s="61"/>
      <c r="G182" s="61"/>
      <c r="H182" s="143">
        <v>2314033804.6499996</v>
      </c>
      <c r="I182" s="61"/>
      <c r="J182" s="61"/>
      <c r="K182" s="61"/>
      <c r="L182" s="61"/>
      <c r="M182" s="61"/>
      <c r="N182" s="61"/>
      <c r="O182" s="61"/>
      <c r="P182" s="61"/>
      <c r="Q182" s="61"/>
      <c r="R182" s="61"/>
      <c r="S182" s="141">
        <v>0.17182986271699133</v>
      </c>
      <c r="T182" s="61"/>
      <c r="U182" s="61"/>
      <c r="V182" s="61"/>
      <c r="W182" s="61"/>
      <c r="X182" s="61"/>
      <c r="Y182" s="61"/>
      <c r="Z182" s="60">
        <v>53113</v>
      </c>
      <c r="AA182" s="61"/>
      <c r="AB182" s="61"/>
      <c r="AC182" s="61"/>
      <c r="AD182" s="61"/>
      <c r="AE182" s="61"/>
      <c r="AF182" s="141">
        <v>0.5013403560438731</v>
      </c>
      <c r="AG182" s="61"/>
      <c r="AH182" s="61"/>
      <c r="AI182" s="61"/>
    </row>
    <row r="183" spans="2:35" ht="10.5" customHeight="1">
      <c r="B183" s="63" t="s">
        <v>1218</v>
      </c>
      <c r="C183" s="61"/>
      <c r="D183" s="61"/>
      <c r="E183" s="61"/>
      <c r="F183" s="61"/>
      <c r="G183" s="61"/>
      <c r="H183" s="143">
        <v>4697465912.390013</v>
      </c>
      <c r="I183" s="61"/>
      <c r="J183" s="61"/>
      <c r="K183" s="61"/>
      <c r="L183" s="61"/>
      <c r="M183" s="61"/>
      <c r="N183" s="61"/>
      <c r="O183" s="61"/>
      <c r="P183" s="61"/>
      <c r="Q183" s="61"/>
      <c r="R183" s="61"/>
      <c r="S183" s="141">
        <v>0.3488129348939252</v>
      </c>
      <c r="T183" s="61"/>
      <c r="U183" s="61"/>
      <c r="V183" s="61"/>
      <c r="W183" s="61"/>
      <c r="X183" s="61"/>
      <c r="Y183" s="61"/>
      <c r="Z183" s="60">
        <v>32173</v>
      </c>
      <c r="AA183" s="61"/>
      <c r="AB183" s="61"/>
      <c r="AC183" s="61"/>
      <c r="AD183" s="61"/>
      <c r="AE183" s="61"/>
      <c r="AF183" s="141">
        <v>0.303685035207944</v>
      </c>
      <c r="AG183" s="61"/>
      <c r="AH183" s="61"/>
      <c r="AI183" s="61"/>
    </row>
    <row r="184" spans="2:35" ht="10.5" customHeight="1">
      <c r="B184" s="63" t="s">
        <v>1219</v>
      </c>
      <c r="C184" s="61"/>
      <c r="D184" s="61"/>
      <c r="E184" s="61"/>
      <c r="F184" s="61"/>
      <c r="G184" s="61"/>
      <c r="H184" s="143">
        <v>3391293813.659985</v>
      </c>
      <c r="I184" s="61"/>
      <c r="J184" s="61"/>
      <c r="K184" s="61"/>
      <c r="L184" s="61"/>
      <c r="M184" s="61"/>
      <c r="N184" s="61"/>
      <c r="O184" s="61"/>
      <c r="P184" s="61"/>
      <c r="Q184" s="61"/>
      <c r="R184" s="61"/>
      <c r="S184" s="141">
        <v>0.25182240175714077</v>
      </c>
      <c r="T184" s="61"/>
      <c r="U184" s="61"/>
      <c r="V184" s="61"/>
      <c r="W184" s="61"/>
      <c r="X184" s="61"/>
      <c r="Y184" s="61"/>
      <c r="Z184" s="60">
        <v>14039</v>
      </c>
      <c r="AA184" s="61"/>
      <c r="AB184" s="61"/>
      <c r="AC184" s="61"/>
      <c r="AD184" s="61"/>
      <c r="AE184" s="61"/>
      <c r="AF184" s="141">
        <v>0.13251590492911217</v>
      </c>
      <c r="AG184" s="61"/>
      <c r="AH184" s="61"/>
      <c r="AI184" s="61"/>
    </row>
    <row r="185" spans="2:35" ht="10.5" customHeight="1">
      <c r="B185" s="63" t="s">
        <v>1220</v>
      </c>
      <c r="C185" s="61"/>
      <c r="D185" s="61"/>
      <c r="E185" s="61"/>
      <c r="F185" s="61"/>
      <c r="G185" s="61"/>
      <c r="H185" s="143">
        <v>1321745638.0699985</v>
      </c>
      <c r="I185" s="61"/>
      <c r="J185" s="61"/>
      <c r="K185" s="61"/>
      <c r="L185" s="61"/>
      <c r="M185" s="61"/>
      <c r="N185" s="61"/>
      <c r="O185" s="61"/>
      <c r="P185" s="61"/>
      <c r="Q185" s="61"/>
      <c r="R185" s="61"/>
      <c r="S185" s="141">
        <v>0.09814695493210455</v>
      </c>
      <c r="T185" s="61"/>
      <c r="U185" s="61"/>
      <c r="V185" s="61"/>
      <c r="W185" s="61"/>
      <c r="X185" s="61"/>
      <c r="Y185" s="61"/>
      <c r="Z185" s="60">
        <v>3883</v>
      </c>
      <c r="AA185" s="61"/>
      <c r="AB185" s="61"/>
      <c r="AC185" s="61"/>
      <c r="AD185" s="61"/>
      <c r="AE185" s="61"/>
      <c r="AF185" s="141">
        <v>0.036652130410979596</v>
      </c>
      <c r="AG185" s="61"/>
      <c r="AH185" s="61"/>
      <c r="AI185" s="61"/>
    </row>
    <row r="186" spans="2:35" ht="10.5" customHeight="1">
      <c r="B186" s="63" t="s">
        <v>1221</v>
      </c>
      <c r="C186" s="61"/>
      <c r="D186" s="61"/>
      <c r="E186" s="61"/>
      <c r="F186" s="61"/>
      <c r="G186" s="61"/>
      <c r="H186" s="143">
        <v>1742466903.750001</v>
      </c>
      <c r="I186" s="61"/>
      <c r="J186" s="61"/>
      <c r="K186" s="61"/>
      <c r="L186" s="61"/>
      <c r="M186" s="61"/>
      <c r="N186" s="61"/>
      <c r="O186" s="61"/>
      <c r="P186" s="61"/>
      <c r="Q186" s="61"/>
      <c r="R186" s="61"/>
      <c r="S186" s="141">
        <v>0.12938784569983816</v>
      </c>
      <c r="T186" s="61"/>
      <c r="U186" s="61"/>
      <c r="V186" s="61"/>
      <c r="W186" s="61"/>
      <c r="X186" s="61"/>
      <c r="Y186" s="61"/>
      <c r="Z186" s="60">
        <v>2734</v>
      </c>
      <c r="AA186" s="61"/>
      <c r="AB186" s="61"/>
      <c r="AC186" s="61"/>
      <c r="AD186" s="61"/>
      <c r="AE186" s="61"/>
      <c r="AF186" s="141">
        <v>0.02580657340809122</v>
      </c>
      <c r="AG186" s="61"/>
      <c r="AH186" s="61"/>
      <c r="AI186" s="61"/>
    </row>
    <row r="187" spans="2:35" ht="12" customHeight="1">
      <c r="B187" s="149"/>
      <c r="C187" s="145"/>
      <c r="D187" s="145"/>
      <c r="E187" s="145"/>
      <c r="F187" s="145"/>
      <c r="G187" s="145"/>
      <c r="H187" s="146">
        <v>13467006072.519997</v>
      </c>
      <c r="I187" s="145"/>
      <c r="J187" s="145"/>
      <c r="K187" s="145"/>
      <c r="L187" s="145"/>
      <c r="M187" s="145"/>
      <c r="N187" s="145"/>
      <c r="O187" s="145"/>
      <c r="P187" s="145"/>
      <c r="Q187" s="145"/>
      <c r="R187" s="145"/>
      <c r="S187" s="147">
        <v>1.000000000000001</v>
      </c>
      <c r="T187" s="145"/>
      <c r="U187" s="145"/>
      <c r="V187" s="145"/>
      <c r="W187" s="145"/>
      <c r="X187" s="145"/>
      <c r="Y187" s="145"/>
      <c r="Z187" s="148">
        <v>105942</v>
      </c>
      <c r="AA187" s="145"/>
      <c r="AB187" s="145"/>
      <c r="AC187" s="145"/>
      <c r="AD187" s="145"/>
      <c r="AE187" s="145"/>
      <c r="AF187" s="147">
        <v>1</v>
      </c>
      <c r="AG187" s="145"/>
      <c r="AH187" s="145"/>
      <c r="AI187" s="145"/>
    </row>
    <row r="188" spans="2:35" ht="9"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2:35" ht="18.75" customHeight="1">
      <c r="B189" s="70" t="s">
        <v>1161</v>
      </c>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2"/>
    </row>
    <row r="190" spans="2:35" ht="8.25"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spans="2:35" ht="11.25" customHeight="1">
      <c r="B191" s="57"/>
      <c r="C191" s="58"/>
      <c r="D191" s="58"/>
      <c r="E191" s="58"/>
      <c r="F191" s="58"/>
      <c r="G191" s="57" t="s">
        <v>1170</v>
      </c>
      <c r="H191" s="58"/>
      <c r="I191" s="58"/>
      <c r="J191" s="58"/>
      <c r="K191" s="58"/>
      <c r="L191" s="58"/>
      <c r="M191" s="58"/>
      <c r="N191" s="58"/>
      <c r="O191" s="58"/>
      <c r="P191" s="58"/>
      <c r="Q191" s="58"/>
      <c r="R191" s="57" t="s">
        <v>1171</v>
      </c>
      <c r="S191" s="58"/>
      <c r="T191" s="58"/>
      <c r="U191" s="58"/>
      <c r="V191" s="58"/>
      <c r="W191" s="58"/>
      <c r="X191" s="58"/>
      <c r="Y191" s="57" t="s">
        <v>1172</v>
      </c>
      <c r="Z191" s="58"/>
      <c r="AA191" s="58"/>
      <c r="AB191" s="58"/>
      <c r="AC191" s="58"/>
      <c r="AD191" s="58"/>
      <c r="AE191" s="58"/>
      <c r="AF191" s="57" t="s">
        <v>1171</v>
      </c>
      <c r="AG191" s="58"/>
      <c r="AH191" s="58"/>
      <c r="AI191" s="1"/>
    </row>
    <row r="192" spans="2:35" ht="11.25" customHeight="1">
      <c r="B192" s="63" t="s">
        <v>1222</v>
      </c>
      <c r="C192" s="61"/>
      <c r="D192" s="61"/>
      <c r="E192" s="61"/>
      <c r="F192" s="61"/>
      <c r="G192" s="143">
        <v>78423636.98000006</v>
      </c>
      <c r="H192" s="61"/>
      <c r="I192" s="61"/>
      <c r="J192" s="61"/>
      <c r="K192" s="61"/>
      <c r="L192" s="61"/>
      <c r="M192" s="61"/>
      <c r="N192" s="61"/>
      <c r="O192" s="61"/>
      <c r="P192" s="61"/>
      <c r="Q192" s="61"/>
      <c r="R192" s="141">
        <v>0.005823390630232719</v>
      </c>
      <c r="S192" s="61"/>
      <c r="T192" s="61"/>
      <c r="U192" s="61"/>
      <c r="V192" s="61"/>
      <c r="W192" s="61"/>
      <c r="X192" s="61"/>
      <c r="Y192" s="60">
        <v>1681</v>
      </c>
      <c r="Z192" s="61"/>
      <c r="AA192" s="61"/>
      <c r="AB192" s="61"/>
      <c r="AC192" s="61"/>
      <c r="AD192" s="61"/>
      <c r="AE192" s="61"/>
      <c r="AF192" s="141">
        <v>0.008308784278060064</v>
      </c>
      <c r="AG192" s="61"/>
      <c r="AH192" s="61"/>
      <c r="AI192" s="1"/>
    </row>
    <row r="193" spans="2:35" ht="11.25" customHeight="1">
      <c r="B193" s="63" t="s">
        <v>1223</v>
      </c>
      <c r="C193" s="61"/>
      <c r="D193" s="61"/>
      <c r="E193" s="61"/>
      <c r="F193" s="61"/>
      <c r="G193" s="143">
        <v>540012216.1199998</v>
      </c>
      <c r="H193" s="61"/>
      <c r="I193" s="61"/>
      <c r="J193" s="61"/>
      <c r="K193" s="61"/>
      <c r="L193" s="61"/>
      <c r="M193" s="61"/>
      <c r="N193" s="61"/>
      <c r="O193" s="61"/>
      <c r="P193" s="61"/>
      <c r="Q193" s="61"/>
      <c r="R193" s="141">
        <v>0.04009890640963754</v>
      </c>
      <c r="S193" s="61"/>
      <c r="T193" s="61"/>
      <c r="U193" s="61"/>
      <c r="V193" s="61"/>
      <c r="W193" s="61"/>
      <c r="X193" s="61"/>
      <c r="Y193" s="60">
        <v>9354</v>
      </c>
      <c r="Z193" s="61"/>
      <c r="AA193" s="61"/>
      <c r="AB193" s="61"/>
      <c r="AC193" s="61"/>
      <c r="AD193" s="61"/>
      <c r="AE193" s="61"/>
      <c r="AF193" s="141">
        <v>0.04623460329385713</v>
      </c>
      <c r="AG193" s="61"/>
      <c r="AH193" s="61"/>
      <c r="AI193" s="1"/>
    </row>
    <row r="194" spans="2:35" ht="11.25" customHeight="1">
      <c r="B194" s="63" t="s">
        <v>1224</v>
      </c>
      <c r="C194" s="61"/>
      <c r="D194" s="61"/>
      <c r="E194" s="61"/>
      <c r="F194" s="61"/>
      <c r="G194" s="143">
        <v>3029949710.630016</v>
      </c>
      <c r="H194" s="61"/>
      <c r="I194" s="61"/>
      <c r="J194" s="61"/>
      <c r="K194" s="61"/>
      <c r="L194" s="61"/>
      <c r="M194" s="61"/>
      <c r="N194" s="61"/>
      <c r="O194" s="61"/>
      <c r="P194" s="61"/>
      <c r="Q194" s="61"/>
      <c r="R194" s="141">
        <v>0.2249905951117642</v>
      </c>
      <c r="S194" s="61"/>
      <c r="T194" s="61"/>
      <c r="U194" s="61"/>
      <c r="V194" s="61"/>
      <c r="W194" s="61"/>
      <c r="X194" s="61"/>
      <c r="Y194" s="60">
        <v>41165</v>
      </c>
      <c r="Z194" s="61"/>
      <c r="AA194" s="61"/>
      <c r="AB194" s="61"/>
      <c r="AC194" s="61"/>
      <c r="AD194" s="61"/>
      <c r="AE194" s="61"/>
      <c r="AF194" s="141">
        <v>0.20346883093774096</v>
      </c>
      <c r="AG194" s="61"/>
      <c r="AH194" s="61"/>
      <c r="AI194" s="1"/>
    </row>
    <row r="195" spans="2:35" ht="11.25" customHeight="1">
      <c r="B195" s="63" t="s">
        <v>1225</v>
      </c>
      <c r="C195" s="61"/>
      <c r="D195" s="61"/>
      <c r="E195" s="61"/>
      <c r="F195" s="61"/>
      <c r="G195" s="143">
        <v>7482740631.969987</v>
      </c>
      <c r="H195" s="61"/>
      <c r="I195" s="61"/>
      <c r="J195" s="61"/>
      <c r="K195" s="61"/>
      <c r="L195" s="61"/>
      <c r="M195" s="61"/>
      <c r="N195" s="61"/>
      <c r="O195" s="61"/>
      <c r="P195" s="61"/>
      <c r="Q195" s="61"/>
      <c r="R195" s="141">
        <v>0.5556350529342109</v>
      </c>
      <c r="S195" s="61"/>
      <c r="T195" s="61"/>
      <c r="U195" s="61"/>
      <c r="V195" s="61"/>
      <c r="W195" s="61"/>
      <c r="X195" s="61"/>
      <c r="Y195" s="60">
        <v>102524</v>
      </c>
      <c r="Z195" s="61"/>
      <c r="AA195" s="61"/>
      <c r="AB195" s="61"/>
      <c r="AC195" s="61"/>
      <c r="AD195" s="61"/>
      <c r="AE195" s="61"/>
      <c r="AF195" s="141">
        <v>0.5067518139939501</v>
      </c>
      <c r="AG195" s="61"/>
      <c r="AH195" s="61"/>
      <c r="AI195" s="1"/>
    </row>
    <row r="196" spans="2:35" ht="11.25" customHeight="1">
      <c r="B196" s="63" t="s">
        <v>1226</v>
      </c>
      <c r="C196" s="61"/>
      <c r="D196" s="61"/>
      <c r="E196" s="61"/>
      <c r="F196" s="61"/>
      <c r="G196" s="143">
        <v>1394325092.0799947</v>
      </c>
      <c r="H196" s="61"/>
      <c r="I196" s="61"/>
      <c r="J196" s="61"/>
      <c r="K196" s="61"/>
      <c r="L196" s="61"/>
      <c r="M196" s="61"/>
      <c r="N196" s="61"/>
      <c r="O196" s="61"/>
      <c r="P196" s="61"/>
      <c r="Q196" s="61"/>
      <c r="R196" s="141">
        <v>0.10353638251676257</v>
      </c>
      <c r="S196" s="61"/>
      <c r="T196" s="61"/>
      <c r="U196" s="61"/>
      <c r="V196" s="61"/>
      <c r="W196" s="61"/>
      <c r="X196" s="61"/>
      <c r="Y196" s="60">
        <v>24006</v>
      </c>
      <c r="Z196" s="61"/>
      <c r="AA196" s="61"/>
      <c r="AB196" s="61"/>
      <c r="AC196" s="61"/>
      <c r="AD196" s="61"/>
      <c r="AE196" s="61"/>
      <c r="AF196" s="141">
        <v>0.11865596393760257</v>
      </c>
      <c r="AG196" s="61"/>
      <c r="AH196" s="61"/>
      <c r="AI196" s="1"/>
    </row>
    <row r="197" spans="2:35" ht="11.25" customHeight="1">
      <c r="B197" s="63" t="s">
        <v>1227</v>
      </c>
      <c r="C197" s="61"/>
      <c r="D197" s="61"/>
      <c r="E197" s="61"/>
      <c r="F197" s="61"/>
      <c r="G197" s="143">
        <v>676547999.8300024</v>
      </c>
      <c r="H197" s="61"/>
      <c r="I197" s="61"/>
      <c r="J197" s="61"/>
      <c r="K197" s="61"/>
      <c r="L197" s="61"/>
      <c r="M197" s="61"/>
      <c r="N197" s="61"/>
      <c r="O197" s="61"/>
      <c r="P197" s="61"/>
      <c r="Q197" s="61"/>
      <c r="R197" s="141">
        <v>0.050237446703950604</v>
      </c>
      <c r="S197" s="61"/>
      <c r="T197" s="61"/>
      <c r="U197" s="61"/>
      <c r="V197" s="61"/>
      <c r="W197" s="61"/>
      <c r="X197" s="61"/>
      <c r="Y197" s="60">
        <v>14981</v>
      </c>
      <c r="Z197" s="61"/>
      <c r="AA197" s="61"/>
      <c r="AB197" s="61"/>
      <c r="AC197" s="61"/>
      <c r="AD197" s="61"/>
      <c r="AE197" s="61"/>
      <c r="AF197" s="141">
        <v>0.0740475296071492</v>
      </c>
      <c r="AG197" s="61"/>
      <c r="AH197" s="61"/>
      <c r="AI197" s="1"/>
    </row>
    <row r="198" spans="2:35" ht="11.25" customHeight="1">
      <c r="B198" s="63" t="s">
        <v>1228</v>
      </c>
      <c r="C198" s="61"/>
      <c r="D198" s="61"/>
      <c r="E198" s="61"/>
      <c r="F198" s="61"/>
      <c r="G198" s="143">
        <v>165455517.14999995</v>
      </c>
      <c r="H198" s="61"/>
      <c r="I198" s="61"/>
      <c r="J198" s="61"/>
      <c r="K198" s="61"/>
      <c r="L198" s="61"/>
      <c r="M198" s="61"/>
      <c r="N198" s="61"/>
      <c r="O198" s="61"/>
      <c r="P198" s="61"/>
      <c r="Q198" s="61"/>
      <c r="R198" s="141">
        <v>0.012285991129655689</v>
      </c>
      <c r="S198" s="61"/>
      <c r="T198" s="61"/>
      <c r="U198" s="61"/>
      <c r="V198" s="61"/>
      <c r="W198" s="61"/>
      <c r="X198" s="61"/>
      <c r="Y198" s="60">
        <v>5132</v>
      </c>
      <c r="Z198" s="61"/>
      <c r="AA198" s="61"/>
      <c r="AB198" s="61"/>
      <c r="AC198" s="61"/>
      <c r="AD198" s="61"/>
      <c r="AE198" s="61"/>
      <c r="AF198" s="141">
        <v>0.025366258723976354</v>
      </c>
      <c r="AG198" s="61"/>
      <c r="AH198" s="61"/>
      <c r="AI198" s="1"/>
    </row>
    <row r="199" spans="2:35" ht="11.25" customHeight="1">
      <c r="B199" s="63" t="s">
        <v>1229</v>
      </c>
      <c r="C199" s="61"/>
      <c r="D199" s="61"/>
      <c r="E199" s="61"/>
      <c r="F199" s="61"/>
      <c r="G199" s="143">
        <v>62953134.140000045</v>
      </c>
      <c r="H199" s="61"/>
      <c r="I199" s="61"/>
      <c r="J199" s="61"/>
      <c r="K199" s="61"/>
      <c r="L199" s="61"/>
      <c r="M199" s="61"/>
      <c r="N199" s="61"/>
      <c r="O199" s="61"/>
      <c r="P199" s="61"/>
      <c r="Q199" s="61"/>
      <c r="R199" s="141">
        <v>0.004674619867325865</v>
      </c>
      <c r="S199" s="61"/>
      <c r="T199" s="61"/>
      <c r="U199" s="61"/>
      <c r="V199" s="61"/>
      <c r="W199" s="61"/>
      <c r="X199" s="61"/>
      <c r="Y199" s="60">
        <v>2041</v>
      </c>
      <c r="Z199" s="61"/>
      <c r="AA199" s="61"/>
      <c r="AB199" s="61"/>
      <c r="AC199" s="61"/>
      <c r="AD199" s="61"/>
      <c r="AE199" s="61"/>
      <c r="AF199" s="141">
        <v>0.0100881788884715</v>
      </c>
      <c r="AG199" s="61"/>
      <c r="AH199" s="61"/>
      <c r="AI199" s="1"/>
    </row>
    <row r="200" spans="2:35" ht="11.25" customHeight="1">
      <c r="B200" s="63" t="s">
        <v>1230</v>
      </c>
      <c r="C200" s="61"/>
      <c r="D200" s="61"/>
      <c r="E200" s="61"/>
      <c r="F200" s="61"/>
      <c r="G200" s="143">
        <v>21840778.459999967</v>
      </c>
      <c r="H200" s="61"/>
      <c r="I200" s="61"/>
      <c r="J200" s="61"/>
      <c r="K200" s="61"/>
      <c r="L200" s="61"/>
      <c r="M200" s="61"/>
      <c r="N200" s="61"/>
      <c r="O200" s="61"/>
      <c r="P200" s="61"/>
      <c r="Q200" s="61"/>
      <c r="R200" s="141">
        <v>0.001621799109793751</v>
      </c>
      <c r="S200" s="61"/>
      <c r="T200" s="61"/>
      <c r="U200" s="61"/>
      <c r="V200" s="61"/>
      <c r="W200" s="61"/>
      <c r="X200" s="61"/>
      <c r="Y200" s="60">
        <v>792</v>
      </c>
      <c r="Z200" s="61"/>
      <c r="AA200" s="61"/>
      <c r="AB200" s="61"/>
      <c r="AC200" s="61"/>
      <c r="AD200" s="61"/>
      <c r="AE200" s="61"/>
      <c r="AF200" s="141">
        <v>0.003914668142905159</v>
      </c>
      <c r="AG200" s="61"/>
      <c r="AH200" s="61"/>
      <c r="AI200" s="1"/>
    </row>
    <row r="201" spans="2:35" ht="11.25" customHeight="1">
      <c r="B201" s="63" t="s">
        <v>1231</v>
      </c>
      <c r="C201" s="61"/>
      <c r="D201" s="61"/>
      <c r="E201" s="61"/>
      <c r="F201" s="61"/>
      <c r="G201" s="143">
        <v>10170967.870000003</v>
      </c>
      <c r="H201" s="61"/>
      <c r="I201" s="61"/>
      <c r="J201" s="61"/>
      <c r="K201" s="61"/>
      <c r="L201" s="61"/>
      <c r="M201" s="61"/>
      <c r="N201" s="61"/>
      <c r="O201" s="61"/>
      <c r="P201" s="61"/>
      <c r="Q201" s="61"/>
      <c r="R201" s="141">
        <v>0.00075525085644346</v>
      </c>
      <c r="S201" s="61"/>
      <c r="T201" s="61"/>
      <c r="U201" s="61"/>
      <c r="V201" s="61"/>
      <c r="W201" s="61"/>
      <c r="X201" s="61"/>
      <c r="Y201" s="60">
        <v>405</v>
      </c>
      <c r="Z201" s="61"/>
      <c r="AA201" s="61"/>
      <c r="AB201" s="61"/>
      <c r="AC201" s="61"/>
      <c r="AD201" s="61"/>
      <c r="AE201" s="61"/>
      <c r="AF201" s="141">
        <v>0.002001818936712865</v>
      </c>
      <c r="AG201" s="61"/>
      <c r="AH201" s="61"/>
      <c r="AI201" s="1"/>
    </row>
    <row r="202" spans="2:35" ht="11.25" customHeight="1">
      <c r="B202" s="63" t="s">
        <v>1232</v>
      </c>
      <c r="C202" s="61"/>
      <c r="D202" s="61"/>
      <c r="E202" s="61"/>
      <c r="F202" s="61"/>
      <c r="G202" s="143">
        <v>3531234.2399999984</v>
      </c>
      <c r="H202" s="61"/>
      <c r="I202" s="61"/>
      <c r="J202" s="61"/>
      <c r="K202" s="61"/>
      <c r="L202" s="61"/>
      <c r="M202" s="61"/>
      <c r="N202" s="61"/>
      <c r="O202" s="61"/>
      <c r="P202" s="61"/>
      <c r="Q202" s="61"/>
      <c r="R202" s="141">
        <v>0.0002622137556769677</v>
      </c>
      <c r="S202" s="61"/>
      <c r="T202" s="61"/>
      <c r="U202" s="61"/>
      <c r="V202" s="61"/>
      <c r="W202" s="61"/>
      <c r="X202" s="61"/>
      <c r="Y202" s="60">
        <v>146</v>
      </c>
      <c r="Z202" s="61"/>
      <c r="AA202" s="61"/>
      <c r="AB202" s="61"/>
      <c r="AC202" s="61"/>
      <c r="AD202" s="61"/>
      <c r="AE202" s="61"/>
      <c r="AF202" s="141">
        <v>0.000721643369777971</v>
      </c>
      <c r="AG202" s="61"/>
      <c r="AH202" s="61"/>
      <c r="AI202" s="1"/>
    </row>
    <row r="203" spans="2:35" ht="11.25" customHeight="1">
      <c r="B203" s="63" t="s">
        <v>1233</v>
      </c>
      <c r="C203" s="61"/>
      <c r="D203" s="61"/>
      <c r="E203" s="61"/>
      <c r="F203" s="61"/>
      <c r="G203" s="143">
        <v>612068.3200000001</v>
      </c>
      <c r="H203" s="61"/>
      <c r="I203" s="61"/>
      <c r="J203" s="61"/>
      <c r="K203" s="61"/>
      <c r="L203" s="61"/>
      <c r="M203" s="61"/>
      <c r="N203" s="61"/>
      <c r="O203" s="61"/>
      <c r="P203" s="61"/>
      <c r="Q203" s="61"/>
      <c r="R203" s="141">
        <v>4.544947234032602E-05</v>
      </c>
      <c r="S203" s="61"/>
      <c r="T203" s="61"/>
      <c r="U203" s="61"/>
      <c r="V203" s="61"/>
      <c r="W203" s="61"/>
      <c r="X203" s="61"/>
      <c r="Y203" s="60">
        <v>46</v>
      </c>
      <c r="Z203" s="61"/>
      <c r="AA203" s="61"/>
      <c r="AB203" s="61"/>
      <c r="AC203" s="61"/>
      <c r="AD203" s="61"/>
      <c r="AE203" s="61"/>
      <c r="AF203" s="141">
        <v>0.00022736708910812788</v>
      </c>
      <c r="AG203" s="61"/>
      <c r="AH203" s="61"/>
      <c r="AI203" s="1"/>
    </row>
    <row r="204" spans="2:35" ht="11.25" customHeight="1">
      <c r="B204" s="63" t="s">
        <v>1234</v>
      </c>
      <c r="C204" s="61"/>
      <c r="D204" s="61"/>
      <c r="E204" s="61"/>
      <c r="F204" s="61"/>
      <c r="G204" s="143">
        <v>146192.87999999998</v>
      </c>
      <c r="H204" s="61"/>
      <c r="I204" s="61"/>
      <c r="J204" s="61"/>
      <c r="K204" s="61"/>
      <c r="L204" s="61"/>
      <c r="M204" s="61"/>
      <c r="N204" s="61"/>
      <c r="O204" s="61"/>
      <c r="P204" s="61"/>
      <c r="Q204" s="61"/>
      <c r="R204" s="141">
        <v>1.0855633331770217E-05</v>
      </c>
      <c r="S204" s="61"/>
      <c r="T204" s="61"/>
      <c r="U204" s="61"/>
      <c r="V204" s="61"/>
      <c r="W204" s="61"/>
      <c r="X204" s="61"/>
      <c r="Y204" s="60">
        <v>24</v>
      </c>
      <c r="Z204" s="61"/>
      <c r="AA204" s="61"/>
      <c r="AB204" s="61"/>
      <c r="AC204" s="61"/>
      <c r="AD204" s="61"/>
      <c r="AE204" s="61"/>
      <c r="AF204" s="141">
        <v>0.00011862630736076237</v>
      </c>
      <c r="AG204" s="61"/>
      <c r="AH204" s="61"/>
      <c r="AI204" s="1"/>
    </row>
    <row r="205" spans="2:35" ht="11.25" customHeight="1">
      <c r="B205" s="63" t="s">
        <v>1235</v>
      </c>
      <c r="C205" s="61"/>
      <c r="D205" s="61"/>
      <c r="E205" s="61"/>
      <c r="F205" s="61"/>
      <c r="G205" s="143">
        <v>165947.7</v>
      </c>
      <c r="H205" s="61"/>
      <c r="I205" s="61"/>
      <c r="J205" s="61"/>
      <c r="K205" s="61"/>
      <c r="L205" s="61"/>
      <c r="M205" s="61"/>
      <c r="N205" s="61"/>
      <c r="O205" s="61"/>
      <c r="P205" s="61"/>
      <c r="Q205" s="61"/>
      <c r="R205" s="141">
        <v>1.2322538439974674E-05</v>
      </c>
      <c r="S205" s="61"/>
      <c r="T205" s="61"/>
      <c r="U205" s="61"/>
      <c r="V205" s="61"/>
      <c r="W205" s="61"/>
      <c r="X205" s="61"/>
      <c r="Y205" s="60">
        <v>11</v>
      </c>
      <c r="Z205" s="61"/>
      <c r="AA205" s="61"/>
      <c r="AB205" s="61"/>
      <c r="AC205" s="61"/>
      <c r="AD205" s="61"/>
      <c r="AE205" s="61"/>
      <c r="AF205" s="141">
        <v>5.4370390873682755E-05</v>
      </c>
      <c r="AG205" s="61"/>
      <c r="AH205" s="61"/>
      <c r="AI205" s="1"/>
    </row>
    <row r="206" spans="2:35" ht="11.25" customHeight="1">
      <c r="B206" s="63" t="s">
        <v>1236</v>
      </c>
      <c r="C206" s="61"/>
      <c r="D206" s="61"/>
      <c r="E206" s="61"/>
      <c r="F206" s="61"/>
      <c r="G206" s="143">
        <v>43301.39000000001</v>
      </c>
      <c r="H206" s="61"/>
      <c r="I206" s="61"/>
      <c r="J206" s="61"/>
      <c r="K206" s="61"/>
      <c r="L206" s="61"/>
      <c r="M206" s="61"/>
      <c r="N206" s="61"/>
      <c r="O206" s="61"/>
      <c r="P206" s="61"/>
      <c r="Q206" s="61"/>
      <c r="R206" s="141">
        <v>3.2153687142354794E-06</v>
      </c>
      <c r="S206" s="61"/>
      <c r="T206" s="61"/>
      <c r="U206" s="61"/>
      <c r="V206" s="61"/>
      <c r="W206" s="61"/>
      <c r="X206" s="61"/>
      <c r="Y206" s="60">
        <v>3</v>
      </c>
      <c r="Z206" s="61"/>
      <c r="AA206" s="61"/>
      <c r="AB206" s="61"/>
      <c r="AC206" s="61"/>
      <c r="AD206" s="61"/>
      <c r="AE206" s="61"/>
      <c r="AF206" s="141">
        <v>1.4828288420095296E-05</v>
      </c>
      <c r="AG206" s="61"/>
      <c r="AH206" s="61"/>
      <c r="AI206" s="1"/>
    </row>
    <row r="207" spans="2:35" ht="11.25" customHeight="1">
      <c r="B207" s="63" t="s">
        <v>1237</v>
      </c>
      <c r="C207" s="61"/>
      <c r="D207" s="61"/>
      <c r="E207" s="61"/>
      <c r="F207" s="61"/>
      <c r="G207" s="143">
        <v>29139.88</v>
      </c>
      <c r="H207" s="61"/>
      <c r="I207" s="61"/>
      <c r="J207" s="61"/>
      <c r="K207" s="61"/>
      <c r="L207" s="61"/>
      <c r="M207" s="61"/>
      <c r="N207" s="61"/>
      <c r="O207" s="61"/>
      <c r="P207" s="61"/>
      <c r="Q207" s="61"/>
      <c r="R207" s="141">
        <v>2.1637979401718084E-06</v>
      </c>
      <c r="S207" s="61"/>
      <c r="T207" s="61"/>
      <c r="U207" s="61"/>
      <c r="V207" s="61"/>
      <c r="W207" s="61"/>
      <c r="X207" s="61"/>
      <c r="Y207" s="60">
        <v>2</v>
      </c>
      <c r="Z207" s="61"/>
      <c r="AA207" s="61"/>
      <c r="AB207" s="61"/>
      <c r="AC207" s="61"/>
      <c r="AD207" s="61"/>
      <c r="AE207" s="61"/>
      <c r="AF207" s="141">
        <v>9.885525613396865E-06</v>
      </c>
      <c r="AG207" s="61"/>
      <c r="AH207" s="61"/>
      <c r="AI207" s="1"/>
    </row>
    <row r="208" spans="2:35" ht="11.25" customHeight="1">
      <c r="B208" s="63" t="s">
        <v>1238</v>
      </c>
      <c r="C208" s="61"/>
      <c r="D208" s="61"/>
      <c r="E208" s="61"/>
      <c r="F208" s="61"/>
      <c r="G208" s="143">
        <v>18096.23</v>
      </c>
      <c r="H208" s="61"/>
      <c r="I208" s="61"/>
      <c r="J208" s="61"/>
      <c r="K208" s="61"/>
      <c r="L208" s="61"/>
      <c r="M208" s="61"/>
      <c r="N208" s="61"/>
      <c r="O208" s="61"/>
      <c r="P208" s="61"/>
      <c r="Q208" s="61"/>
      <c r="R208" s="141">
        <v>1.343745588481328E-06</v>
      </c>
      <c r="S208" s="61"/>
      <c r="T208" s="61"/>
      <c r="U208" s="61"/>
      <c r="V208" s="61"/>
      <c r="W208" s="61"/>
      <c r="X208" s="61"/>
      <c r="Y208" s="60">
        <v>1</v>
      </c>
      <c r="Z208" s="61"/>
      <c r="AA208" s="61"/>
      <c r="AB208" s="61"/>
      <c r="AC208" s="61"/>
      <c r="AD208" s="61"/>
      <c r="AE208" s="61"/>
      <c r="AF208" s="141">
        <v>4.942762806698432E-06</v>
      </c>
      <c r="AG208" s="61"/>
      <c r="AH208" s="61"/>
      <c r="AI208" s="1"/>
    </row>
    <row r="209" spans="2:35" ht="11.25" customHeight="1">
      <c r="B209" s="63" t="s">
        <v>1239</v>
      </c>
      <c r="C209" s="61"/>
      <c r="D209" s="61"/>
      <c r="E209" s="61"/>
      <c r="F209" s="61"/>
      <c r="G209" s="143">
        <v>40406.649999999994</v>
      </c>
      <c r="H209" s="61"/>
      <c r="I209" s="61"/>
      <c r="J209" s="61"/>
      <c r="K209" s="61"/>
      <c r="L209" s="61"/>
      <c r="M209" s="61"/>
      <c r="N209" s="61"/>
      <c r="O209" s="61"/>
      <c r="P209" s="61"/>
      <c r="Q209" s="61"/>
      <c r="R209" s="141">
        <v>3.000418191126497E-06</v>
      </c>
      <c r="S209" s="61"/>
      <c r="T209" s="61"/>
      <c r="U209" s="61"/>
      <c r="V209" s="61"/>
      <c r="W209" s="61"/>
      <c r="X209" s="61"/>
      <c r="Y209" s="60">
        <v>2</v>
      </c>
      <c r="Z209" s="61"/>
      <c r="AA209" s="61"/>
      <c r="AB209" s="61"/>
      <c r="AC209" s="61"/>
      <c r="AD209" s="61"/>
      <c r="AE209" s="61"/>
      <c r="AF209" s="141">
        <v>9.885525613396865E-06</v>
      </c>
      <c r="AG209" s="61"/>
      <c r="AH209" s="61"/>
      <c r="AI209" s="1"/>
    </row>
    <row r="210" spans="2:35" ht="11.25" customHeight="1">
      <c r="B210" s="149"/>
      <c r="C210" s="145"/>
      <c r="D210" s="145"/>
      <c r="E210" s="145"/>
      <c r="F210" s="145"/>
      <c r="G210" s="146">
        <v>13467006072.519995</v>
      </c>
      <c r="H210" s="145"/>
      <c r="I210" s="145"/>
      <c r="J210" s="145"/>
      <c r="K210" s="145"/>
      <c r="L210" s="145"/>
      <c r="M210" s="145"/>
      <c r="N210" s="145"/>
      <c r="O210" s="145"/>
      <c r="P210" s="145"/>
      <c r="Q210" s="145"/>
      <c r="R210" s="147">
        <v>0.9999999999999974</v>
      </c>
      <c r="S210" s="145"/>
      <c r="T210" s="145"/>
      <c r="U210" s="145"/>
      <c r="V210" s="145"/>
      <c r="W210" s="145"/>
      <c r="X210" s="145"/>
      <c r="Y210" s="148">
        <v>202316</v>
      </c>
      <c r="Z210" s="145"/>
      <c r="AA210" s="145"/>
      <c r="AB210" s="145"/>
      <c r="AC210" s="145"/>
      <c r="AD210" s="145"/>
      <c r="AE210" s="145"/>
      <c r="AF210" s="147">
        <v>1</v>
      </c>
      <c r="AG210" s="145"/>
      <c r="AH210" s="145"/>
      <c r="AI210" s="1"/>
    </row>
    <row r="211" spans="2:35" ht="9"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2:35" ht="18.75" customHeight="1">
      <c r="B212" s="70" t="s">
        <v>1162</v>
      </c>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2"/>
    </row>
    <row r="213" spans="2:35" ht="8.2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2:35" ht="12.75" customHeight="1">
      <c r="B214" s="57"/>
      <c r="C214" s="58"/>
      <c r="D214" s="58"/>
      <c r="E214" s="58"/>
      <c r="F214" s="57" t="s">
        <v>1170</v>
      </c>
      <c r="G214" s="58"/>
      <c r="H214" s="58"/>
      <c r="I214" s="58"/>
      <c r="J214" s="58"/>
      <c r="K214" s="58"/>
      <c r="L214" s="58"/>
      <c r="M214" s="58"/>
      <c r="N214" s="58"/>
      <c r="O214" s="58"/>
      <c r="P214" s="58"/>
      <c r="Q214" s="57" t="s">
        <v>1171</v>
      </c>
      <c r="R214" s="58"/>
      <c r="S214" s="58"/>
      <c r="T214" s="58"/>
      <c r="U214" s="58"/>
      <c r="V214" s="58"/>
      <c r="W214" s="58"/>
      <c r="X214" s="57" t="s">
        <v>1172</v>
      </c>
      <c r="Y214" s="58"/>
      <c r="Z214" s="58"/>
      <c r="AA214" s="58"/>
      <c r="AB214" s="58"/>
      <c r="AC214" s="58"/>
      <c r="AD214" s="58"/>
      <c r="AE214" s="58"/>
      <c r="AF214" s="57" t="s">
        <v>1171</v>
      </c>
      <c r="AG214" s="58"/>
      <c r="AH214" s="58"/>
      <c r="AI214" s="58"/>
    </row>
    <row r="215" spans="2:35" ht="11.25" customHeight="1">
      <c r="B215" s="63" t="s">
        <v>1027</v>
      </c>
      <c r="C215" s="61"/>
      <c r="D215" s="61"/>
      <c r="E215" s="61"/>
      <c r="F215" s="143">
        <v>10532474148.050018</v>
      </c>
      <c r="G215" s="61"/>
      <c r="H215" s="61"/>
      <c r="I215" s="61"/>
      <c r="J215" s="61"/>
      <c r="K215" s="61"/>
      <c r="L215" s="61"/>
      <c r="M215" s="61"/>
      <c r="N215" s="61"/>
      <c r="O215" s="61"/>
      <c r="P215" s="61"/>
      <c r="Q215" s="141">
        <v>0.7820947054848336</v>
      </c>
      <c r="R215" s="61"/>
      <c r="S215" s="61"/>
      <c r="T215" s="61"/>
      <c r="U215" s="61"/>
      <c r="V215" s="61"/>
      <c r="W215" s="61"/>
      <c r="X215" s="60">
        <v>158813</v>
      </c>
      <c r="Y215" s="61"/>
      <c r="Z215" s="61"/>
      <c r="AA215" s="61"/>
      <c r="AB215" s="61"/>
      <c r="AC215" s="61"/>
      <c r="AD215" s="61"/>
      <c r="AE215" s="61"/>
      <c r="AF215" s="141">
        <v>0.7849749896201981</v>
      </c>
      <c r="AG215" s="61"/>
      <c r="AH215" s="61"/>
      <c r="AI215" s="61"/>
    </row>
    <row r="216" spans="2:35" ht="11.25" customHeight="1">
      <c r="B216" s="63" t="s">
        <v>1240</v>
      </c>
      <c r="C216" s="61"/>
      <c r="D216" s="61"/>
      <c r="E216" s="61"/>
      <c r="F216" s="143">
        <v>30147108.069999978</v>
      </c>
      <c r="G216" s="61"/>
      <c r="H216" s="61"/>
      <c r="I216" s="61"/>
      <c r="J216" s="61"/>
      <c r="K216" s="61"/>
      <c r="L216" s="61"/>
      <c r="M216" s="61"/>
      <c r="N216" s="61"/>
      <c r="O216" s="61"/>
      <c r="P216" s="61"/>
      <c r="Q216" s="141">
        <v>0.002238590218765578</v>
      </c>
      <c r="R216" s="61"/>
      <c r="S216" s="61"/>
      <c r="T216" s="61"/>
      <c r="U216" s="61"/>
      <c r="V216" s="61"/>
      <c r="W216" s="61"/>
      <c r="X216" s="60">
        <v>1221</v>
      </c>
      <c r="Y216" s="61"/>
      <c r="Z216" s="61"/>
      <c r="AA216" s="61"/>
      <c r="AB216" s="61"/>
      <c r="AC216" s="61"/>
      <c r="AD216" s="61"/>
      <c r="AE216" s="61"/>
      <c r="AF216" s="141">
        <v>0.006035113386978786</v>
      </c>
      <c r="AG216" s="61"/>
      <c r="AH216" s="61"/>
      <c r="AI216" s="61"/>
    </row>
    <row r="217" spans="2:35" ht="11.25" customHeight="1">
      <c r="B217" s="63" t="s">
        <v>1241</v>
      </c>
      <c r="C217" s="61"/>
      <c r="D217" s="61"/>
      <c r="E217" s="61"/>
      <c r="F217" s="143">
        <v>2904384816.4000106</v>
      </c>
      <c r="G217" s="61"/>
      <c r="H217" s="61"/>
      <c r="I217" s="61"/>
      <c r="J217" s="61"/>
      <c r="K217" s="61"/>
      <c r="L217" s="61"/>
      <c r="M217" s="61"/>
      <c r="N217" s="61"/>
      <c r="O217" s="61"/>
      <c r="P217" s="61"/>
      <c r="Q217" s="141">
        <v>0.21566670429640078</v>
      </c>
      <c r="R217" s="61"/>
      <c r="S217" s="61"/>
      <c r="T217" s="61"/>
      <c r="U217" s="61"/>
      <c r="V217" s="61"/>
      <c r="W217" s="61"/>
      <c r="X217" s="60">
        <v>42282</v>
      </c>
      <c r="Y217" s="61"/>
      <c r="Z217" s="61"/>
      <c r="AA217" s="61"/>
      <c r="AB217" s="61"/>
      <c r="AC217" s="61"/>
      <c r="AD217" s="61"/>
      <c r="AE217" s="61"/>
      <c r="AF217" s="141">
        <v>0.2089898969928231</v>
      </c>
      <c r="AG217" s="61"/>
      <c r="AH217" s="61"/>
      <c r="AI217" s="61"/>
    </row>
    <row r="218" spans="2:35" ht="12.75" customHeight="1">
      <c r="B218" s="149"/>
      <c r="C218" s="145"/>
      <c r="D218" s="145"/>
      <c r="E218" s="145"/>
      <c r="F218" s="146">
        <v>13467006072.52003</v>
      </c>
      <c r="G218" s="145"/>
      <c r="H218" s="145"/>
      <c r="I218" s="145"/>
      <c r="J218" s="145"/>
      <c r="K218" s="145"/>
      <c r="L218" s="145"/>
      <c r="M218" s="145"/>
      <c r="N218" s="145"/>
      <c r="O218" s="145"/>
      <c r="P218" s="145"/>
      <c r="Q218" s="147">
        <v>0.9999999999999949</v>
      </c>
      <c r="R218" s="145"/>
      <c r="S218" s="145"/>
      <c r="T218" s="145"/>
      <c r="U218" s="145"/>
      <c r="V218" s="145"/>
      <c r="W218" s="145"/>
      <c r="X218" s="148">
        <v>202316</v>
      </c>
      <c r="Y218" s="145"/>
      <c r="Z218" s="145"/>
      <c r="AA218" s="145"/>
      <c r="AB218" s="145"/>
      <c r="AC218" s="145"/>
      <c r="AD218" s="145"/>
      <c r="AE218" s="145"/>
      <c r="AF218" s="147">
        <v>1</v>
      </c>
      <c r="AG218" s="145"/>
      <c r="AH218" s="145"/>
      <c r="AI218" s="145"/>
    </row>
    <row r="219" spans="2:35" ht="9"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2:35" ht="18.75" customHeight="1">
      <c r="B220" s="70" t="s">
        <v>1163</v>
      </c>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2"/>
    </row>
    <row r="221" spans="2:35" ht="8.25"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2:35" ht="12.75" customHeight="1">
      <c r="B222" s="57"/>
      <c r="C222" s="58"/>
      <c r="D222" s="58"/>
      <c r="E222" s="58"/>
      <c r="F222" s="57" t="s">
        <v>1170</v>
      </c>
      <c r="G222" s="58"/>
      <c r="H222" s="58"/>
      <c r="I222" s="58"/>
      <c r="J222" s="58"/>
      <c r="K222" s="58"/>
      <c r="L222" s="58"/>
      <c r="M222" s="58"/>
      <c r="N222" s="58"/>
      <c r="O222" s="58"/>
      <c r="P222" s="58"/>
      <c r="Q222" s="57" t="s">
        <v>1171</v>
      </c>
      <c r="R222" s="58"/>
      <c r="S222" s="58"/>
      <c r="T222" s="58"/>
      <c r="U222" s="58"/>
      <c r="V222" s="58"/>
      <c r="W222" s="58"/>
      <c r="X222" s="57" t="s">
        <v>1172</v>
      </c>
      <c r="Y222" s="58"/>
      <c r="Z222" s="58"/>
      <c r="AA222" s="58"/>
      <c r="AB222" s="58"/>
      <c r="AC222" s="58"/>
      <c r="AD222" s="58"/>
      <c r="AE222" s="58"/>
      <c r="AF222" s="57" t="s">
        <v>1171</v>
      </c>
      <c r="AG222" s="58"/>
      <c r="AH222" s="58"/>
      <c r="AI222" s="58"/>
    </row>
    <row r="223" spans="2:35" ht="12" customHeight="1">
      <c r="B223" s="63" t="s">
        <v>1242</v>
      </c>
      <c r="C223" s="61"/>
      <c r="D223" s="61"/>
      <c r="E223" s="61"/>
      <c r="F223" s="143">
        <v>837019230.3400041</v>
      </c>
      <c r="G223" s="61"/>
      <c r="H223" s="61"/>
      <c r="I223" s="61"/>
      <c r="J223" s="61"/>
      <c r="K223" s="61"/>
      <c r="L223" s="61"/>
      <c r="M223" s="61"/>
      <c r="N223" s="61"/>
      <c r="O223" s="61"/>
      <c r="P223" s="61"/>
      <c r="Q223" s="141">
        <v>0.06215332686661348</v>
      </c>
      <c r="R223" s="61"/>
      <c r="S223" s="61"/>
      <c r="T223" s="61"/>
      <c r="U223" s="61"/>
      <c r="V223" s="61"/>
      <c r="W223" s="61"/>
      <c r="X223" s="60">
        <v>15911</v>
      </c>
      <c r="Y223" s="61"/>
      <c r="Z223" s="61"/>
      <c r="AA223" s="61"/>
      <c r="AB223" s="61"/>
      <c r="AC223" s="61"/>
      <c r="AD223" s="61"/>
      <c r="AE223" s="61"/>
      <c r="AF223" s="141">
        <v>0.07864429901737875</v>
      </c>
      <c r="AG223" s="61"/>
      <c r="AH223" s="61"/>
      <c r="AI223" s="61"/>
    </row>
    <row r="224" spans="2:35" ht="12" customHeight="1">
      <c r="B224" s="63" t="s">
        <v>1243</v>
      </c>
      <c r="C224" s="61"/>
      <c r="D224" s="61"/>
      <c r="E224" s="61"/>
      <c r="F224" s="143">
        <v>461604318.39000005</v>
      </c>
      <c r="G224" s="61"/>
      <c r="H224" s="61"/>
      <c r="I224" s="61"/>
      <c r="J224" s="61"/>
      <c r="K224" s="61"/>
      <c r="L224" s="61"/>
      <c r="M224" s="61"/>
      <c r="N224" s="61"/>
      <c r="O224" s="61"/>
      <c r="P224" s="61"/>
      <c r="Q224" s="141">
        <v>0.03427668450613707</v>
      </c>
      <c r="R224" s="61"/>
      <c r="S224" s="61"/>
      <c r="T224" s="61"/>
      <c r="U224" s="61"/>
      <c r="V224" s="61"/>
      <c r="W224" s="61"/>
      <c r="X224" s="60">
        <v>8437</v>
      </c>
      <c r="Y224" s="61"/>
      <c r="Z224" s="61"/>
      <c r="AA224" s="61"/>
      <c r="AB224" s="61"/>
      <c r="AC224" s="61"/>
      <c r="AD224" s="61"/>
      <c r="AE224" s="61"/>
      <c r="AF224" s="141">
        <v>0.041702089800114674</v>
      </c>
      <c r="AG224" s="61"/>
      <c r="AH224" s="61"/>
      <c r="AI224" s="61"/>
    </row>
    <row r="225" spans="2:35" ht="12" customHeight="1">
      <c r="B225" s="63" t="s">
        <v>1244</v>
      </c>
      <c r="C225" s="61"/>
      <c r="D225" s="61"/>
      <c r="E225" s="61"/>
      <c r="F225" s="143">
        <v>169503327.1599999</v>
      </c>
      <c r="G225" s="61"/>
      <c r="H225" s="61"/>
      <c r="I225" s="61"/>
      <c r="J225" s="61"/>
      <c r="K225" s="61"/>
      <c r="L225" s="61"/>
      <c r="M225" s="61"/>
      <c r="N225" s="61"/>
      <c r="O225" s="61"/>
      <c r="P225" s="61"/>
      <c r="Q225" s="141">
        <v>0.012586563505446001</v>
      </c>
      <c r="R225" s="61"/>
      <c r="S225" s="61"/>
      <c r="T225" s="61"/>
      <c r="U225" s="61"/>
      <c r="V225" s="61"/>
      <c r="W225" s="61"/>
      <c r="X225" s="60">
        <v>1865</v>
      </c>
      <c r="Y225" s="61"/>
      <c r="Z225" s="61"/>
      <c r="AA225" s="61"/>
      <c r="AB225" s="61"/>
      <c r="AC225" s="61"/>
      <c r="AD225" s="61"/>
      <c r="AE225" s="61"/>
      <c r="AF225" s="141">
        <v>0.009218252634492576</v>
      </c>
      <c r="AG225" s="61"/>
      <c r="AH225" s="61"/>
      <c r="AI225" s="61"/>
    </row>
    <row r="226" spans="2:35" ht="12" customHeight="1">
      <c r="B226" s="63" t="s">
        <v>1245</v>
      </c>
      <c r="C226" s="61"/>
      <c r="D226" s="61"/>
      <c r="E226" s="61"/>
      <c r="F226" s="143">
        <v>361452180.0099999</v>
      </c>
      <c r="G226" s="61"/>
      <c r="H226" s="61"/>
      <c r="I226" s="61"/>
      <c r="J226" s="61"/>
      <c r="K226" s="61"/>
      <c r="L226" s="61"/>
      <c r="M226" s="61"/>
      <c r="N226" s="61"/>
      <c r="O226" s="61"/>
      <c r="P226" s="61"/>
      <c r="Q226" s="141">
        <v>0.026839831961430423</v>
      </c>
      <c r="R226" s="61"/>
      <c r="S226" s="61"/>
      <c r="T226" s="61"/>
      <c r="U226" s="61"/>
      <c r="V226" s="61"/>
      <c r="W226" s="61"/>
      <c r="X226" s="60">
        <v>3982</v>
      </c>
      <c r="Y226" s="61"/>
      <c r="Z226" s="61"/>
      <c r="AA226" s="61"/>
      <c r="AB226" s="61"/>
      <c r="AC226" s="61"/>
      <c r="AD226" s="61"/>
      <c r="AE226" s="61"/>
      <c r="AF226" s="141">
        <v>0.01968208149627316</v>
      </c>
      <c r="AG226" s="61"/>
      <c r="AH226" s="61"/>
      <c r="AI226" s="61"/>
    </row>
    <row r="227" spans="2:35" ht="12" customHeight="1">
      <c r="B227" s="63" t="s">
        <v>1246</v>
      </c>
      <c r="C227" s="61"/>
      <c r="D227" s="61"/>
      <c r="E227" s="61"/>
      <c r="F227" s="143">
        <v>272732514.99999976</v>
      </c>
      <c r="G227" s="61"/>
      <c r="H227" s="61"/>
      <c r="I227" s="61"/>
      <c r="J227" s="61"/>
      <c r="K227" s="61"/>
      <c r="L227" s="61"/>
      <c r="M227" s="61"/>
      <c r="N227" s="61"/>
      <c r="O227" s="61"/>
      <c r="P227" s="61"/>
      <c r="Q227" s="141">
        <v>0.02025190406325888</v>
      </c>
      <c r="R227" s="61"/>
      <c r="S227" s="61"/>
      <c r="T227" s="61"/>
      <c r="U227" s="61"/>
      <c r="V227" s="61"/>
      <c r="W227" s="61"/>
      <c r="X227" s="60">
        <v>3023</v>
      </c>
      <c r="Y227" s="61"/>
      <c r="Z227" s="61"/>
      <c r="AA227" s="61"/>
      <c r="AB227" s="61"/>
      <c r="AC227" s="61"/>
      <c r="AD227" s="61"/>
      <c r="AE227" s="61"/>
      <c r="AF227" s="141">
        <v>0.01494197196464936</v>
      </c>
      <c r="AG227" s="61"/>
      <c r="AH227" s="61"/>
      <c r="AI227" s="61"/>
    </row>
    <row r="228" spans="2:35" ht="12" customHeight="1">
      <c r="B228" s="63" t="s">
        <v>1247</v>
      </c>
      <c r="C228" s="61"/>
      <c r="D228" s="61"/>
      <c r="E228" s="61"/>
      <c r="F228" s="143">
        <v>79567818.36999992</v>
      </c>
      <c r="G228" s="61"/>
      <c r="H228" s="61"/>
      <c r="I228" s="61"/>
      <c r="J228" s="61"/>
      <c r="K228" s="61"/>
      <c r="L228" s="61"/>
      <c r="M228" s="61"/>
      <c r="N228" s="61"/>
      <c r="O228" s="61"/>
      <c r="P228" s="61"/>
      <c r="Q228" s="141">
        <v>0.005908352453509429</v>
      </c>
      <c r="R228" s="61"/>
      <c r="S228" s="61"/>
      <c r="T228" s="61"/>
      <c r="U228" s="61"/>
      <c r="V228" s="61"/>
      <c r="W228" s="61"/>
      <c r="X228" s="60">
        <v>1022</v>
      </c>
      <c r="Y228" s="61"/>
      <c r="Z228" s="61"/>
      <c r="AA228" s="61"/>
      <c r="AB228" s="61"/>
      <c r="AC228" s="61"/>
      <c r="AD228" s="61"/>
      <c r="AE228" s="61"/>
      <c r="AF228" s="141">
        <v>0.005051503588445798</v>
      </c>
      <c r="AG228" s="61"/>
      <c r="AH228" s="61"/>
      <c r="AI228" s="61"/>
    </row>
    <row r="229" spans="2:35" ht="12" customHeight="1">
      <c r="B229" s="63" t="s">
        <v>1248</v>
      </c>
      <c r="C229" s="61"/>
      <c r="D229" s="61"/>
      <c r="E229" s="61"/>
      <c r="F229" s="143">
        <v>107698952.09999998</v>
      </c>
      <c r="G229" s="61"/>
      <c r="H229" s="61"/>
      <c r="I229" s="61"/>
      <c r="J229" s="61"/>
      <c r="K229" s="61"/>
      <c r="L229" s="61"/>
      <c r="M229" s="61"/>
      <c r="N229" s="61"/>
      <c r="O229" s="61"/>
      <c r="P229" s="61"/>
      <c r="Q229" s="141">
        <v>0.007997245380305003</v>
      </c>
      <c r="R229" s="61"/>
      <c r="S229" s="61"/>
      <c r="T229" s="61"/>
      <c r="U229" s="61"/>
      <c r="V229" s="61"/>
      <c r="W229" s="61"/>
      <c r="X229" s="60">
        <v>1170</v>
      </c>
      <c r="Y229" s="61"/>
      <c r="Z229" s="61"/>
      <c r="AA229" s="61"/>
      <c r="AB229" s="61"/>
      <c r="AC229" s="61"/>
      <c r="AD229" s="61"/>
      <c r="AE229" s="61"/>
      <c r="AF229" s="141">
        <v>0.005783032483837165</v>
      </c>
      <c r="AG229" s="61"/>
      <c r="AH229" s="61"/>
      <c r="AI229" s="61"/>
    </row>
    <row r="230" spans="2:35" ht="12" customHeight="1">
      <c r="B230" s="63" t="s">
        <v>1249</v>
      </c>
      <c r="C230" s="61"/>
      <c r="D230" s="61"/>
      <c r="E230" s="61"/>
      <c r="F230" s="143">
        <v>99897751.15999986</v>
      </c>
      <c r="G230" s="61"/>
      <c r="H230" s="61"/>
      <c r="I230" s="61"/>
      <c r="J230" s="61"/>
      <c r="K230" s="61"/>
      <c r="L230" s="61"/>
      <c r="M230" s="61"/>
      <c r="N230" s="61"/>
      <c r="O230" s="61"/>
      <c r="P230" s="61"/>
      <c r="Q230" s="141">
        <v>0.007417962880691462</v>
      </c>
      <c r="R230" s="61"/>
      <c r="S230" s="61"/>
      <c r="T230" s="61"/>
      <c r="U230" s="61"/>
      <c r="V230" s="61"/>
      <c r="W230" s="61"/>
      <c r="X230" s="60">
        <v>1043</v>
      </c>
      <c r="Y230" s="61"/>
      <c r="Z230" s="61"/>
      <c r="AA230" s="61"/>
      <c r="AB230" s="61"/>
      <c r="AC230" s="61"/>
      <c r="AD230" s="61"/>
      <c r="AE230" s="61"/>
      <c r="AF230" s="141">
        <v>0.005155301607386465</v>
      </c>
      <c r="AG230" s="61"/>
      <c r="AH230" s="61"/>
      <c r="AI230" s="61"/>
    </row>
    <row r="231" spans="2:35" ht="12" customHeight="1">
      <c r="B231" s="63" t="s">
        <v>1250</v>
      </c>
      <c r="C231" s="61"/>
      <c r="D231" s="61"/>
      <c r="E231" s="61"/>
      <c r="F231" s="143">
        <v>51789698.45</v>
      </c>
      <c r="G231" s="61"/>
      <c r="H231" s="61"/>
      <c r="I231" s="61"/>
      <c r="J231" s="61"/>
      <c r="K231" s="61"/>
      <c r="L231" s="61"/>
      <c r="M231" s="61"/>
      <c r="N231" s="61"/>
      <c r="O231" s="61"/>
      <c r="P231" s="61"/>
      <c r="Q231" s="141">
        <v>0.00384567276283324</v>
      </c>
      <c r="R231" s="61"/>
      <c r="S231" s="61"/>
      <c r="T231" s="61"/>
      <c r="U231" s="61"/>
      <c r="V231" s="61"/>
      <c r="W231" s="61"/>
      <c r="X231" s="60">
        <v>578</v>
      </c>
      <c r="Y231" s="61"/>
      <c r="Z231" s="61"/>
      <c r="AA231" s="61"/>
      <c r="AB231" s="61"/>
      <c r="AC231" s="61"/>
      <c r="AD231" s="61"/>
      <c r="AE231" s="61"/>
      <c r="AF231" s="141">
        <v>0.0028569169022716937</v>
      </c>
      <c r="AG231" s="61"/>
      <c r="AH231" s="61"/>
      <c r="AI231" s="61"/>
    </row>
    <row r="232" spans="2:35" ht="12" customHeight="1">
      <c r="B232" s="63" t="s">
        <v>1251</v>
      </c>
      <c r="C232" s="61"/>
      <c r="D232" s="61"/>
      <c r="E232" s="61"/>
      <c r="F232" s="143">
        <v>80653683.70000009</v>
      </c>
      <c r="G232" s="61"/>
      <c r="H232" s="61"/>
      <c r="I232" s="61"/>
      <c r="J232" s="61"/>
      <c r="K232" s="61"/>
      <c r="L232" s="61"/>
      <c r="M232" s="61"/>
      <c r="N232" s="61"/>
      <c r="O232" s="61"/>
      <c r="P232" s="61"/>
      <c r="Q232" s="141">
        <v>0.0059889839854292025</v>
      </c>
      <c r="R232" s="61"/>
      <c r="S232" s="61"/>
      <c r="T232" s="61"/>
      <c r="U232" s="61"/>
      <c r="V232" s="61"/>
      <c r="W232" s="61"/>
      <c r="X232" s="60">
        <v>794</v>
      </c>
      <c r="Y232" s="61"/>
      <c r="Z232" s="61"/>
      <c r="AA232" s="61"/>
      <c r="AB232" s="61"/>
      <c r="AC232" s="61"/>
      <c r="AD232" s="61"/>
      <c r="AE232" s="61"/>
      <c r="AF232" s="141">
        <v>0.0039245536685185555</v>
      </c>
      <c r="AG232" s="61"/>
      <c r="AH232" s="61"/>
      <c r="AI232" s="61"/>
    </row>
    <row r="233" spans="2:35" ht="12" customHeight="1">
      <c r="B233" s="63" t="s">
        <v>1252</v>
      </c>
      <c r="C233" s="61"/>
      <c r="D233" s="61"/>
      <c r="E233" s="61"/>
      <c r="F233" s="143">
        <v>93770043.07999992</v>
      </c>
      <c r="G233" s="61"/>
      <c r="H233" s="61"/>
      <c r="I233" s="61"/>
      <c r="J233" s="61"/>
      <c r="K233" s="61"/>
      <c r="L233" s="61"/>
      <c r="M233" s="61"/>
      <c r="N233" s="61"/>
      <c r="O233" s="61"/>
      <c r="P233" s="61"/>
      <c r="Q233" s="141">
        <v>0.006962946520930269</v>
      </c>
      <c r="R233" s="61"/>
      <c r="S233" s="61"/>
      <c r="T233" s="61"/>
      <c r="U233" s="61"/>
      <c r="V233" s="61"/>
      <c r="W233" s="61"/>
      <c r="X233" s="60">
        <v>1174</v>
      </c>
      <c r="Y233" s="61"/>
      <c r="Z233" s="61"/>
      <c r="AA233" s="61"/>
      <c r="AB233" s="61"/>
      <c r="AC233" s="61"/>
      <c r="AD233" s="61"/>
      <c r="AE233" s="61"/>
      <c r="AF233" s="141">
        <v>0.00580280353506396</v>
      </c>
      <c r="AG233" s="61"/>
      <c r="AH233" s="61"/>
      <c r="AI233" s="61"/>
    </row>
    <row r="234" spans="2:35" ht="12" customHeight="1">
      <c r="B234" s="63" t="s">
        <v>1253</v>
      </c>
      <c r="C234" s="61"/>
      <c r="D234" s="61"/>
      <c r="E234" s="61"/>
      <c r="F234" s="143">
        <v>246848246.06999984</v>
      </c>
      <c r="G234" s="61"/>
      <c r="H234" s="61"/>
      <c r="I234" s="61"/>
      <c r="J234" s="61"/>
      <c r="K234" s="61"/>
      <c r="L234" s="61"/>
      <c r="M234" s="61"/>
      <c r="N234" s="61"/>
      <c r="O234" s="61"/>
      <c r="P234" s="61"/>
      <c r="Q234" s="141">
        <v>0.018329853327511615</v>
      </c>
      <c r="R234" s="61"/>
      <c r="S234" s="61"/>
      <c r="T234" s="61"/>
      <c r="U234" s="61"/>
      <c r="V234" s="61"/>
      <c r="W234" s="61"/>
      <c r="X234" s="60">
        <v>2591</v>
      </c>
      <c r="Y234" s="61"/>
      <c r="Z234" s="61"/>
      <c r="AA234" s="61"/>
      <c r="AB234" s="61"/>
      <c r="AC234" s="61"/>
      <c r="AD234" s="61"/>
      <c r="AE234" s="61"/>
      <c r="AF234" s="141">
        <v>0.012806698432155638</v>
      </c>
      <c r="AG234" s="61"/>
      <c r="AH234" s="61"/>
      <c r="AI234" s="61"/>
    </row>
    <row r="235" spans="2:35" ht="12" customHeight="1">
      <c r="B235" s="63" t="s">
        <v>1254</v>
      </c>
      <c r="C235" s="61"/>
      <c r="D235" s="61"/>
      <c r="E235" s="61"/>
      <c r="F235" s="143">
        <v>10604468308.689995</v>
      </c>
      <c r="G235" s="61"/>
      <c r="H235" s="61"/>
      <c r="I235" s="61"/>
      <c r="J235" s="61"/>
      <c r="K235" s="61"/>
      <c r="L235" s="61"/>
      <c r="M235" s="61"/>
      <c r="N235" s="61"/>
      <c r="O235" s="61"/>
      <c r="P235" s="61"/>
      <c r="Q235" s="141">
        <v>0.7874406717859039</v>
      </c>
      <c r="R235" s="61"/>
      <c r="S235" s="61"/>
      <c r="T235" s="61"/>
      <c r="U235" s="61"/>
      <c r="V235" s="61"/>
      <c r="W235" s="61"/>
      <c r="X235" s="60">
        <v>160726</v>
      </c>
      <c r="Y235" s="61"/>
      <c r="Z235" s="61"/>
      <c r="AA235" s="61"/>
      <c r="AB235" s="61"/>
      <c r="AC235" s="61"/>
      <c r="AD235" s="61"/>
      <c r="AE235" s="61"/>
      <c r="AF235" s="141">
        <v>0.7944304948694122</v>
      </c>
      <c r="AG235" s="61"/>
      <c r="AH235" s="61"/>
      <c r="AI235" s="61"/>
    </row>
    <row r="236" spans="2:35" ht="12.75" customHeight="1">
      <c r="B236" s="149"/>
      <c r="C236" s="145"/>
      <c r="D236" s="145"/>
      <c r="E236" s="145"/>
      <c r="F236" s="146">
        <v>13467006072.519999</v>
      </c>
      <c r="G236" s="145"/>
      <c r="H236" s="145"/>
      <c r="I236" s="145"/>
      <c r="J236" s="145"/>
      <c r="K236" s="145"/>
      <c r="L236" s="145"/>
      <c r="M236" s="145"/>
      <c r="N236" s="145"/>
      <c r="O236" s="145"/>
      <c r="P236" s="145"/>
      <c r="Q236" s="147">
        <v>0.9999999999999971</v>
      </c>
      <c r="R236" s="145"/>
      <c r="S236" s="145"/>
      <c r="T236" s="145"/>
      <c r="U236" s="145"/>
      <c r="V236" s="145"/>
      <c r="W236" s="145"/>
      <c r="X236" s="148">
        <v>202316</v>
      </c>
      <c r="Y236" s="145"/>
      <c r="Z236" s="145"/>
      <c r="AA236" s="145"/>
      <c r="AB236" s="145"/>
      <c r="AC236" s="145"/>
      <c r="AD236" s="145"/>
      <c r="AE236" s="145"/>
      <c r="AF236" s="147">
        <v>1</v>
      </c>
      <c r="AG236" s="145"/>
      <c r="AH236" s="145"/>
      <c r="AI236" s="145"/>
    </row>
    <row r="237" spans="2:35" ht="9"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2:35" ht="18.75" customHeight="1">
      <c r="B238" s="70" t="s">
        <v>1164</v>
      </c>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2"/>
    </row>
    <row r="239" spans="2:35" ht="8.25"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2:35" ht="12" customHeight="1">
      <c r="B240" s="57"/>
      <c r="C240" s="58"/>
      <c r="D240" s="58"/>
      <c r="E240" s="57" t="s">
        <v>1170</v>
      </c>
      <c r="F240" s="58"/>
      <c r="G240" s="58"/>
      <c r="H240" s="58"/>
      <c r="I240" s="58"/>
      <c r="J240" s="58"/>
      <c r="K240" s="58"/>
      <c r="L240" s="58"/>
      <c r="M240" s="58"/>
      <c r="N240" s="58"/>
      <c r="O240" s="58"/>
      <c r="P240" s="57" t="s">
        <v>1171</v>
      </c>
      <c r="Q240" s="58"/>
      <c r="R240" s="58"/>
      <c r="S240" s="58"/>
      <c r="T240" s="58"/>
      <c r="U240" s="58"/>
      <c r="V240" s="58"/>
      <c r="W240" s="57" t="s">
        <v>1172</v>
      </c>
      <c r="X240" s="58"/>
      <c r="Y240" s="58"/>
      <c r="Z240" s="58"/>
      <c r="AA240" s="58"/>
      <c r="AB240" s="58"/>
      <c r="AC240" s="58"/>
      <c r="AD240" s="58"/>
      <c r="AE240" s="57" t="s">
        <v>1171</v>
      </c>
      <c r="AF240" s="58"/>
      <c r="AG240" s="58"/>
      <c r="AH240" s="58"/>
      <c r="AI240" s="1"/>
    </row>
    <row r="241" spans="2:35" ht="12" customHeight="1">
      <c r="B241" s="63" t="s">
        <v>1255</v>
      </c>
      <c r="C241" s="61"/>
      <c r="D241" s="61"/>
      <c r="E241" s="143">
        <v>13466797937.829939</v>
      </c>
      <c r="F241" s="61"/>
      <c r="G241" s="61"/>
      <c r="H241" s="61"/>
      <c r="I241" s="61"/>
      <c r="J241" s="61"/>
      <c r="K241" s="61"/>
      <c r="L241" s="61"/>
      <c r="M241" s="61"/>
      <c r="N241" s="61"/>
      <c r="O241" s="61"/>
      <c r="P241" s="141">
        <v>0.9999845448432354</v>
      </c>
      <c r="Q241" s="61"/>
      <c r="R241" s="61"/>
      <c r="S241" s="61"/>
      <c r="T241" s="61"/>
      <c r="U241" s="61"/>
      <c r="V241" s="61"/>
      <c r="W241" s="60">
        <v>202300</v>
      </c>
      <c r="X241" s="61"/>
      <c r="Y241" s="61"/>
      <c r="Z241" s="61"/>
      <c r="AA241" s="61"/>
      <c r="AB241" s="61"/>
      <c r="AC241" s="61"/>
      <c r="AD241" s="61"/>
      <c r="AE241" s="141">
        <v>0.9999209157950928</v>
      </c>
      <c r="AF241" s="61"/>
      <c r="AG241" s="61"/>
      <c r="AH241" s="61"/>
      <c r="AI241" s="1"/>
    </row>
    <row r="242" spans="2:35" ht="12" customHeight="1">
      <c r="B242" s="63" t="s">
        <v>1256</v>
      </c>
      <c r="C242" s="61"/>
      <c r="D242" s="61"/>
      <c r="E242" s="143">
        <v>208134.69</v>
      </c>
      <c r="F242" s="61"/>
      <c r="G242" s="61"/>
      <c r="H242" s="61"/>
      <c r="I242" s="61"/>
      <c r="J242" s="61"/>
      <c r="K242" s="61"/>
      <c r="L242" s="61"/>
      <c r="M242" s="61"/>
      <c r="N242" s="61"/>
      <c r="O242" s="61"/>
      <c r="P242" s="141">
        <v>1.5455156764554273E-05</v>
      </c>
      <c r="Q242" s="61"/>
      <c r="R242" s="61"/>
      <c r="S242" s="61"/>
      <c r="T242" s="61"/>
      <c r="U242" s="61"/>
      <c r="V242" s="61"/>
      <c r="W242" s="60">
        <v>16</v>
      </c>
      <c r="X242" s="61"/>
      <c r="Y242" s="61"/>
      <c r="Z242" s="61"/>
      <c r="AA242" s="61"/>
      <c r="AB242" s="61"/>
      <c r="AC242" s="61"/>
      <c r="AD242" s="61"/>
      <c r="AE242" s="141">
        <v>7.908420490717492E-05</v>
      </c>
      <c r="AF242" s="61"/>
      <c r="AG242" s="61"/>
      <c r="AH242" s="61"/>
      <c r="AI242" s="1"/>
    </row>
    <row r="243" spans="2:35" ht="12" customHeight="1">
      <c r="B243" s="149"/>
      <c r="C243" s="145"/>
      <c r="D243" s="145"/>
      <c r="E243" s="146">
        <v>13467006072.51994</v>
      </c>
      <c r="F243" s="145"/>
      <c r="G243" s="145"/>
      <c r="H243" s="145"/>
      <c r="I243" s="145"/>
      <c r="J243" s="145"/>
      <c r="K243" s="145"/>
      <c r="L243" s="145"/>
      <c r="M243" s="145"/>
      <c r="N243" s="145"/>
      <c r="O243" s="145"/>
      <c r="P243" s="147">
        <v>1.0000000000000016</v>
      </c>
      <c r="Q243" s="145"/>
      <c r="R243" s="145"/>
      <c r="S243" s="145"/>
      <c r="T243" s="145"/>
      <c r="U243" s="145"/>
      <c r="V243" s="145"/>
      <c r="W243" s="148">
        <v>202316</v>
      </c>
      <c r="X243" s="145"/>
      <c r="Y243" s="145"/>
      <c r="Z243" s="145"/>
      <c r="AA243" s="145"/>
      <c r="AB243" s="145"/>
      <c r="AC243" s="145"/>
      <c r="AD243" s="145"/>
      <c r="AE243" s="147">
        <v>1</v>
      </c>
      <c r="AF243" s="145"/>
      <c r="AG243" s="145"/>
      <c r="AH243" s="145"/>
      <c r="AI243" s="1"/>
    </row>
    <row r="244" spans="2:35" ht="16.5"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2:35" ht="18.75" customHeight="1">
      <c r="B245" s="70" t="s">
        <v>1165</v>
      </c>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c r="AB245" s="71"/>
      <c r="AC245" s="71"/>
      <c r="AD245" s="71"/>
      <c r="AE245" s="71"/>
      <c r="AF245" s="71"/>
      <c r="AG245" s="71"/>
      <c r="AH245" s="71"/>
      <c r="AI245" s="72"/>
    </row>
    <row r="246" spans="2:35" ht="6.75" customHeight="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2:35" ht="13.5" customHeight="1">
      <c r="B247" s="57"/>
      <c r="C247" s="58"/>
      <c r="D247" s="57" t="s">
        <v>1170</v>
      </c>
      <c r="E247" s="58"/>
      <c r="F247" s="58"/>
      <c r="G247" s="58"/>
      <c r="H247" s="58"/>
      <c r="I247" s="58"/>
      <c r="J247" s="58"/>
      <c r="K247" s="58"/>
      <c r="L247" s="58"/>
      <c r="M247" s="58"/>
      <c r="N247" s="58"/>
      <c r="O247" s="57" t="s">
        <v>1171</v>
      </c>
      <c r="P247" s="58"/>
      <c r="Q247" s="58"/>
      <c r="R247" s="58"/>
      <c r="S247" s="58"/>
      <c r="T247" s="58"/>
      <c r="U247" s="58"/>
      <c r="V247" s="57" t="s">
        <v>1172</v>
      </c>
      <c r="W247" s="58"/>
      <c r="X247" s="58"/>
      <c r="Y247" s="58"/>
      <c r="Z247" s="58"/>
      <c r="AA247" s="58"/>
      <c r="AB247" s="58"/>
      <c r="AC247" s="58"/>
      <c r="AD247" s="57" t="s">
        <v>1171</v>
      </c>
      <c r="AE247" s="58"/>
      <c r="AF247" s="58"/>
      <c r="AG247" s="58"/>
      <c r="AH247" s="58"/>
      <c r="AI247" s="1"/>
    </row>
    <row r="248" spans="2:35" ht="12" customHeight="1">
      <c r="B248" s="63" t="s">
        <v>1257</v>
      </c>
      <c r="C248" s="61"/>
      <c r="D248" s="143">
        <v>12574535651.179941</v>
      </c>
      <c r="E248" s="61"/>
      <c r="F248" s="61"/>
      <c r="G248" s="61"/>
      <c r="H248" s="61"/>
      <c r="I248" s="61"/>
      <c r="J248" s="61"/>
      <c r="K248" s="61"/>
      <c r="L248" s="61"/>
      <c r="M248" s="61"/>
      <c r="N248" s="61"/>
      <c r="O248" s="141">
        <v>0.9337291142118717</v>
      </c>
      <c r="P248" s="61"/>
      <c r="Q248" s="61"/>
      <c r="R248" s="61"/>
      <c r="S248" s="61"/>
      <c r="T248" s="61"/>
      <c r="U248" s="61"/>
      <c r="V248" s="60">
        <v>193682</v>
      </c>
      <c r="W248" s="61"/>
      <c r="X248" s="61"/>
      <c r="Y248" s="61"/>
      <c r="Z248" s="61"/>
      <c r="AA248" s="61"/>
      <c r="AB248" s="61"/>
      <c r="AC248" s="61"/>
      <c r="AD248" s="141">
        <v>0.9573241859269658</v>
      </c>
      <c r="AE248" s="61"/>
      <c r="AF248" s="61"/>
      <c r="AG248" s="61"/>
      <c r="AH248" s="61"/>
      <c r="AI248" s="1"/>
    </row>
    <row r="249" spans="2:35" ht="12" customHeight="1">
      <c r="B249" s="63" t="s">
        <v>1258</v>
      </c>
      <c r="C249" s="61"/>
      <c r="D249" s="143">
        <v>722549405.8499998</v>
      </c>
      <c r="E249" s="61"/>
      <c r="F249" s="61"/>
      <c r="G249" s="61"/>
      <c r="H249" s="61"/>
      <c r="I249" s="61"/>
      <c r="J249" s="61"/>
      <c r="K249" s="61"/>
      <c r="L249" s="61"/>
      <c r="M249" s="61"/>
      <c r="N249" s="61"/>
      <c r="O249" s="141">
        <v>0.053653306604234466</v>
      </c>
      <c r="P249" s="61"/>
      <c r="Q249" s="61"/>
      <c r="R249" s="61"/>
      <c r="S249" s="61"/>
      <c r="T249" s="61"/>
      <c r="U249" s="61"/>
      <c r="V249" s="60">
        <v>4754</v>
      </c>
      <c r="W249" s="61"/>
      <c r="X249" s="61"/>
      <c r="Y249" s="61"/>
      <c r="Z249" s="61"/>
      <c r="AA249" s="61"/>
      <c r="AB249" s="61"/>
      <c r="AC249" s="61"/>
      <c r="AD249" s="141">
        <v>0.023497894383044348</v>
      </c>
      <c r="AE249" s="61"/>
      <c r="AF249" s="61"/>
      <c r="AG249" s="61"/>
      <c r="AH249" s="61"/>
      <c r="AI249" s="1"/>
    </row>
    <row r="250" spans="2:35" ht="12" customHeight="1">
      <c r="B250" s="63" t="s">
        <v>1259</v>
      </c>
      <c r="C250" s="61"/>
      <c r="D250" s="143">
        <v>169921015.48999986</v>
      </c>
      <c r="E250" s="61"/>
      <c r="F250" s="61"/>
      <c r="G250" s="61"/>
      <c r="H250" s="61"/>
      <c r="I250" s="61"/>
      <c r="J250" s="61"/>
      <c r="K250" s="61"/>
      <c r="L250" s="61"/>
      <c r="M250" s="61"/>
      <c r="N250" s="61"/>
      <c r="O250" s="141">
        <v>0.012617579183893864</v>
      </c>
      <c r="P250" s="61"/>
      <c r="Q250" s="61"/>
      <c r="R250" s="61"/>
      <c r="S250" s="61"/>
      <c r="T250" s="61"/>
      <c r="U250" s="61"/>
      <c r="V250" s="60">
        <v>3880</v>
      </c>
      <c r="W250" s="61"/>
      <c r="X250" s="61"/>
      <c r="Y250" s="61"/>
      <c r="Z250" s="61"/>
      <c r="AA250" s="61"/>
      <c r="AB250" s="61"/>
      <c r="AC250" s="61"/>
      <c r="AD250" s="141">
        <v>0.019177919689989918</v>
      </c>
      <c r="AE250" s="61"/>
      <c r="AF250" s="61"/>
      <c r="AG250" s="61"/>
      <c r="AH250" s="61"/>
      <c r="AI250" s="1"/>
    </row>
    <row r="251" spans="2:35" ht="12" customHeight="1">
      <c r="B251" s="149"/>
      <c r="C251" s="145"/>
      <c r="D251" s="146">
        <v>13467006072.519941</v>
      </c>
      <c r="E251" s="145"/>
      <c r="F251" s="145"/>
      <c r="G251" s="145"/>
      <c r="H251" s="145"/>
      <c r="I251" s="145"/>
      <c r="J251" s="145"/>
      <c r="K251" s="145"/>
      <c r="L251" s="145"/>
      <c r="M251" s="145"/>
      <c r="N251" s="145"/>
      <c r="O251" s="147">
        <v>1.0000000000000013</v>
      </c>
      <c r="P251" s="145"/>
      <c r="Q251" s="145"/>
      <c r="R251" s="145"/>
      <c r="S251" s="145"/>
      <c r="T251" s="145"/>
      <c r="U251" s="145"/>
      <c r="V251" s="148">
        <v>202316</v>
      </c>
      <c r="W251" s="145"/>
      <c r="X251" s="145"/>
      <c r="Y251" s="145"/>
      <c r="Z251" s="145"/>
      <c r="AA251" s="145"/>
      <c r="AB251" s="145"/>
      <c r="AC251" s="145"/>
      <c r="AD251" s="147">
        <v>1</v>
      </c>
      <c r="AE251" s="145"/>
      <c r="AF251" s="145"/>
      <c r="AG251" s="145"/>
      <c r="AH251" s="145"/>
      <c r="AI251" s="1"/>
    </row>
    <row r="252" spans="2:35" ht="9" customHeight="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2:35" ht="18.75" customHeight="1">
      <c r="B253" s="70" t="s">
        <v>1166</v>
      </c>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c r="AB253" s="71"/>
      <c r="AC253" s="71"/>
      <c r="AD253" s="71"/>
      <c r="AE253" s="71"/>
      <c r="AF253" s="71"/>
      <c r="AG253" s="71"/>
      <c r="AH253" s="71"/>
      <c r="AI253" s="72"/>
    </row>
    <row r="254" spans="2:35" ht="8.25" customHeight="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2:35" ht="12.75" customHeight="1">
      <c r="B255" s="6"/>
      <c r="C255" s="57" t="s">
        <v>1170</v>
      </c>
      <c r="D255" s="58"/>
      <c r="E255" s="58"/>
      <c r="F255" s="58"/>
      <c r="G255" s="58"/>
      <c r="H255" s="58"/>
      <c r="I255" s="58"/>
      <c r="J255" s="58"/>
      <c r="K255" s="58"/>
      <c r="L255" s="58"/>
      <c r="M255" s="58"/>
      <c r="N255" s="57" t="s">
        <v>1171</v>
      </c>
      <c r="O255" s="58"/>
      <c r="P255" s="58"/>
      <c r="Q255" s="58"/>
      <c r="R255" s="58"/>
      <c r="S255" s="58"/>
      <c r="T255" s="58"/>
      <c r="U255" s="57" t="s">
        <v>1172</v>
      </c>
      <c r="V255" s="58"/>
      <c r="W255" s="58"/>
      <c r="X255" s="58"/>
      <c r="Y255" s="58"/>
      <c r="Z255" s="58"/>
      <c r="AA255" s="58"/>
      <c r="AB255" s="58"/>
      <c r="AC255" s="57" t="s">
        <v>1171</v>
      </c>
      <c r="AD255" s="58"/>
      <c r="AE255" s="58"/>
      <c r="AF255" s="58"/>
      <c r="AG255" s="58"/>
      <c r="AH255" s="58"/>
      <c r="AI255" s="1"/>
    </row>
    <row r="256" spans="2:35" ht="12" customHeight="1">
      <c r="B256" s="9" t="s">
        <v>86</v>
      </c>
      <c r="C256" s="143">
        <v>1166641570.1599996</v>
      </c>
      <c r="D256" s="61"/>
      <c r="E256" s="61"/>
      <c r="F256" s="61"/>
      <c r="G256" s="61"/>
      <c r="H256" s="61"/>
      <c r="I256" s="61"/>
      <c r="J256" s="61"/>
      <c r="K256" s="61"/>
      <c r="L256" s="61"/>
      <c r="M256" s="61"/>
      <c r="N256" s="141">
        <v>0.08662961640305333</v>
      </c>
      <c r="O256" s="61"/>
      <c r="P256" s="61"/>
      <c r="Q256" s="61"/>
      <c r="R256" s="61"/>
      <c r="S256" s="61"/>
      <c r="T256" s="61"/>
      <c r="U256" s="60">
        <v>14954</v>
      </c>
      <c r="V256" s="61"/>
      <c r="W256" s="61"/>
      <c r="X256" s="61"/>
      <c r="Y256" s="61"/>
      <c r="Z256" s="61"/>
      <c r="AA256" s="61"/>
      <c r="AB256" s="61"/>
      <c r="AC256" s="141">
        <v>0.07391407501136836</v>
      </c>
      <c r="AD256" s="61"/>
      <c r="AE256" s="61"/>
      <c r="AF256" s="61"/>
      <c r="AG256" s="61"/>
      <c r="AH256" s="61"/>
      <c r="AI256" s="1"/>
    </row>
    <row r="257" spans="2:35" ht="12" customHeight="1">
      <c r="B257" s="9" t="s">
        <v>1260</v>
      </c>
      <c r="C257" s="143">
        <v>747382260.0999999</v>
      </c>
      <c r="D257" s="61"/>
      <c r="E257" s="61"/>
      <c r="F257" s="61"/>
      <c r="G257" s="61"/>
      <c r="H257" s="61"/>
      <c r="I257" s="61"/>
      <c r="J257" s="61"/>
      <c r="K257" s="61"/>
      <c r="L257" s="61"/>
      <c r="M257" s="61"/>
      <c r="N257" s="141">
        <v>0.05549728396017166</v>
      </c>
      <c r="O257" s="61"/>
      <c r="P257" s="61"/>
      <c r="Q257" s="61"/>
      <c r="R257" s="61"/>
      <c r="S257" s="61"/>
      <c r="T257" s="61"/>
      <c r="U257" s="60">
        <v>18670</v>
      </c>
      <c r="V257" s="61"/>
      <c r="W257" s="61"/>
      <c r="X257" s="61"/>
      <c r="Y257" s="61"/>
      <c r="Z257" s="61"/>
      <c r="AA257" s="61"/>
      <c r="AB257" s="61"/>
      <c r="AC257" s="141">
        <v>0.09228138160105973</v>
      </c>
      <c r="AD257" s="61"/>
      <c r="AE257" s="61"/>
      <c r="AF257" s="61"/>
      <c r="AG257" s="61"/>
      <c r="AH257" s="61"/>
      <c r="AI257" s="1"/>
    </row>
    <row r="258" spans="2:35" ht="12" customHeight="1">
      <c r="B258" s="9" t="s">
        <v>1261</v>
      </c>
      <c r="C258" s="143">
        <v>695985836.1500027</v>
      </c>
      <c r="D258" s="61"/>
      <c r="E258" s="61"/>
      <c r="F258" s="61"/>
      <c r="G258" s="61"/>
      <c r="H258" s="61"/>
      <c r="I258" s="61"/>
      <c r="J258" s="61"/>
      <c r="K258" s="61"/>
      <c r="L258" s="61"/>
      <c r="M258" s="61"/>
      <c r="N258" s="141">
        <v>0.051680814013308436</v>
      </c>
      <c r="O258" s="61"/>
      <c r="P258" s="61"/>
      <c r="Q258" s="61"/>
      <c r="R258" s="61"/>
      <c r="S258" s="61"/>
      <c r="T258" s="61"/>
      <c r="U258" s="60">
        <v>16797</v>
      </c>
      <c r="V258" s="61"/>
      <c r="W258" s="61"/>
      <c r="X258" s="61"/>
      <c r="Y258" s="61"/>
      <c r="Z258" s="61"/>
      <c r="AA258" s="61"/>
      <c r="AB258" s="61"/>
      <c r="AC258" s="141">
        <v>0.08302358686411357</v>
      </c>
      <c r="AD258" s="61"/>
      <c r="AE258" s="61"/>
      <c r="AF258" s="61"/>
      <c r="AG258" s="61"/>
      <c r="AH258" s="61"/>
      <c r="AI258" s="1"/>
    </row>
    <row r="259" spans="2:35" ht="12" customHeight="1">
      <c r="B259" s="9" t="s">
        <v>1262</v>
      </c>
      <c r="C259" s="143">
        <v>921126711.7100006</v>
      </c>
      <c r="D259" s="61"/>
      <c r="E259" s="61"/>
      <c r="F259" s="61"/>
      <c r="G259" s="61"/>
      <c r="H259" s="61"/>
      <c r="I259" s="61"/>
      <c r="J259" s="61"/>
      <c r="K259" s="61"/>
      <c r="L259" s="61"/>
      <c r="M259" s="61"/>
      <c r="N259" s="141">
        <v>0.0683987745122947</v>
      </c>
      <c r="O259" s="61"/>
      <c r="P259" s="61"/>
      <c r="Q259" s="61"/>
      <c r="R259" s="61"/>
      <c r="S259" s="61"/>
      <c r="T259" s="61"/>
      <c r="U259" s="60">
        <v>18807</v>
      </c>
      <c r="V259" s="61"/>
      <c r="W259" s="61"/>
      <c r="X259" s="61"/>
      <c r="Y259" s="61"/>
      <c r="Z259" s="61"/>
      <c r="AA259" s="61"/>
      <c r="AB259" s="61"/>
      <c r="AC259" s="141">
        <v>0.09295854010557741</v>
      </c>
      <c r="AD259" s="61"/>
      <c r="AE259" s="61"/>
      <c r="AF259" s="61"/>
      <c r="AG259" s="61"/>
      <c r="AH259" s="61"/>
      <c r="AI259" s="1"/>
    </row>
    <row r="260" spans="2:35" ht="12" customHeight="1">
      <c r="B260" s="9" t="s">
        <v>1263</v>
      </c>
      <c r="C260" s="143">
        <v>1170516703.5700033</v>
      </c>
      <c r="D260" s="61"/>
      <c r="E260" s="61"/>
      <c r="F260" s="61"/>
      <c r="G260" s="61"/>
      <c r="H260" s="61"/>
      <c r="I260" s="61"/>
      <c r="J260" s="61"/>
      <c r="K260" s="61"/>
      <c r="L260" s="61"/>
      <c r="M260" s="61"/>
      <c r="N260" s="141">
        <v>0.08691736658220496</v>
      </c>
      <c r="O260" s="61"/>
      <c r="P260" s="61"/>
      <c r="Q260" s="61"/>
      <c r="R260" s="61"/>
      <c r="S260" s="61"/>
      <c r="T260" s="61"/>
      <c r="U260" s="60">
        <v>20398</v>
      </c>
      <c r="V260" s="61"/>
      <c r="W260" s="61"/>
      <c r="X260" s="61"/>
      <c r="Y260" s="61"/>
      <c r="Z260" s="61"/>
      <c r="AA260" s="61"/>
      <c r="AB260" s="61"/>
      <c r="AC260" s="141">
        <v>0.10082247573103462</v>
      </c>
      <c r="AD260" s="61"/>
      <c r="AE260" s="61"/>
      <c r="AF260" s="61"/>
      <c r="AG260" s="61"/>
      <c r="AH260" s="61"/>
      <c r="AI260" s="1"/>
    </row>
    <row r="261" spans="2:35" ht="12" customHeight="1">
      <c r="B261" s="9" t="s">
        <v>1264</v>
      </c>
      <c r="C261" s="143">
        <v>1278254330.0400045</v>
      </c>
      <c r="D261" s="61"/>
      <c r="E261" s="61"/>
      <c r="F261" s="61"/>
      <c r="G261" s="61"/>
      <c r="H261" s="61"/>
      <c r="I261" s="61"/>
      <c r="J261" s="61"/>
      <c r="K261" s="61"/>
      <c r="L261" s="61"/>
      <c r="M261" s="61"/>
      <c r="N261" s="141">
        <v>0.09491748374928964</v>
      </c>
      <c r="O261" s="61"/>
      <c r="P261" s="61"/>
      <c r="Q261" s="61"/>
      <c r="R261" s="61"/>
      <c r="S261" s="61"/>
      <c r="T261" s="61"/>
      <c r="U261" s="60">
        <v>20318</v>
      </c>
      <c r="V261" s="61"/>
      <c r="W261" s="61"/>
      <c r="X261" s="61"/>
      <c r="Y261" s="61"/>
      <c r="Z261" s="61"/>
      <c r="AA261" s="61"/>
      <c r="AB261" s="61"/>
      <c r="AC261" s="141">
        <v>0.10042705470649875</v>
      </c>
      <c r="AD261" s="61"/>
      <c r="AE261" s="61"/>
      <c r="AF261" s="61"/>
      <c r="AG261" s="61"/>
      <c r="AH261" s="61"/>
      <c r="AI261" s="1"/>
    </row>
    <row r="262" spans="2:35" ht="12" customHeight="1">
      <c r="B262" s="9" t="s">
        <v>1265</v>
      </c>
      <c r="C262" s="143">
        <v>1350496689.4399953</v>
      </c>
      <c r="D262" s="61"/>
      <c r="E262" s="61"/>
      <c r="F262" s="61"/>
      <c r="G262" s="61"/>
      <c r="H262" s="61"/>
      <c r="I262" s="61"/>
      <c r="J262" s="61"/>
      <c r="K262" s="61"/>
      <c r="L262" s="61"/>
      <c r="M262" s="61"/>
      <c r="N262" s="141">
        <v>0.10028188018684708</v>
      </c>
      <c r="O262" s="61"/>
      <c r="P262" s="61"/>
      <c r="Q262" s="61"/>
      <c r="R262" s="61"/>
      <c r="S262" s="61"/>
      <c r="T262" s="61"/>
      <c r="U262" s="60">
        <v>19487</v>
      </c>
      <c r="V262" s="61"/>
      <c r="W262" s="61"/>
      <c r="X262" s="61"/>
      <c r="Y262" s="61"/>
      <c r="Z262" s="61"/>
      <c r="AA262" s="61"/>
      <c r="AB262" s="61"/>
      <c r="AC262" s="141">
        <v>0.09631961881413234</v>
      </c>
      <c r="AD262" s="61"/>
      <c r="AE262" s="61"/>
      <c r="AF262" s="61"/>
      <c r="AG262" s="61"/>
      <c r="AH262" s="61"/>
      <c r="AI262" s="1"/>
    </row>
    <row r="263" spans="2:35" ht="12" customHeight="1">
      <c r="B263" s="9" t="s">
        <v>1266</v>
      </c>
      <c r="C263" s="143">
        <v>1452808633.260008</v>
      </c>
      <c r="D263" s="61"/>
      <c r="E263" s="61"/>
      <c r="F263" s="61"/>
      <c r="G263" s="61"/>
      <c r="H263" s="61"/>
      <c r="I263" s="61"/>
      <c r="J263" s="61"/>
      <c r="K263" s="61"/>
      <c r="L263" s="61"/>
      <c r="M263" s="61"/>
      <c r="N263" s="141">
        <v>0.10787911028157351</v>
      </c>
      <c r="O263" s="61"/>
      <c r="P263" s="61"/>
      <c r="Q263" s="61"/>
      <c r="R263" s="61"/>
      <c r="S263" s="61"/>
      <c r="T263" s="61"/>
      <c r="U263" s="60">
        <v>19475</v>
      </c>
      <c r="V263" s="61"/>
      <c r="W263" s="61"/>
      <c r="X263" s="61"/>
      <c r="Y263" s="61"/>
      <c r="Z263" s="61"/>
      <c r="AA263" s="61"/>
      <c r="AB263" s="61"/>
      <c r="AC263" s="141">
        <v>0.09626030566045196</v>
      </c>
      <c r="AD263" s="61"/>
      <c r="AE263" s="61"/>
      <c r="AF263" s="61"/>
      <c r="AG263" s="61"/>
      <c r="AH263" s="61"/>
      <c r="AI263" s="1"/>
    </row>
    <row r="264" spans="2:35" ht="12" customHeight="1">
      <c r="B264" s="9" t="s">
        <v>1267</v>
      </c>
      <c r="C264" s="143">
        <v>1505709223.5500064</v>
      </c>
      <c r="D264" s="61"/>
      <c r="E264" s="61"/>
      <c r="F264" s="61"/>
      <c r="G264" s="61"/>
      <c r="H264" s="61"/>
      <c r="I264" s="61"/>
      <c r="J264" s="61"/>
      <c r="K264" s="61"/>
      <c r="L264" s="61"/>
      <c r="M264" s="61"/>
      <c r="N264" s="141">
        <v>0.11180727293369737</v>
      </c>
      <c r="O264" s="61"/>
      <c r="P264" s="61"/>
      <c r="Q264" s="61"/>
      <c r="R264" s="61"/>
      <c r="S264" s="61"/>
      <c r="T264" s="61"/>
      <c r="U264" s="60">
        <v>18731</v>
      </c>
      <c r="V264" s="61"/>
      <c r="W264" s="61"/>
      <c r="X264" s="61"/>
      <c r="Y264" s="61"/>
      <c r="Z264" s="61"/>
      <c r="AA264" s="61"/>
      <c r="AB264" s="61"/>
      <c r="AC264" s="141">
        <v>0.09258289013226834</v>
      </c>
      <c r="AD264" s="61"/>
      <c r="AE264" s="61"/>
      <c r="AF264" s="61"/>
      <c r="AG264" s="61"/>
      <c r="AH264" s="61"/>
      <c r="AI264" s="1"/>
    </row>
    <row r="265" spans="2:35" ht="12" customHeight="1">
      <c r="B265" s="9" t="s">
        <v>1268</v>
      </c>
      <c r="C265" s="143">
        <v>1504867526.6100001</v>
      </c>
      <c r="D265" s="61"/>
      <c r="E265" s="61"/>
      <c r="F265" s="61"/>
      <c r="G265" s="61"/>
      <c r="H265" s="61"/>
      <c r="I265" s="61"/>
      <c r="J265" s="61"/>
      <c r="K265" s="61"/>
      <c r="L265" s="61"/>
      <c r="M265" s="61"/>
      <c r="N265" s="141">
        <v>0.11174477226090687</v>
      </c>
      <c r="O265" s="61"/>
      <c r="P265" s="61"/>
      <c r="Q265" s="61"/>
      <c r="R265" s="61"/>
      <c r="S265" s="61"/>
      <c r="T265" s="61"/>
      <c r="U265" s="60">
        <v>16950</v>
      </c>
      <c r="V265" s="61"/>
      <c r="W265" s="61"/>
      <c r="X265" s="61"/>
      <c r="Y265" s="61"/>
      <c r="Z265" s="61"/>
      <c r="AA265" s="61"/>
      <c r="AB265" s="61"/>
      <c r="AC265" s="141">
        <v>0.08377982957353843</v>
      </c>
      <c r="AD265" s="61"/>
      <c r="AE265" s="61"/>
      <c r="AF265" s="61"/>
      <c r="AG265" s="61"/>
      <c r="AH265" s="61"/>
      <c r="AI265" s="1"/>
    </row>
    <row r="266" spans="2:35" ht="12" customHeight="1">
      <c r="B266" s="9" t="s">
        <v>1269</v>
      </c>
      <c r="C266" s="143">
        <v>1036225393.4200033</v>
      </c>
      <c r="D266" s="61"/>
      <c r="E266" s="61"/>
      <c r="F266" s="61"/>
      <c r="G266" s="61"/>
      <c r="H266" s="61"/>
      <c r="I266" s="61"/>
      <c r="J266" s="61"/>
      <c r="K266" s="61"/>
      <c r="L266" s="61"/>
      <c r="M266" s="61"/>
      <c r="N266" s="141">
        <v>0.07694549091608888</v>
      </c>
      <c r="O266" s="61"/>
      <c r="P266" s="61"/>
      <c r="Q266" s="61"/>
      <c r="R266" s="61"/>
      <c r="S266" s="61"/>
      <c r="T266" s="61"/>
      <c r="U266" s="60">
        <v>10005</v>
      </c>
      <c r="V266" s="61"/>
      <c r="W266" s="61"/>
      <c r="X266" s="61"/>
      <c r="Y266" s="61"/>
      <c r="Z266" s="61"/>
      <c r="AA266" s="61"/>
      <c r="AB266" s="61"/>
      <c r="AC266" s="141">
        <v>0.04945234188101781</v>
      </c>
      <c r="AD266" s="61"/>
      <c r="AE266" s="61"/>
      <c r="AF266" s="61"/>
      <c r="AG266" s="61"/>
      <c r="AH266" s="61"/>
      <c r="AI266" s="1"/>
    </row>
    <row r="267" spans="2:35" ht="12" customHeight="1">
      <c r="B267" s="9" t="s">
        <v>1270</v>
      </c>
      <c r="C267" s="143">
        <v>158293004.72</v>
      </c>
      <c r="D267" s="61"/>
      <c r="E267" s="61"/>
      <c r="F267" s="61"/>
      <c r="G267" s="61"/>
      <c r="H267" s="61"/>
      <c r="I267" s="61"/>
      <c r="J267" s="61"/>
      <c r="K267" s="61"/>
      <c r="L267" s="61"/>
      <c r="M267" s="61"/>
      <c r="N267" s="141">
        <v>0.011754134799345143</v>
      </c>
      <c r="O267" s="61"/>
      <c r="P267" s="61"/>
      <c r="Q267" s="61"/>
      <c r="R267" s="61"/>
      <c r="S267" s="61"/>
      <c r="T267" s="61"/>
      <c r="U267" s="60">
        <v>2228</v>
      </c>
      <c r="V267" s="61"/>
      <c r="W267" s="61"/>
      <c r="X267" s="61"/>
      <c r="Y267" s="61"/>
      <c r="Z267" s="61"/>
      <c r="AA267" s="61"/>
      <c r="AB267" s="61"/>
      <c r="AC267" s="141">
        <v>0.011012475533324106</v>
      </c>
      <c r="AD267" s="61"/>
      <c r="AE267" s="61"/>
      <c r="AF267" s="61"/>
      <c r="AG267" s="61"/>
      <c r="AH267" s="61"/>
      <c r="AI267" s="1"/>
    </row>
    <row r="268" spans="2:35" ht="12" customHeight="1">
      <c r="B268" s="9" t="s">
        <v>1271</v>
      </c>
      <c r="C268" s="143">
        <v>106013330.0199999</v>
      </c>
      <c r="D268" s="61"/>
      <c r="E268" s="61"/>
      <c r="F268" s="61"/>
      <c r="G268" s="61"/>
      <c r="H268" s="61"/>
      <c r="I268" s="61"/>
      <c r="J268" s="61"/>
      <c r="K268" s="61"/>
      <c r="L268" s="61"/>
      <c r="M268" s="61"/>
      <c r="N268" s="141">
        <v>0.00787207857849893</v>
      </c>
      <c r="O268" s="61"/>
      <c r="P268" s="61"/>
      <c r="Q268" s="61"/>
      <c r="R268" s="61"/>
      <c r="S268" s="61"/>
      <c r="T268" s="61"/>
      <c r="U268" s="60">
        <v>1259</v>
      </c>
      <c r="V268" s="61"/>
      <c r="W268" s="61"/>
      <c r="X268" s="61"/>
      <c r="Y268" s="61"/>
      <c r="Z268" s="61"/>
      <c r="AA268" s="61"/>
      <c r="AB268" s="61"/>
      <c r="AC268" s="141">
        <v>0.0062229383736333264</v>
      </c>
      <c r="AD268" s="61"/>
      <c r="AE268" s="61"/>
      <c r="AF268" s="61"/>
      <c r="AG268" s="61"/>
      <c r="AH268" s="61"/>
      <c r="AI268" s="1"/>
    </row>
    <row r="269" spans="2:35" ht="12" customHeight="1">
      <c r="B269" s="9" t="s">
        <v>1272</v>
      </c>
      <c r="C269" s="143">
        <v>372684859.7700003</v>
      </c>
      <c r="D269" s="61"/>
      <c r="E269" s="61"/>
      <c r="F269" s="61"/>
      <c r="G269" s="61"/>
      <c r="H269" s="61"/>
      <c r="I269" s="61"/>
      <c r="J269" s="61"/>
      <c r="K269" s="61"/>
      <c r="L269" s="61"/>
      <c r="M269" s="61"/>
      <c r="N269" s="141">
        <v>0.02767392082271938</v>
      </c>
      <c r="O269" s="61"/>
      <c r="P269" s="61"/>
      <c r="Q269" s="61"/>
      <c r="R269" s="61"/>
      <c r="S269" s="61"/>
      <c r="T269" s="61"/>
      <c r="U269" s="60">
        <v>4237</v>
      </c>
      <c r="V269" s="61"/>
      <c r="W269" s="61"/>
      <c r="X269" s="61"/>
      <c r="Y269" s="61"/>
      <c r="Z269" s="61"/>
      <c r="AA269" s="61"/>
      <c r="AB269" s="61"/>
      <c r="AC269" s="141">
        <v>0.020942486011981256</v>
      </c>
      <c r="AD269" s="61"/>
      <c r="AE269" s="61"/>
      <c r="AF269" s="61"/>
      <c r="AG269" s="61"/>
      <c r="AH269" s="61"/>
      <c r="AI269" s="1"/>
    </row>
    <row r="270" spans="2:35" ht="12.75" customHeight="1">
      <c r="B270" s="24"/>
      <c r="C270" s="146">
        <v>13467006072.520025</v>
      </c>
      <c r="D270" s="145"/>
      <c r="E270" s="145"/>
      <c r="F270" s="145"/>
      <c r="G270" s="145"/>
      <c r="H270" s="145"/>
      <c r="I270" s="145"/>
      <c r="J270" s="145"/>
      <c r="K270" s="145"/>
      <c r="L270" s="145"/>
      <c r="M270" s="145"/>
      <c r="N270" s="147">
        <v>0.9999999999999952</v>
      </c>
      <c r="O270" s="145"/>
      <c r="P270" s="145"/>
      <c r="Q270" s="145"/>
      <c r="R270" s="145"/>
      <c r="S270" s="145"/>
      <c r="T270" s="145"/>
      <c r="U270" s="148">
        <v>202316</v>
      </c>
      <c r="V270" s="145"/>
      <c r="W270" s="145"/>
      <c r="X270" s="145"/>
      <c r="Y270" s="145"/>
      <c r="Z270" s="145"/>
      <c r="AA270" s="145"/>
      <c r="AB270" s="145"/>
      <c r="AC270" s="147">
        <v>1</v>
      </c>
      <c r="AD270" s="145"/>
      <c r="AE270" s="145"/>
      <c r="AF270" s="145"/>
      <c r="AG270" s="145"/>
      <c r="AH270" s="145"/>
      <c r="AI270" s="1"/>
    </row>
    <row r="271" spans="2:35" ht="9" customHeight="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row>
    <row r="272" spans="2:35" ht="18.75" customHeight="1">
      <c r="B272" s="70" t="s">
        <v>1167</v>
      </c>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c r="AE272" s="71"/>
      <c r="AF272" s="71"/>
      <c r="AG272" s="71"/>
      <c r="AH272" s="71"/>
      <c r="AI272" s="72"/>
    </row>
    <row r="273" spans="2:35" ht="8.25" customHeight="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row>
    <row r="274" spans="2:35" ht="13.5" customHeight="1">
      <c r="B274" s="57"/>
      <c r="C274" s="58"/>
      <c r="D274" s="57" t="s">
        <v>1170</v>
      </c>
      <c r="E274" s="58"/>
      <c r="F274" s="58"/>
      <c r="G274" s="58"/>
      <c r="H274" s="58"/>
      <c r="I274" s="58"/>
      <c r="J274" s="58"/>
      <c r="K274" s="58"/>
      <c r="L274" s="58"/>
      <c r="M274" s="58"/>
      <c r="N274" s="58"/>
      <c r="O274" s="57" t="s">
        <v>1171</v>
      </c>
      <c r="P274" s="58"/>
      <c r="Q274" s="58"/>
      <c r="R274" s="58"/>
      <c r="S274" s="58"/>
      <c r="T274" s="58"/>
      <c r="U274" s="58"/>
      <c r="V274" s="57" t="s">
        <v>1172</v>
      </c>
      <c r="W274" s="58"/>
      <c r="X274" s="58"/>
      <c r="Y274" s="58"/>
      <c r="Z274" s="58"/>
      <c r="AA274" s="58"/>
      <c r="AB274" s="58"/>
      <c r="AC274" s="58"/>
      <c r="AD274" s="57" t="s">
        <v>1171</v>
      </c>
      <c r="AE274" s="58"/>
      <c r="AF274" s="58"/>
      <c r="AG274" s="58"/>
      <c r="AH274" s="58"/>
      <c r="AI274" s="1"/>
    </row>
    <row r="275" spans="2:35" ht="11.25" customHeight="1">
      <c r="B275" s="63" t="s">
        <v>1273</v>
      </c>
      <c r="C275" s="61"/>
      <c r="D275" s="143">
        <v>160999574.65999925</v>
      </c>
      <c r="E275" s="61"/>
      <c r="F275" s="61"/>
      <c r="G275" s="61"/>
      <c r="H275" s="61"/>
      <c r="I275" s="61"/>
      <c r="J275" s="61"/>
      <c r="K275" s="61"/>
      <c r="L275" s="61"/>
      <c r="M275" s="61"/>
      <c r="N275" s="61"/>
      <c r="O275" s="141">
        <v>0.011955112650355535</v>
      </c>
      <c r="P275" s="61"/>
      <c r="Q275" s="61"/>
      <c r="R275" s="61"/>
      <c r="S275" s="61"/>
      <c r="T275" s="61"/>
      <c r="U275" s="61"/>
      <c r="V275" s="60">
        <v>16502</v>
      </c>
      <c r="W275" s="61"/>
      <c r="X275" s="61"/>
      <c r="Y275" s="61"/>
      <c r="Z275" s="61"/>
      <c r="AA275" s="61"/>
      <c r="AB275" s="61"/>
      <c r="AC275" s="61"/>
      <c r="AD275" s="141">
        <v>0.08156547183613752</v>
      </c>
      <c r="AE275" s="61"/>
      <c r="AF275" s="61"/>
      <c r="AG275" s="61"/>
      <c r="AH275" s="61"/>
      <c r="AI275" s="1"/>
    </row>
    <row r="276" spans="2:35" ht="11.25" customHeight="1">
      <c r="B276" s="63" t="s">
        <v>1274</v>
      </c>
      <c r="C276" s="61"/>
      <c r="D276" s="143">
        <v>396440154.78999966</v>
      </c>
      <c r="E276" s="61"/>
      <c r="F276" s="61"/>
      <c r="G276" s="61"/>
      <c r="H276" s="61"/>
      <c r="I276" s="61"/>
      <c r="J276" s="61"/>
      <c r="K276" s="61"/>
      <c r="L276" s="61"/>
      <c r="M276" s="61"/>
      <c r="N276" s="61"/>
      <c r="O276" s="141">
        <v>0.029437883420796198</v>
      </c>
      <c r="P276" s="61"/>
      <c r="Q276" s="61"/>
      <c r="R276" s="61"/>
      <c r="S276" s="61"/>
      <c r="T276" s="61"/>
      <c r="U276" s="61"/>
      <c r="V276" s="60">
        <v>13994</v>
      </c>
      <c r="W276" s="61"/>
      <c r="X276" s="61"/>
      <c r="Y276" s="61"/>
      <c r="Z276" s="61"/>
      <c r="AA276" s="61"/>
      <c r="AB276" s="61"/>
      <c r="AC276" s="61"/>
      <c r="AD276" s="141">
        <v>0.06916902271693785</v>
      </c>
      <c r="AE276" s="61"/>
      <c r="AF276" s="61"/>
      <c r="AG276" s="61"/>
      <c r="AH276" s="61"/>
      <c r="AI276" s="1"/>
    </row>
    <row r="277" spans="2:35" ht="11.25" customHeight="1">
      <c r="B277" s="63" t="s">
        <v>1275</v>
      </c>
      <c r="C277" s="61"/>
      <c r="D277" s="143">
        <v>655971644.8900017</v>
      </c>
      <c r="E277" s="61"/>
      <c r="F277" s="61"/>
      <c r="G277" s="61"/>
      <c r="H277" s="61"/>
      <c r="I277" s="61"/>
      <c r="J277" s="61"/>
      <c r="K277" s="61"/>
      <c r="L277" s="61"/>
      <c r="M277" s="61"/>
      <c r="N277" s="61"/>
      <c r="O277" s="141">
        <v>0.04870953806344065</v>
      </c>
      <c r="P277" s="61"/>
      <c r="Q277" s="61"/>
      <c r="R277" s="61"/>
      <c r="S277" s="61"/>
      <c r="T277" s="61"/>
      <c r="U277" s="61"/>
      <c r="V277" s="60">
        <v>14994</v>
      </c>
      <c r="W277" s="61"/>
      <c r="X277" s="61"/>
      <c r="Y277" s="61"/>
      <c r="Z277" s="61"/>
      <c r="AA277" s="61"/>
      <c r="AB277" s="61"/>
      <c r="AC277" s="61"/>
      <c r="AD277" s="141">
        <v>0.07411178552363629</v>
      </c>
      <c r="AE277" s="61"/>
      <c r="AF277" s="61"/>
      <c r="AG277" s="61"/>
      <c r="AH277" s="61"/>
      <c r="AI277" s="1"/>
    </row>
    <row r="278" spans="2:35" ht="11.25" customHeight="1">
      <c r="B278" s="63" t="s">
        <v>1276</v>
      </c>
      <c r="C278" s="61"/>
      <c r="D278" s="143">
        <v>1253445445.6600049</v>
      </c>
      <c r="E278" s="61"/>
      <c r="F278" s="61"/>
      <c r="G278" s="61"/>
      <c r="H278" s="61"/>
      <c r="I278" s="61"/>
      <c r="J278" s="61"/>
      <c r="K278" s="61"/>
      <c r="L278" s="61"/>
      <c r="M278" s="61"/>
      <c r="N278" s="61"/>
      <c r="O278" s="141">
        <v>0.09307528628933415</v>
      </c>
      <c r="P278" s="61"/>
      <c r="Q278" s="61"/>
      <c r="R278" s="61"/>
      <c r="S278" s="61"/>
      <c r="T278" s="61"/>
      <c r="U278" s="61"/>
      <c r="V278" s="60">
        <v>20899</v>
      </c>
      <c r="W278" s="61"/>
      <c r="X278" s="61"/>
      <c r="Y278" s="61"/>
      <c r="Z278" s="61"/>
      <c r="AA278" s="61"/>
      <c r="AB278" s="61"/>
      <c r="AC278" s="61"/>
      <c r="AD278" s="141">
        <v>0.10329879989719053</v>
      </c>
      <c r="AE278" s="61"/>
      <c r="AF278" s="61"/>
      <c r="AG278" s="61"/>
      <c r="AH278" s="61"/>
      <c r="AI278" s="1"/>
    </row>
    <row r="279" spans="2:35" ht="11.25" customHeight="1">
      <c r="B279" s="63" t="s">
        <v>1277</v>
      </c>
      <c r="C279" s="61"/>
      <c r="D279" s="143">
        <v>2438213567.140028</v>
      </c>
      <c r="E279" s="61"/>
      <c r="F279" s="61"/>
      <c r="G279" s="61"/>
      <c r="H279" s="61"/>
      <c r="I279" s="61"/>
      <c r="J279" s="61"/>
      <c r="K279" s="61"/>
      <c r="L279" s="61"/>
      <c r="M279" s="61"/>
      <c r="N279" s="61"/>
      <c r="O279" s="141">
        <v>0.18105089980729258</v>
      </c>
      <c r="P279" s="61"/>
      <c r="Q279" s="61"/>
      <c r="R279" s="61"/>
      <c r="S279" s="61"/>
      <c r="T279" s="61"/>
      <c r="U279" s="61"/>
      <c r="V279" s="60">
        <v>30293</v>
      </c>
      <c r="W279" s="61"/>
      <c r="X279" s="61"/>
      <c r="Y279" s="61"/>
      <c r="Z279" s="61"/>
      <c r="AA279" s="61"/>
      <c r="AB279" s="61"/>
      <c r="AC279" s="61"/>
      <c r="AD279" s="141">
        <v>0.1497311137033156</v>
      </c>
      <c r="AE279" s="61"/>
      <c r="AF279" s="61"/>
      <c r="AG279" s="61"/>
      <c r="AH279" s="61"/>
      <c r="AI279" s="1"/>
    </row>
    <row r="280" spans="2:35" ht="11.25" customHeight="1">
      <c r="B280" s="63" t="s">
        <v>1278</v>
      </c>
      <c r="C280" s="61"/>
      <c r="D280" s="143">
        <v>746491554.5500002</v>
      </c>
      <c r="E280" s="61"/>
      <c r="F280" s="61"/>
      <c r="G280" s="61"/>
      <c r="H280" s="61"/>
      <c r="I280" s="61"/>
      <c r="J280" s="61"/>
      <c r="K280" s="61"/>
      <c r="L280" s="61"/>
      <c r="M280" s="61"/>
      <c r="N280" s="61"/>
      <c r="O280" s="141">
        <v>0.055431144125882986</v>
      </c>
      <c r="P280" s="61"/>
      <c r="Q280" s="61"/>
      <c r="R280" s="61"/>
      <c r="S280" s="61"/>
      <c r="T280" s="61"/>
      <c r="U280" s="61"/>
      <c r="V280" s="60">
        <v>14302</v>
      </c>
      <c r="W280" s="61"/>
      <c r="X280" s="61"/>
      <c r="Y280" s="61"/>
      <c r="Z280" s="61"/>
      <c r="AA280" s="61"/>
      <c r="AB280" s="61"/>
      <c r="AC280" s="61"/>
      <c r="AD280" s="141">
        <v>0.07069139366140098</v>
      </c>
      <c r="AE280" s="61"/>
      <c r="AF280" s="61"/>
      <c r="AG280" s="61"/>
      <c r="AH280" s="61"/>
      <c r="AI280" s="1"/>
    </row>
    <row r="281" spans="2:35" ht="11.25" customHeight="1">
      <c r="B281" s="63" t="s">
        <v>1279</v>
      </c>
      <c r="C281" s="61"/>
      <c r="D281" s="143">
        <v>752208551.2599977</v>
      </c>
      <c r="E281" s="61"/>
      <c r="F281" s="61"/>
      <c r="G281" s="61"/>
      <c r="H281" s="61"/>
      <c r="I281" s="61"/>
      <c r="J281" s="61"/>
      <c r="K281" s="61"/>
      <c r="L281" s="61"/>
      <c r="M281" s="61"/>
      <c r="N281" s="61"/>
      <c r="O281" s="141">
        <v>0.05585566288522797</v>
      </c>
      <c r="P281" s="61"/>
      <c r="Q281" s="61"/>
      <c r="R281" s="61"/>
      <c r="S281" s="61"/>
      <c r="T281" s="61"/>
      <c r="U281" s="61"/>
      <c r="V281" s="60">
        <v>12668</v>
      </c>
      <c r="W281" s="61"/>
      <c r="X281" s="61"/>
      <c r="Y281" s="61"/>
      <c r="Z281" s="61"/>
      <c r="AA281" s="61"/>
      <c r="AB281" s="61"/>
      <c r="AC281" s="61"/>
      <c r="AD281" s="141">
        <v>0.06261491923525574</v>
      </c>
      <c r="AE281" s="61"/>
      <c r="AF281" s="61"/>
      <c r="AG281" s="61"/>
      <c r="AH281" s="61"/>
      <c r="AI281" s="1"/>
    </row>
    <row r="282" spans="2:35" ht="11.25" customHeight="1">
      <c r="B282" s="63" t="s">
        <v>1280</v>
      </c>
      <c r="C282" s="61"/>
      <c r="D282" s="143">
        <v>800183869.9900051</v>
      </c>
      <c r="E282" s="61"/>
      <c r="F282" s="61"/>
      <c r="G282" s="61"/>
      <c r="H282" s="61"/>
      <c r="I282" s="61"/>
      <c r="J282" s="61"/>
      <c r="K282" s="61"/>
      <c r="L282" s="61"/>
      <c r="M282" s="61"/>
      <c r="N282" s="61"/>
      <c r="O282" s="141">
        <v>0.059418096767834064</v>
      </c>
      <c r="P282" s="61"/>
      <c r="Q282" s="61"/>
      <c r="R282" s="61"/>
      <c r="S282" s="61"/>
      <c r="T282" s="61"/>
      <c r="U282" s="61"/>
      <c r="V282" s="60">
        <v>12057</v>
      </c>
      <c r="W282" s="61"/>
      <c r="X282" s="61"/>
      <c r="Y282" s="61"/>
      <c r="Z282" s="61"/>
      <c r="AA282" s="61"/>
      <c r="AB282" s="61"/>
      <c r="AC282" s="61"/>
      <c r="AD282" s="141">
        <v>0.059594891160363</v>
      </c>
      <c r="AE282" s="61"/>
      <c r="AF282" s="61"/>
      <c r="AG282" s="61"/>
      <c r="AH282" s="61"/>
      <c r="AI282" s="1"/>
    </row>
    <row r="283" spans="2:35" ht="11.25" customHeight="1">
      <c r="B283" s="63" t="s">
        <v>1281</v>
      </c>
      <c r="C283" s="61"/>
      <c r="D283" s="143">
        <v>899537135.5100002</v>
      </c>
      <c r="E283" s="61"/>
      <c r="F283" s="61"/>
      <c r="G283" s="61"/>
      <c r="H283" s="61"/>
      <c r="I283" s="61"/>
      <c r="J283" s="61"/>
      <c r="K283" s="61"/>
      <c r="L283" s="61"/>
      <c r="M283" s="61"/>
      <c r="N283" s="61"/>
      <c r="O283" s="141">
        <v>0.0667956285655459</v>
      </c>
      <c r="P283" s="61"/>
      <c r="Q283" s="61"/>
      <c r="R283" s="61"/>
      <c r="S283" s="61"/>
      <c r="T283" s="61"/>
      <c r="U283" s="61"/>
      <c r="V283" s="60">
        <v>12341</v>
      </c>
      <c r="W283" s="61"/>
      <c r="X283" s="61"/>
      <c r="Y283" s="61"/>
      <c r="Z283" s="61"/>
      <c r="AA283" s="61"/>
      <c r="AB283" s="61"/>
      <c r="AC283" s="61"/>
      <c r="AD283" s="141">
        <v>0.06099863579746535</v>
      </c>
      <c r="AE283" s="61"/>
      <c r="AF283" s="61"/>
      <c r="AG283" s="61"/>
      <c r="AH283" s="61"/>
      <c r="AI283" s="1"/>
    </row>
    <row r="284" spans="2:35" ht="11.25" customHeight="1">
      <c r="B284" s="63" t="s">
        <v>1282</v>
      </c>
      <c r="C284" s="61"/>
      <c r="D284" s="143">
        <v>858902306.2300003</v>
      </c>
      <c r="E284" s="61"/>
      <c r="F284" s="61"/>
      <c r="G284" s="61"/>
      <c r="H284" s="61"/>
      <c r="I284" s="61"/>
      <c r="J284" s="61"/>
      <c r="K284" s="61"/>
      <c r="L284" s="61"/>
      <c r="M284" s="61"/>
      <c r="N284" s="61"/>
      <c r="O284" s="141">
        <v>0.06377826679551471</v>
      </c>
      <c r="P284" s="61"/>
      <c r="Q284" s="61"/>
      <c r="R284" s="61"/>
      <c r="S284" s="61"/>
      <c r="T284" s="61"/>
      <c r="U284" s="61"/>
      <c r="V284" s="60">
        <v>10799</v>
      </c>
      <c r="W284" s="61"/>
      <c r="X284" s="61"/>
      <c r="Y284" s="61"/>
      <c r="Z284" s="61"/>
      <c r="AA284" s="61"/>
      <c r="AB284" s="61"/>
      <c r="AC284" s="61"/>
      <c r="AD284" s="141">
        <v>0.05337689554953637</v>
      </c>
      <c r="AE284" s="61"/>
      <c r="AF284" s="61"/>
      <c r="AG284" s="61"/>
      <c r="AH284" s="61"/>
      <c r="AI284" s="1"/>
    </row>
    <row r="285" spans="2:35" ht="11.25" customHeight="1">
      <c r="B285" s="63" t="s">
        <v>1283</v>
      </c>
      <c r="C285" s="61"/>
      <c r="D285" s="143">
        <v>2135457092.1800108</v>
      </c>
      <c r="E285" s="61"/>
      <c r="F285" s="61"/>
      <c r="G285" s="61"/>
      <c r="H285" s="61"/>
      <c r="I285" s="61"/>
      <c r="J285" s="61"/>
      <c r="K285" s="61"/>
      <c r="L285" s="61"/>
      <c r="M285" s="61"/>
      <c r="N285" s="61"/>
      <c r="O285" s="141">
        <v>0.15856954995642977</v>
      </c>
      <c r="P285" s="61"/>
      <c r="Q285" s="61"/>
      <c r="R285" s="61"/>
      <c r="S285" s="61"/>
      <c r="T285" s="61"/>
      <c r="U285" s="61"/>
      <c r="V285" s="60">
        <v>24345</v>
      </c>
      <c r="W285" s="61"/>
      <c r="X285" s="61"/>
      <c r="Y285" s="61"/>
      <c r="Z285" s="61"/>
      <c r="AA285" s="61"/>
      <c r="AB285" s="61"/>
      <c r="AC285" s="61"/>
      <c r="AD285" s="141">
        <v>0.12033156052907333</v>
      </c>
      <c r="AE285" s="61"/>
      <c r="AF285" s="61"/>
      <c r="AG285" s="61"/>
      <c r="AH285" s="61"/>
      <c r="AI285" s="1"/>
    </row>
    <row r="286" spans="2:35" ht="11.25" customHeight="1">
      <c r="B286" s="63" t="s">
        <v>1284</v>
      </c>
      <c r="C286" s="61"/>
      <c r="D286" s="143">
        <v>914264224.480001</v>
      </c>
      <c r="E286" s="61"/>
      <c r="F286" s="61"/>
      <c r="G286" s="61"/>
      <c r="H286" s="61"/>
      <c r="I286" s="61"/>
      <c r="J286" s="61"/>
      <c r="K286" s="61"/>
      <c r="L286" s="61"/>
      <c r="M286" s="61"/>
      <c r="N286" s="61"/>
      <c r="O286" s="141">
        <v>0.06788919671949899</v>
      </c>
      <c r="P286" s="61"/>
      <c r="Q286" s="61"/>
      <c r="R286" s="61"/>
      <c r="S286" s="61"/>
      <c r="T286" s="61"/>
      <c r="U286" s="61"/>
      <c r="V286" s="60">
        <v>8811</v>
      </c>
      <c r="W286" s="61"/>
      <c r="X286" s="61"/>
      <c r="Y286" s="61"/>
      <c r="Z286" s="61"/>
      <c r="AA286" s="61"/>
      <c r="AB286" s="61"/>
      <c r="AC286" s="61"/>
      <c r="AD286" s="141">
        <v>0.04355068308981989</v>
      </c>
      <c r="AE286" s="61"/>
      <c r="AF286" s="61"/>
      <c r="AG286" s="61"/>
      <c r="AH286" s="61"/>
      <c r="AI286" s="1"/>
    </row>
    <row r="287" spans="2:35" ht="11.25" customHeight="1">
      <c r="B287" s="63" t="s">
        <v>1285</v>
      </c>
      <c r="C287" s="61"/>
      <c r="D287" s="143">
        <v>392660927.3599997</v>
      </c>
      <c r="E287" s="61"/>
      <c r="F287" s="61"/>
      <c r="G287" s="61"/>
      <c r="H287" s="61"/>
      <c r="I287" s="61"/>
      <c r="J287" s="61"/>
      <c r="K287" s="61"/>
      <c r="L287" s="61"/>
      <c r="M287" s="61"/>
      <c r="N287" s="61"/>
      <c r="O287" s="141">
        <v>0.02915725479334562</v>
      </c>
      <c r="P287" s="61"/>
      <c r="Q287" s="61"/>
      <c r="R287" s="61"/>
      <c r="S287" s="61"/>
      <c r="T287" s="61"/>
      <c r="U287" s="61"/>
      <c r="V287" s="60">
        <v>3427</v>
      </c>
      <c r="W287" s="61"/>
      <c r="X287" s="61"/>
      <c r="Y287" s="61"/>
      <c r="Z287" s="61"/>
      <c r="AA287" s="61"/>
      <c r="AB287" s="61"/>
      <c r="AC287" s="61"/>
      <c r="AD287" s="141">
        <v>0.016938848138555528</v>
      </c>
      <c r="AE287" s="61"/>
      <c r="AF287" s="61"/>
      <c r="AG287" s="61"/>
      <c r="AH287" s="61"/>
      <c r="AI287" s="1"/>
    </row>
    <row r="288" spans="2:35" ht="11.25" customHeight="1">
      <c r="B288" s="63" t="s">
        <v>1286</v>
      </c>
      <c r="C288" s="61"/>
      <c r="D288" s="143">
        <v>1062230023.819999</v>
      </c>
      <c r="E288" s="61"/>
      <c r="F288" s="61"/>
      <c r="G288" s="61"/>
      <c r="H288" s="61"/>
      <c r="I288" s="61"/>
      <c r="J288" s="61"/>
      <c r="K288" s="61"/>
      <c r="L288" s="61"/>
      <c r="M288" s="61"/>
      <c r="N288" s="61"/>
      <c r="O288" s="141">
        <v>0.07887647915950086</v>
      </c>
      <c r="P288" s="61"/>
      <c r="Q288" s="61"/>
      <c r="R288" s="61"/>
      <c r="S288" s="61"/>
      <c r="T288" s="61"/>
      <c r="U288" s="61"/>
      <c r="V288" s="60">
        <v>6884</v>
      </c>
      <c r="W288" s="61"/>
      <c r="X288" s="61"/>
      <c r="Y288" s="61"/>
      <c r="Z288" s="61"/>
      <c r="AA288" s="61"/>
      <c r="AB288" s="61"/>
      <c r="AC288" s="61"/>
      <c r="AD288" s="141">
        <v>0.03402597916131201</v>
      </c>
      <c r="AE288" s="61"/>
      <c r="AF288" s="61"/>
      <c r="AG288" s="61"/>
      <c r="AH288" s="61"/>
      <c r="AI288" s="1"/>
    </row>
    <row r="289" spans="2:35" ht="11.25" customHeight="1">
      <c r="B289" s="149"/>
      <c r="C289" s="145"/>
      <c r="D289" s="146">
        <v>13467006072.520048</v>
      </c>
      <c r="E289" s="145"/>
      <c r="F289" s="145"/>
      <c r="G289" s="145"/>
      <c r="H289" s="145"/>
      <c r="I289" s="145"/>
      <c r="J289" s="145"/>
      <c r="K289" s="145"/>
      <c r="L289" s="145"/>
      <c r="M289" s="145"/>
      <c r="N289" s="145"/>
      <c r="O289" s="147">
        <v>0.9999999999999973</v>
      </c>
      <c r="P289" s="145"/>
      <c r="Q289" s="145"/>
      <c r="R289" s="145"/>
      <c r="S289" s="145"/>
      <c r="T289" s="145"/>
      <c r="U289" s="145"/>
      <c r="V289" s="148">
        <v>202316</v>
      </c>
      <c r="W289" s="145"/>
      <c r="X289" s="145"/>
      <c r="Y289" s="145"/>
      <c r="Z289" s="145"/>
      <c r="AA289" s="145"/>
      <c r="AB289" s="145"/>
      <c r="AC289" s="145"/>
      <c r="AD289" s="147">
        <v>1</v>
      </c>
      <c r="AE289" s="145"/>
      <c r="AF289" s="145"/>
      <c r="AG289" s="145"/>
      <c r="AH289" s="145"/>
      <c r="AI289" s="1"/>
    </row>
    <row r="290" spans="2:35" ht="9" customHeight="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spans="2:35" ht="18.75" customHeight="1">
      <c r="B291" s="70" t="s">
        <v>1168</v>
      </c>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1"/>
      <c r="AH291" s="71"/>
      <c r="AI291" s="72"/>
    </row>
    <row r="292" spans="2:35" ht="8.25" customHeight="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spans="2:35" ht="10.5" customHeight="1">
      <c r="B293" s="57" t="s">
        <v>1173</v>
      </c>
      <c r="C293" s="58"/>
      <c r="D293" s="57" t="s">
        <v>1170</v>
      </c>
      <c r="E293" s="58"/>
      <c r="F293" s="58"/>
      <c r="G293" s="58"/>
      <c r="H293" s="58"/>
      <c r="I293" s="58"/>
      <c r="J293" s="58"/>
      <c r="K293" s="58"/>
      <c r="L293" s="58"/>
      <c r="M293" s="58"/>
      <c r="N293" s="58"/>
      <c r="O293" s="57" t="s">
        <v>1171</v>
      </c>
      <c r="P293" s="58"/>
      <c r="Q293" s="58"/>
      <c r="R293" s="58"/>
      <c r="S293" s="58"/>
      <c r="T293" s="58"/>
      <c r="U293" s="58"/>
      <c r="V293" s="57" t="s">
        <v>1172</v>
      </c>
      <c r="W293" s="58"/>
      <c r="X293" s="58"/>
      <c r="Y293" s="58"/>
      <c r="Z293" s="58"/>
      <c r="AA293" s="58"/>
      <c r="AB293" s="58"/>
      <c r="AC293" s="58"/>
      <c r="AD293" s="57" t="s">
        <v>1171</v>
      </c>
      <c r="AE293" s="58"/>
      <c r="AF293" s="58"/>
      <c r="AG293" s="58"/>
      <c r="AH293" s="58"/>
      <c r="AI293" s="1"/>
    </row>
    <row r="294" spans="2:35" ht="10.5" customHeight="1">
      <c r="B294" s="63" t="s">
        <v>1287</v>
      </c>
      <c r="C294" s="61"/>
      <c r="D294" s="143">
        <v>322452951.1700003</v>
      </c>
      <c r="E294" s="61"/>
      <c r="F294" s="61"/>
      <c r="G294" s="61"/>
      <c r="H294" s="61"/>
      <c r="I294" s="61"/>
      <c r="J294" s="61"/>
      <c r="K294" s="61"/>
      <c r="L294" s="61"/>
      <c r="M294" s="61"/>
      <c r="N294" s="61"/>
      <c r="O294" s="141">
        <v>0.023943922608602577</v>
      </c>
      <c r="P294" s="61"/>
      <c r="Q294" s="61"/>
      <c r="R294" s="61"/>
      <c r="S294" s="61"/>
      <c r="T294" s="61"/>
      <c r="U294" s="61"/>
      <c r="V294" s="60">
        <v>13615</v>
      </c>
      <c r="W294" s="61"/>
      <c r="X294" s="61"/>
      <c r="Y294" s="61"/>
      <c r="Z294" s="61"/>
      <c r="AA294" s="61"/>
      <c r="AB294" s="61"/>
      <c r="AC294" s="61"/>
      <c r="AD294" s="141">
        <v>0.06729571561319915</v>
      </c>
      <c r="AE294" s="61"/>
      <c r="AF294" s="61"/>
      <c r="AG294" s="61"/>
      <c r="AH294" s="61"/>
      <c r="AI294" s="1"/>
    </row>
    <row r="295" spans="2:35" ht="10.5" customHeight="1">
      <c r="B295" s="63" t="s">
        <v>1175</v>
      </c>
      <c r="C295" s="61"/>
      <c r="D295" s="143">
        <v>292441856.2799999</v>
      </c>
      <c r="E295" s="61"/>
      <c r="F295" s="61"/>
      <c r="G295" s="61"/>
      <c r="H295" s="61"/>
      <c r="I295" s="61"/>
      <c r="J295" s="61"/>
      <c r="K295" s="61"/>
      <c r="L295" s="61"/>
      <c r="M295" s="61"/>
      <c r="N295" s="61"/>
      <c r="O295" s="141">
        <v>0.02171543212390314</v>
      </c>
      <c r="P295" s="61"/>
      <c r="Q295" s="61"/>
      <c r="R295" s="61"/>
      <c r="S295" s="61"/>
      <c r="T295" s="61"/>
      <c r="U295" s="61"/>
      <c r="V295" s="60">
        <v>7660</v>
      </c>
      <c r="W295" s="61"/>
      <c r="X295" s="61"/>
      <c r="Y295" s="61"/>
      <c r="Z295" s="61"/>
      <c r="AA295" s="61"/>
      <c r="AB295" s="61"/>
      <c r="AC295" s="61"/>
      <c r="AD295" s="141">
        <v>0.03786156309930999</v>
      </c>
      <c r="AE295" s="61"/>
      <c r="AF295" s="61"/>
      <c r="AG295" s="61"/>
      <c r="AH295" s="61"/>
      <c r="AI295" s="1"/>
    </row>
    <row r="296" spans="2:35" ht="10.5" customHeight="1">
      <c r="B296" s="63" t="s">
        <v>1176</v>
      </c>
      <c r="C296" s="61"/>
      <c r="D296" s="143">
        <v>561407535.9800018</v>
      </c>
      <c r="E296" s="61"/>
      <c r="F296" s="61"/>
      <c r="G296" s="61"/>
      <c r="H296" s="61"/>
      <c r="I296" s="61"/>
      <c r="J296" s="61"/>
      <c r="K296" s="61"/>
      <c r="L296" s="61"/>
      <c r="M296" s="61"/>
      <c r="N296" s="61"/>
      <c r="O296" s="141">
        <v>0.041687627744193045</v>
      </c>
      <c r="P296" s="61"/>
      <c r="Q296" s="61"/>
      <c r="R296" s="61"/>
      <c r="S296" s="61"/>
      <c r="T296" s="61"/>
      <c r="U296" s="61"/>
      <c r="V296" s="60">
        <v>15040</v>
      </c>
      <c r="W296" s="61"/>
      <c r="X296" s="61"/>
      <c r="Y296" s="61"/>
      <c r="Z296" s="61"/>
      <c r="AA296" s="61"/>
      <c r="AB296" s="61"/>
      <c r="AC296" s="61"/>
      <c r="AD296" s="141">
        <v>0.07433915261274442</v>
      </c>
      <c r="AE296" s="61"/>
      <c r="AF296" s="61"/>
      <c r="AG296" s="61"/>
      <c r="AH296" s="61"/>
      <c r="AI296" s="1"/>
    </row>
    <row r="297" spans="2:35" ht="10.5" customHeight="1">
      <c r="B297" s="63" t="s">
        <v>1177</v>
      </c>
      <c r="C297" s="61"/>
      <c r="D297" s="143">
        <v>814931971.1099991</v>
      </c>
      <c r="E297" s="61"/>
      <c r="F297" s="61"/>
      <c r="G297" s="61"/>
      <c r="H297" s="61"/>
      <c r="I297" s="61"/>
      <c r="J297" s="61"/>
      <c r="K297" s="61"/>
      <c r="L297" s="61"/>
      <c r="M297" s="61"/>
      <c r="N297" s="61"/>
      <c r="O297" s="141">
        <v>0.060513225190631</v>
      </c>
      <c r="P297" s="61"/>
      <c r="Q297" s="61"/>
      <c r="R297" s="61"/>
      <c r="S297" s="61"/>
      <c r="T297" s="61"/>
      <c r="U297" s="61"/>
      <c r="V297" s="60">
        <v>19451</v>
      </c>
      <c r="W297" s="61"/>
      <c r="X297" s="61"/>
      <c r="Y297" s="61"/>
      <c r="Z297" s="61"/>
      <c r="AA297" s="61"/>
      <c r="AB297" s="61"/>
      <c r="AC297" s="61"/>
      <c r="AD297" s="141">
        <v>0.0961416793530912</v>
      </c>
      <c r="AE297" s="61"/>
      <c r="AF297" s="61"/>
      <c r="AG297" s="61"/>
      <c r="AH297" s="61"/>
      <c r="AI297" s="1"/>
    </row>
    <row r="298" spans="2:35" ht="10.5" customHeight="1">
      <c r="B298" s="63" t="s">
        <v>1178</v>
      </c>
      <c r="C298" s="61"/>
      <c r="D298" s="143">
        <v>1302543645.6899986</v>
      </c>
      <c r="E298" s="61"/>
      <c r="F298" s="61"/>
      <c r="G298" s="61"/>
      <c r="H298" s="61"/>
      <c r="I298" s="61"/>
      <c r="J298" s="61"/>
      <c r="K298" s="61"/>
      <c r="L298" s="61"/>
      <c r="M298" s="61"/>
      <c r="N298" s="61"/>
      <c r="O298" s="141">
        <v>0.09672110034522763</v>
      </c>
      <c r="P298" s="61"/>
      <c r="Q298" s="61"/>
      <c r="R298" s="61"/>
      <c r="S298" s="61"/>
      <c r="T298" s="61"/>
      <c r="U298" s="61"/>
      <c r="V298" s="60">
        <v>25246</v>
      </c>
      <c r="W298" s="61"/>
      <c r="X298" s="61"/>
      <c r="Y298" s="61"/>
      <c r="Z298" s="61"/>
      <c r="AA298" s="61"/>
      <c r="AB298" s="61"/>
      <c r="AC298" s="61"/>
      <c r="AD298" s="141">
        <v>0.12478498981790861</v>
      </c>
      <c r="AE298" s="61"/>
      <c r="AF298" s="61"/>
      <c r="AG298" s="61"/>
      <c r="AH298" s="61"/>
      <c r="AI298" s="1"/>
    </row>
    <row r="299" spans="2:35" ht="10.5" customHeight="1">
      <c r="B299" s="63" t="s">
        <v>1179</v>
      </c>
      <c r="C299" s="61"/>
      <c r="D299" s="143">
        <v>979130074.110009</v>
      </c>
      <c r="E299" s="61"/>
      <c r="F299" s="61"/>
      <c r="G299" s="61"/>
      <c r="H299" s="61"/>
      <c r="I299" s="61"/>
      <c r="J299" s="61"/>
      <c r="K299" s="61"/>
      <c r="L299" s="61"/>
      <c r="M299" s="61"/>
      <c r="N299" s="61"/>
      <c r="O299" s="141">
        <v>0.07270584633565765</v>
      </c>
      <c r="P299" s="61"/>
      <c r="Q299" s="61"/>
      <c r="R299" s="61"/>
      <c r="S299" s="61"/>
      <c r="T299" s="61"/>
      <c r="U299" s="61"/>
      <c r="V299" s="60">
        <v>16644</v>
      </c>
      <c r="W299" s="61"/>
      <c r="X299" s="61"/>
      <c r="Y299" s="61"/>
      <c r="Z299" s="61"/>
      <c r="AA299" s="61"/>
      <c r="AB299" s="61"/>
      <c r="AC299" s="61"/>
      <c r="AD299" s="141">
        <v>0.0822673441546887</v>
      </c>
      <c r="AE299" s="61"/>
      <c r="AF299" s="61"/>
      <c r="AG299" s="61"/>
      <c r="AH299" s="61"/>
      <c r="AI299" s="1"/>
    </row>
    <row r="300" spans="2:35" ht="10.5" customHeight="1">
      <c r="B300" s="63" t="s">
        <v>1180</v>
      </c>
      <c r="C300" s="61"/>
      <c r="D300" s="143">
        <v>1212050716.0500033</v>
      </c>
      <c r="E300" s="61"/>
      <c r="F300" s="61"/>
      <c r="G300" s="61"/>
      <c r="H300" s="61"/>
      <c r="I300" s="61"/>
      <c r="J300" s="61"/>
      <c r="K300" s="61"/>
      <c r="L300" s="61"/>
      <c r="M300" s="61"/>
      <c r="N300" s="61"/>
      <c r="O300" s="141">
        <v>0.09000149769912429</v>
      </c>
      <c r="P300" s="61"/>
      <c r="Q300" s="61"/>
      <c r="R300" s="61"/>
      <c r="S300" s="61"/>
      <c r="T300" s="61"/>
      <c r="U300" s="61"/>
      <c r="V300" s="60">
        <v>17016</v>
      </c>
      <c r="W300" s="61"/>
      <c r="X300" s="61"/>
      <c r="Y300" s="61"/>
      <c r="Z300" s="61"/>
      <c r="AA300" s="61"/>
      <c r="AB300" s="61"/>
      <c r="AC300" s="61"/>
      <c r="AD300" s="141">
        <v>0.08410605191878053</v>
      </c>
      <c r="AE300" s="61"/>
      <c r="AF300" s="61"/>
      <c r="AG300" s="61"/>
      <c r="AH300" s="61"/>
      <c r="AI300" s="1"/>
    </row>
    <row r="301" spans="2:35" ht="10.5" customHeight="1">
      <c r="B301" s="63" t="s">
        <v>1181</v>
      </c>
      <c r="C301" s="61"/>
      <c r="D301" s="143">
        <v>1366786592.360004</v>
      </c>
      <c r="E301" s="61"/>
      <c r="F301" s="61"/>
      <c r="G301" s="61"/>
      <c r="H301" s="61"/>
      <c r="I301" s="61"/>
      <c r="J301" s="61"/>
      <c r="K301" s="61"/>
      <c r="L301" s="61"/>
      <c r="M301" s="61"/>
      <c r="N301" s="61"/>
      <c r="O301" s="141">
        <v>0.10149149595684732</v>
      </c>
      <c r="P301" s="61"/>
      <c r="Q301" s="61"/>
      <c r="R301" s="61"/>
      <c r="S301" s="61"/>
      <c r="T301" s="61"/>
      <c r="U301" s="61"/>
      <c r="V301" s="60">
        <v>17901</v>
      </c>
      <c r="W301" s="61"/>
      <c r="X301" s="61"/>
      <c r="Y301" s="61"/>
      <c r="Z301" s="61"/>
      <c r="AA301" s="61"/>
      <c r="AB301" s="61"/>
      <c r="AC301" s="61"/>
      <c r="AD301" s="141">
        <v>0.08848039700270863</v>
      </c>
      <c r="AE301" s="61"/>
      <c r="AF301" s="61"/>
      <c r="AG301" s="61"/>
      <c r="AH301" s="61"/>
      <c r="AI301" s="1"/>
    </row>
    <row r="302" spans="2:35" ht="10.5" customHeight="1">
      <c r="B302" s="63" t="s">
        <v>1182</v>
      </c>
      <c r="C302" s="61"/>
      <c r="D302" s="143">
        <v>1296285870.97</v>
      </c>
      <c r="E302" s="61"/>
      <c r="F302" s="61"/>
      <c r="G302" s="61"/>
      <c r="H302" s="61"/>
      <c r="I302" s="61"/>
      <c r="J302" s="61"/>
      <c r="K302" s="61"/>
      <c r="L302" s="61"/>
      <c r="M302" s="61"/>
      <c r="N302" s="61"/>
      <c r="O302" s="141">
        <v>0.09625642581502393</v>
      </c>
      <c r="P302" s="61"/>
      <c r="Q302" s="61"/>
      <c r="R302" s="61"/>
      <c r="S302" s="61"/>
      <c r="T302" s="61"/>
      <c r="U302" s="61"/>
      <c r="V302" s="60">
        <v>14951</v>
      </c>
      <c r="W302" s="61"/>
      <c r="X302" s="61"/>
      <c r="Y302" s="61"/>
      <c r="Z302" s="61"/>
      <c r="AA302" s="61"/>
      <c r="AB302" s="61"/>
      <c r="AC302" s="61"/>
      <c r="AD302" s="141">
        <v>0.07389924672294826</v>
      </c>
      <c r="AE302" s="61"/>
      <c r="AF302" s="61"/>
      <c r="AG302" s="61"/>
      <c r="AH302" s="61"/>
      <c r="AI302" s="1"/>
    </row>
    <row r="303" spans="2:35" ht="10.5" customHeight="1">
      <c r="B303" s="63" t="s">
        <v>1183</v>
      </c>
      <c r="C303" s="61"/>
      <c r="D303" s="143">
        <v>1489148939.6799984</v>
      </c>
      <c r="E303" s="61"/>
      <c r="F303" s="61"/>
      <c r="G303" s="61"/>
      <c r="H303" s="61"/>
      <c r="I303" s="61"/>
      <c r="J303" s="61"/>
      <c r="K303" s="61"/>
      <c r="L303" s="61"/>
      <c r="M303" s="61"/>
      <c r="N303" s="61"/>
      <c r="O303" s="141">
        <v>0.11057757987639644</v>
      </c>
      <c r="P303" s="61"/>
      <c r="Q303" s="61"/>
      <c r="R303" s="61"/>
      <c r="S303" s="61"/>
      <c r="T303" s="61"/>
      <c r="U303" s="61"/>
      <c r="V303" s="60">
        <v>16592</v>
      </c>
      <c r="W303" s="61"/>
      <c r="X303" s="61"/>
      <c r="Y303" s="61"/>
      <c r="Z303" s="61"/>
      <c r="AA303" s="61"/>
      <c r="AB303" s="61"/>
      <c r="AC303" s="61"/>
      <c r="AD303" s="141">
        <v>0.08201032048874039</v>
      </c>
      <c r="AE303" s="61"/>
      <c r="AF303" s="61"/>
      <c r="AG303" s="61"/>
      <c r="AH303" s="61"/>
      <c r="AI303" s="1"/>
    </row>
    <row r="304" spans="2:35" ht="10.5" customHeight="1">
      <c r="B304" s="63" t="s">
        <v>1184</v>
      </c>
      <c r="C304" s="61"/>
      <c r="D304" s="143">
        <v>1314293900.3799973</v>
      </c>
      <c r="E304" s="61"/>
      <c r="F304" s="61"/>
      <c r="G304" s="61"/>
      <c r="H304" s="61"/>
      <c r="I304" s="61"/>
      <c r="J304" s="61"/>
      <c r="K304" s="61"/>
      <c r="L304" s="61"/>
      <c r="M304" s="61"/>
      <c r="N304" s="61"/>
      <c r="O304" s="141">
        <v>0.09759362201980944</v>
      </c>
      <c r="P304" s="61"/>
      <c r="Q304" s="61"/>
      <c r="R304" s="61"/>
      <c r="S304" s="61"/>
      <c r="T304" s="61"/>
      <c r="U304" s="61"/>
      <c r="V304" s="60">
        <v>14416</v>
      </c>
      <c r="W304" s="61"/>
      <c r="X304" s="61"/>
      <c r="Y304" s="61"/>
      <c r="Z304" s="61"/>
      <c r="AA304" s="61"/>
      <c r="AB304" s="61"/>
      <c r="AC304" s="61"/>
      <c r="AD304" s="141">
        <v>0.0712548686213646</v>
      </c>
      <c r="AE304" s="61"/>
      <c r="AF304" s="61"/>
      <c r="AG304" s="61"/>
      <c r="AH304" s="61"/>
      <c r="AI304" s="1"/>
    </row>
    <row r="305" spans="2:35" ht="10.5" customHeight="1">
      <c r="B305" s="63" t="s">
        <v>1185</v>
      </c>
      <c r="C305" s="61"/>
      <c r="D305" s="143">
        <v>1112168984.530005</v>
      </c>
      <c r="E305" s="61"/>
      <c r="F305" s="61"/>
      <c r="G305" s="61"/>
      <c r="H305" s="61"/>
      <c r="I305" s="61"/>
      <c r="J305" s="61"/>
      <c r="K305" s="61"/>
      <c r="L305" s="61"/>
      <c r="M305" s="61"/>
      <c r="N305" s="61"/>
      <c r="O305" s="141">
        <v>0.08258472436568003</v>
      </c>
      <c r="P305" s="61"/>
      <c r="Q305" s="61"/>
      <c r="R305" s="61"/>
      <c r="S305" s="61"/>
      <c r="T305" s="61"/>
      <c r="U305" s="61"/>
      <c r="V305" s="60">
        <v>11037</v>
      </c>
      <c r="W305" s="61"/>
      <c r="X305" s="61"/>
      <c r="Y305" s="61"/>
      <c r="Z305" s="61"/>
      <c r="AA305" s="61"/>
      <c r="AB305" s="61"/>
      <c r="AC305" s="61"/>
      <c r="AD305" s="141">
        <v>0.054553273097530594</v>
      </c>
      <c r="AE305" s="61"/>
      <c r="AF305" s="61"/>
      <c r="AG305" s="61"/>
      <c r="AH305" s="61"/>
      <c r="AI305" s="1"/>
    </row>
    <row r="306" spans="2:35" ht="10.5" customHeight="1">
      <c r="B306" s="63" t="s">
        <v>1186</v>
      </c>
      <c r="C306" s="61"/>
      <c r="D306" s="143">
        <v>1177856261.7800026</v>
      </c>
      <c r="E306" s="61"/>
      <c r="F306" s="61"/>
      <c r="G306" s="61"/>
      <c r="H306" s="61"/>
      <c r="I306" s="61"/>
      <c r="J306" s="61"/>
      <c r="K306" s="61"/>
      <c r="L306" s="61"/>
      <c r="M306" s="61"/>
      <c r="N306" s="61"/>
      <c r="O306" s="141">
        <v>0.08746236954503694</v>
      </c>
      <c r="P306" s="61"/>
      <c r="Q306" s="61"/>
      <c r="R306" s="61"/>
      <c r="S306" s="61"/>
      <c r="T306" s="61"/>
      <c r="U306" s="61"/>
      <c r="V306" s="60">
        <v>10813</v>
      </c>
      <c r="W306" s="61"/>
      <c r="X306" s="61"/>
      <c r="Y306" s="61"/>
      <c r="Z306" s="61"/>
      <c r="AA306" s="61"/>
      <c r="AB306" s="61"/>
      <c r="AC306" s="61"/>
      <c r="AD306" s="141">
        <v>0.05344609422883015</v>
      </c>
      <c r="AE306" s="61"/>
      <c r="AF306" s="61"/>
      <c r="AG306" s="61"/>
      <c r="AH306" s="61"/>
      <c r="AI306" s="1"/>
    </row>
    <row r="307" spans="2:35" ht="10.5" customHeight="1">
      <c r="B307" s="63" t="s">
        <v>1187</v>
      </c>
      <c r="C307" s="61"/>
      <c r="D307" s="143">
        <v>189345116.3599999</v>
      </c>
      <c r="E307" s="61"/>
      <c r="F307" s="61"/>
      <c r="G307" s="61"/>
      <c r="H307" s="61"/>
      <c r="I307" s="61"/>
      <c r="J307" s="61"/>
      <c r="K307" s="61"/>
      <c r="L307" s="61"/>
      <c r="M307" s="61"/>
      <c r="N307" s="61"/>
      <c r="O307" s="141">
        <v>0.014059926559799093</v>
      </c>
      <c r="P307" s="61"/>
      <c r="Q307" s="61"/>
      <c r="R307" s="61"/>
      <c r="S307" s="61"/>
      <c r="T307" s="61"/>
      <c r="U307" s="61"/>
      <c r="V307" s="60">
        <v>1586</v>
      </c>
      <c r="W307" s="61"/>
      <c r="X307" s="61"/>
      <c r="Y307" s="61"/>
      <c r="Z307" s="61"/>
      <c r="AA307" s="61"/>
      <c r="AB307" s="61"/>
      <c r="AC307" s="61"/>
      <c r="AD307" s="141">
        <v>0.007839221811423713</v>
      </c>
      <c r="AE307" s="61"/>
      <c r="AF307" s="61"/>
      <c r="AG307" s="61"/>
      <c r="AH307" s="61"/>
      <c r="AI307" s="1"/>
    </row>
    <row r="308" spans="2:35" ht="10.5" customHeight="1">
      <c r="B308" s="63" t="s">
        <v>1188</v>
      </c>
      <c r="C308" s="61"/>
      <c r="D308" s="143">
        <v>23169176.190000005</v>
      </c>
      <c r="E308" s="61"/>
      <c r="F308" s="61"/>
      <c r="G308" s="61"/>
      <c r="H308" s="61"/>
      <c r="I308" s="61"/>
      <c r="J308" s="61"/>
      <c r="K308" s="61"/>
      <c r="L308" s="61"/>
      <c r="M308" s="61"/>
      <c r="N308" s="61"/>
      <c r="O308" s="141">
        <v>0.001720440019499038</v>
      </c>
      <c r="P308" s="61"/>
      <c r="Q308" s="61"/>
      <c r="R308" s="61"/>
      <c r="S308" s="61"/>
      <c r="T308" s="61"/>
      <c r="U308" s="61"/>
      <c r="V308" s="60">
        <v>221</v>
      </c>
      <c r="W308" s="61"/>
      <c r="X308" s="61"/>
      <c r="Y308" s="61"/>
      <c r="Z308" s="61"/>
      <c r="AA308" s="61"/>
      <c r="AB308" s="61"/>
      <c r="AC308" s="61"/>
      <c r="AD308" s="141">
        <v>0.0010923505802803535</v>
      </c>
      <c r="AE308" s="61"/>
      <c r="AF308" s="61"/>
      <c r="AG308" s="61"/>
      <c r="AH308" s="61"/>
      <c r="AI308" s="1"/>
    </row>
    <row r="309" spans="2:35" ht="10.5" customHeight="1">
      <c r="B309" s="63" t="s">
        <v>1189</v>
      </c>
      <c r="C309" s="61"/>
      <c r="D309" s="143">
        <v>12110585.61</v>
      </c>
      <c r="E309" s="61"/>
      <c r="F309" s="61"/>
      <c r="G309" s="61"/>
      <c r="H309" s="61"/>
      <c r="I309" s="61"/>
      <c r="J309" s="61"/>
      <c r="K309" s="61"/>
      <c r="L309" s="61"/>
      <c r="M309" s="61"/>
      <c r="N309" s="61"/>
      <c r="O309" s="141">
        <v>0.0008992782467598457</v>
      </c>
      <c r="P309" s="61"/>
      <c r="Q309" s="61"/>
      <c r="R309" s="61"/>
      <c r="S309" s="61"/>
      <c r="T309" s="61"/>
      <c r="U309" s="61"/>
      <c r="V309" s="60">
        <v>116</v>
      </c>
      <c r="W309" s="61"/>
      <c r="X309" s="61"/>
      <c r="Y309" s="61"/>
      <c r="Z309" s="61"/>
      <c r="AA309" s="61"/>
      <c r="AB309" s="61"/>
      <c r="AC309" s="61"/>
      <c r="AD309" s="141">
        <v>0.0005733604855770181</v>
      </c>
      <c r="AE309" s="61"/>
      <c r="AF309" s="61"/>
      <c r="AG309" s="61"/>
      <c r="AH309" s="61"/>
      <c r="AI309" s="1"/>
    </row>
    <row r="310" spans="2:35" ht="10.5" customHeight="1">
      <c r="B310" s="63" t="s">
        <v>1190</v>
      </c>
      <c r="C310" s="61"/>
      <c r="D310" s="143">
        <v>431668.58</v>
      </c>
      <c r="E310" s="61"/>
      <c r="F310" s="61"/>
      <c r="G310" s="61"/>
      <c r="H310" s="61"/>
      <c r="I310" s="61"/>
      <c r="J310" s="61"/>
      <c r="K310" s="61"/>
      <c r="L310" s="61"/>
      <c r="M310" s="61"/>
      <c r="N310" s="61"/>
      <c r="O310" s="141">
        <v>3.205378966011143E-05</v>
      </c>
      <c r="P310" s="61"/>
      <c r="Q310" s="61"/>
      <c r="R310" s="61"/>
      <c r="S310" s="61"/>
      <c r="T310" s="61"/>
      <c r="U310" s="61"/>
      <c r="V310" s="60">
        <v>6</v>
      </c>
      <c r="W310" s="61"/>
      <c r="X310" s="61"/>
      <c r="Y310" s="61"/>
      <c r="Z310" s="61"/>
      <c r="AA310" s="61"/>
      <c r="AB310" s="61"/>
      <c r="AC310" s="61"/>
      <c r="AD310" s="141">
        <v>2.9656576840190592E-05</v>
      </c>
      <c r="AE310" s="61"/>
      <c r="AF310" s="61"/>
      <c r="AG310" s="61"/>
      <c r="AH310" s="61"/>
      <c r="AI310" s="1"/>
    </row>
    <row r="311" spans="2:35" ht="10.5" customHeight="1">
      <c r="B311" s="63" t="s">
        <v>1191</v>
      </c>
      <c r="C311" s="61"/>
      <c r="D311" s="143">
        <v>154873.43</v>
      </c>
      <c r="E311" s="61"/>
      <c r="F311" s="61"/>
      <c r="G311" s="61"/>
      <c r="H311" s="61"/>
      <c r="I311" s="61"/>
      <c r="J311" s="61"/>
      <c r="K311" s="61"/>
      <c r="L311" s="61"/>
      <c r="M311" s="61"/>
      <c r="N311" s="61"/>
      <c r="O311" s="141">
        <v>1.1500212383213045E-05</v>
      </c>
      <c r="P311" s="61"/>
      <c r="Q311" s="61"/>
      <c r="R311" s="61"/>
      <c r="S311" s="61"/>
      <c r="T311" s="61"/>
      <c r="U311" s="61"/>
      <c r="V311" s="60">
        <v>2</v>
      </c>
      <c r="W311" s="61"/>
      <c r="X311" s="61"/>
      <c r="Y311" s="61"/>
      <c r="Z311" s="61"/>
      <c r="AA311" s="61"/>
      <c r="AB311" s="61"/>
      <c r="AC311" s="61"/>
      <c r="AD311" s="141">
        <v>9.885525613396865E-06</v>
      </c>
      <c r="AE311" s="61"/>
      <c r="AF311" s="61"/>
      <c r="AG311" s="61"/>
      <c r="AH311" s="61"/>
      <c r="AI311" s="1"/>
    </row>
    <row r="312" spans="2:35" ht="10.5" customHeight="1">
      <c r="B312" s="63" t="s">
        <v>1192</v>
      </c>
      <c r="C312" s="61"/>
      <c r="D312" s="143">
        <v>295352.26</v>
      </c>
      <c r="E312" s="61"/>
      <c r="F312" s="61"/>
      <c r="G312" s="61"/>
      <c r="H312" s="61"/>
      <c r="I312" s="61"/>
      <c r="J312" s="61"/>
      <c r="K312" s="61"/>
      <c r="L312" s="61"/>
      <c r="M312" s="61"/>
      <c r="N312" s="61"/>
      <c r="O312" s="141">
        <v>2.1931545765222343E-05</v>
      </c>
      <c r="P312" s="61"/>
      <c r="Q312" s="61"/>
      <c r="R312" s="61"/>
      <c r="S312" s="61"/>
      <c r="T312" s="61"/>
      <c r="U312" s="61"/>
      <c r="V312" s="60">
        <v>3</v>
      </c>
      <c r="W312" s="61"/>
      <c r="X312" s="61"/>
      <c r="Y312" s="61"/>
      <c r="Z312" s="61"/>
      <c r="AA312" s="61"/>
      <c r="AB312" s="61"/>
      <c r="AC312" s="61"/>
      <c r="AD312" s="141">
        <v>1.4828288420095296E-05</v>
      </c>
      <c r="AE312" s="61"/>
      <c r="AF312" s="61"/>
      <c r="AG312" s="61"/>
      <c r="AH312" s="61"/>
      <c r="AI312" s="1"/>
    </row>
    <row r="313" spans="2:35" ht="9.75" customHeight="1">
      <c r="B313" s="149"/>
      <c r="C313" s="145"/>
      <c r="D313" s="146">
        <v>13467006072.52002</v>
      </c>
      <c r="E313" s="145"/>
      <c r="F313" s="145"/>
      <c r="G313" s="145"/>
      <c r="H313" s="145"/>
      <c r="I313" s="145"/>
      <c r="J313" s="145"/>
      <c r="K313" s="145"/>
      <c r="L313" s="145"/>
      <c r="M313" s="145"/>
      <c r="N313" s="145"/>
      <c r="O313" s="147">
        <v>0.9999999999999956</v>
      </c>
      <c r="P313" s="145"/>
      <c r="Q313" s="145"/>
      <c r="R313" s="145"/>
      <c r="S313" s="145"/>
      <c r="T313" s="145"/>
      <c r="U313" s="145"/>
      <c r="V313" s="148">
        <v>202316</v>
      </c>
      <c r="W313" s="145"/>
      <c r="X313" s="145"/>
      <c r="Y313" s="145"/>
      <c r="Z313" s="145"/>
      <c r="AA313" s="145"/>
      <c r="AB313" s="145"/>
      <c r="AC313" s="145"/>
      <c r="AD313" s="147">
        <v>1</v>
      </c>
      <c r="AE313" s="145"/>
      <c r="AF313" s="145"/>
      <c r="AG313" s="145"/>
      <c r="AH313" s="145"/>
      <c r="AI313" s="1"/>
    </row>
    <row r="314" spans="2:35" ht="9" customHeight="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2:35" ht="18.75" customHeight="1">
      <c r="B315" s="70" t="s">
        <v>1169</v>
      </c>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2"/>
    </row>
    <row r="316" spans="2:35" ht="8.25" customHeight="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row>
    <row r="317" spans="2:35" ht="12" customHeight="1">
      <c r="B317" s="57" t="s">
        <v>1173</v>
      </c>
      <c r="C317" s="58"/>
      <c r="D317" s="57" t="s">
        <v>1170</v>
      </c>
      <c r="E317" s="58"/>
      <c r="F317" s="58"/>
      <c r="G317" s="58"/>
      <c r="H317" s="58"/>
      <c r="I317" s="58"/>
      <c r="J317" s="58"/>
      <c r="K317" s="58"/>
      <c r="L317" s="58"/>
      <c r="M317" s="58"/>
      <c r="N317" s="58"/>
      <c r="O317" s="57" t="s">
        <v>1171</v>
      </c>
      <c r="P317" s="58"/>
      <c r="Q317" s="58"/>
      <c r="R317" s="58"/>
      <c r="S317" s="58"/>
      <c r="T317" s="58"/>
      <c r="U317" s="58"/>
      <c r="V317" s="57" t="s">
        <v>1172</v>
      </c>
      <c r="W317" s="58"/>
      <c r="X317" s="58"/>
      <c r="Y317" s="58"/>
      <c r="Z317" s="58"/>
      <c r="AA317" s="58"/>
      <c r="AB317" s="58"/>
      <c r="AC317" s="58"/>
      <c r="AD317" s="58"/>
      <c r="AE317" s="57" t="s">
        <v>1171</v>
      </c>
      <c r="AF317" s="58"/>
      <c r="AG317" s="58"/>
      <c r="AH317" s="58"/>
      <c r="AI317" s="1"/>
    </row>
    <row r="318" spans="2:35" ht="12" customHeight="1">
      <c r="B318" s="63" t="s">
        <v>1254</v>
      </c>
      <c r="C318" s="61"/>
      <c r="D318" s="143">
        <v>10604468308.689995</v>
      </c>
      <c r="E318" s="61"/>
      <c r="F318" s="61"/>
      <c r="G318" s="61"/>
      <c r="H318" s="61"/>
      <c r="I318" s="61"/>
      <c r="J318" s="61"/>
      <c r="K318" s="61"/>
      <c r="L318" s="61"/>
      <c r="M318" s="61"/>
      <c r="N318" s="61"/>
      <c r="O318" s="141">
        <v>0.7874406717859037</v>
      </c>
      <c r="P318" s="61"/>
      <c r="Q318" s="61"/>
      <c r="R318" s="61"/>
      <c r="S318" s="61"/>
      <c r="T318" s="61"/>
      <c r="U318" s="61"/>
      <c r="V318" s="60">
        <v>160726</v>
      </c>
      <c r="W318" s="61"/>
      <c r="X318" s="61"/>
      <c r="Y318" s="61"/>
      <c r="Z318" s="61"/>
      <c r="AA318" s="61"/>
      <c r="AB318" s="61"/>
      <c r="AC318" s="61"/>
      <c r="AD318" s="61"/>
      <c r="AE318" s="141">
        <v>0.7944304948694122</v>
      </c>
      <c r="AF318" s="61"/>
      <c r="AG318" s="61"/>
      <c r="AH318" s="61"/>
      <c r="AI318" s="1"/>
    </row>
    <row r="319" spans="2:35" ht="12" customHeight="1">
      <c r="B319" s="63" t="s">
        <v>1287</v>
      </c>
      <c r="C319" s="61"/>
      <c r="D319" s="143">
        <v>1355276710.0000079</v>
      </c>
      <c r="E319" s="61"/>
      <c r="F319" s="61"/>
      <c r="G319" s="61"/>
      <c r="H319" s="61"/>
      <c r="I319" s="61"/>
      <c r="J319" s="61"/>
      <c r="K319" s="61"/>
      <c r="L319" s="61"/>
      <c r="M319" s="61"/>
      <c r="N319" s="61"/>
      <c r="O319" s="141">
        <v>0.10063682326285629</v>
      </c>
      <c r="P319" s="61"/>
      <c r="Q319" s="61"/>
      <c r="R319" s="61"/>
      <c r="S319" s="61"/>
      <c r="T319" s="61"/>
      <c r="U319" s="61"/>
      <c r="V319" s="60">
        <v>24972</v>
      </c>
      <c r="W319" s="61"/>
      <c r="X319" s="61"/>
      <c r="Y319" s="61"/>
      <c r="Z319" s="61"/>
      <c r="AA319" s="61"/>
      <c r="AB319" s="61"/>
      <c r="AC319" s="61"/>
      <c r="AD319" s="61"/>
      <c r="AE319" s="141">
        <v>0.12343067280887325</v>
      </c>
      <c r="AF319" s="61"/>
      <c r="AG319" s="61"/>
      <c r="AH319" s="61"/>
      <c r="AI319" s="1"/>
    </row>
    <row r="320" spans="2:35" ht="12" customHeight="1">
      <c r="B320" s="63" t="s">
        <v>1175</v>
      </c>
      <c r="C320" s="61"/>
      <c r="D320" s="143">
        <v>543276805.6299996</v>
      </c>
      <c r="E320" s="61"/>
      <c r="F320" s="61"/>
      <c r="G320" s="61"/>
      <c r="H320" s="61"/>
      <c r="I320" s="61"/>
      <c r="J320" s="61"/>
      <c r="K320" s="61"/>
      <c r="L320" s="61"/>
      <c r="M320" s="61"/>
      <c r="N320" s="61"/>
      <c r="O320" s="141">
        <v>0.04034132031310055</v>
      </c>
      <c r="P320" s="61"/>
      <c r="Q320" s="61"/>
      <c r="R320" s="61"/>
      <c r="S320" s="61"/>
      <c r="T320" s="61"/>
      <c r="U320" s="61"/>
      <c r="V320" s="60">
        <v>5998</v>
      </c>
      <c r="W320" s="61"/>
      <c r="X320" s="61"/>
      <c r="Y320" s="61"/>
      <c r="Z320" s="61"/>
      <c r="AA320" s="61"/>
      <c r="AB320" s="61"/>
      <c r="AC320" s="61"/>
      <c r="AD320" s="61"/>
      <c r="AE320" s="141">
        <v>0.029646691314577197</v>
      </c>
      <c r="AF320" s="61"/>
      <c r="AG320" s="61"/>
      <c r="AH320" s="61"/>
      <c r="AI320" s="1"/>
    </row>
    <row r="321" spans="2:35" ht="12" customHeight="1">
      <c r="B321" s="63" t="s">
        <v>1176</v>
      </c>
      <c r="C321" s="61"/>
      <c r="D321" s="143">
        <v>286314334.70000017</v>
      </c>
      <c r="E321" s="61"/>
      <c r="F321" s="61"/>
      <c r="G321" s="61"/>
      <c r="H321" s="61"/>
      <c r="I321" s="61"/>
      <c r="J321" s="61"/>
      <c r="K321" s="61"/>
      <c r="L321" s="61"/>
      <c r="M321" s="61"/>
      <c r="N321" s="61"/>
      <c r="O321" s="141">
        <v>0.021260429612802858</v>
      </c>
      <c r="P321" s="61"/>
      <c r="Q321" s="61"/>
      <c r="R321" s="61"/>
      <c r="S321" s="61"/>
      <c r="T321" s="61"/>
      <c r="U321" s="61"/>
      <c r="V321" s="60">
        <v>3308</v>
      </c>
      <c r="W321" s="61"/>
      <c r="X321" s="61"/>
      <c r="Y321" s="61"/>
      <c r="Z321" s="61"/>
      <c r="AA321" s="61"/>
      <c r="AB321" s="61"/>
      <c r="AC321" s="61"/>
      <c r="AD321" s="61"/>
      <c r="AE321" s="141">
        <v>0.016350659364558415</v>
      </c>
      <c r="AF321" s="61"/>
      <c r="AG321" s="61"/>
      <c r="AH321" s="61"/>
      <c r="AI321" s="1"/>
    </row>
    <row r="322" spans="2:35" ht="12" customHeight="1">
      <c r="B322" s="63" t="s">
        <v>1177</v>
      </c>
      <c r="C322" s="61"/>
      <c r="D322" s="143">
        <v>213274864.1899999</v>
      </c>
      <c r="E322" s="61"/>
      <c r="F322" s="61"/>
      <c r="G322" s="61"/>
      <c r="H322" s="61"/>
      <c r="I322" s="61"/>
      <c r="J322" s="61"/>
      <c r="K322" s="61"/>
      <c r="L322" s="61"/>
      <c r="M322" s="61"/>
      <c r="N322" s="61"/>
      <c r="O322" s="141">
        <v>0.01583684324797301</v>
      </c>
      <c r="P322" s="61"/>
      <c r="Q322" s="61"/>
      <c r="R322" s="61"/>
      <c r="S322" s="61"/>
      <c r="T322" s="61"/>
      <c r="U322" s="61"/>
      <c r="V322" s="60">
        <v>2278</v>
      </c>
      <c r="W322" s="61"/>
      <c r="X322" s="61"/>
      <c r="Y322" s="61"/>
      <c r="Z322" s="61"/>
      <c r="AA322" s="61"/>
      <c r="AB322" s="61"/>
      <c r="AC322" s="61"/>
      <c r="AD322" s="61"/>
      <c r="AE322" s="141">
        <v>0.011259613673659028</v>
      </c>
      <c r="AF322" s="61"/>
      <c r="AG322" s="61"/>
      <c r="AH322" s="61"/>
      <c r="AI322" s="1"/>
    </row>
    <row r="323" spans="2:35" ht="12" customHeight="1">
      <c r="B323" s="63" t="s">
        <v>1178</v>
      </c>
      <c r="C323" s="61"/>
      <c r="D323" s="143">
        <v>123776760.1599999</v>
      </c>
      <c r="E323" s="61"/>
      <c r="F323" s="61"/>
      <c r="G323" s="61"/>
      <c r="H323" s="61"/>
      <c r="I323" s="61"/>
      <c r="J323" s="61"/>
      <c r="K323" s="61"/>
      <c r="L323" s="61"/>
      <c r="M323" s="61"/>
      <c r="N323" s="61"/>
      <c r="O323" s="141">
        <v>0.009191111928921726</v>
      </c>
      <c r="P323" s="61"/>
      <c r="Q323" s="61"/>
      <c r="R323" s="61"/>
      <c r="S323" s="61"/>
      <c r="T323" s="61"/>
      <c r="U323" s="61"/>
      <c r="V323" s="60">
        <v>1269</v>
      </c>
      <c r="W323" s="61"/>
      <c r="X323" s="61"/>
      <c r="Y323" s="61"/>
      <c r="Z323" s="61"/>
      <c r="AA323" s="61"/>
      <c r="AB323" s="61"/>
      <c r="AC323" s="61"/>
      <c r="AD323" s="61"/>
      <c r="AE323" s="141">
        <v>0.006272366001700311</v>
      </c>
      <c r="AF323" s="61"/>
      <c r="AG323" s="61"/>
      <c r="AH323" s="61"/>
      <c r="AI323" s="1"/>
    </row>
    <row r="324" spans="2:35" ht="12" customHeight="1">
      <c r="B324" s="63" t="s">
        <v>1181</v>
      </c>
      <c r="C324" s="61"/>
      <c r="D324" s="143">
        <v>296203873.63999987</v>
      </c>
      <c r="E324" s="61"/>
      <c r="F324" s="61"/>
      <c r="G324" s="61"/>
      <c r="H324" s="61"/>
      <c r="I324" s="61"/>
      <c r="J324" s="61"/>
      <c r="K324" s="61"/>
      <c r="L324" s="61"/>
      <c r="M324" s="61"/>
      <c r="N324" s="61"/>
      <c r="O324" s="141">
        <v>0.021994782808067225</v>
      </c>
      <c r="P324" s="61"/>
      <c r="Q324" s="61"/>
      <c r="R324" s="61"/>
      <c r="S324" s="61"/>
      <c r="T324" s="61"/>
      <c r="U324" s="61"/>
      <c r="V324" s="60">
        <v>3227</v>
      </c>
      <c r="W324" s="61"/>
      <c r="X324" s="61"/>
      <c r="Y324" s="61"/>
      <c r="Z324" s="61"/>
      <c r="AA324" s="61"/>
      <c r="AB324" s="61"/>
      <c r="AC324" s="61"/>
      <c r="AD324" s="61"/>
      <c r="AE324" s="141">
        <v>0.01595029557721584</v>
      </c>
      <c r="AF324" s="61"/>
      <c r="AG324" s="61"/>
      <c r="AH324" s="61"/>
      <c r="AI324" s="1"/>
    </row>
    <row r="325" spans="2:35" ht="12" customHeight="1">
      <c r="B325" s="63" t="s">
        <v>1180</v>
      </c>
      <c r="C325" s="61"/>
      <c r="D325" s="143">
        <v>44414415.51000005</v>
      </c>
      <c r="E325" s="61"/>
      <c r="F325" s="61"/>
      <c r="G325" s="61"/>
      <c r="H325" s="61"/>
      <c r="I325" s="61"/>
      <c r="J325" s="61"/>
      <c r="K325" s="61"/>
      <c r="L325" s="61"/>
      <c r="M325" s="61"/>
      <c r="N325" s="61"/>
      <c r="O325" s="141">
        <v>0.0032980170403746644</v>
      </c>
      <c r="P325" s="61"/>
      <c r="Q325" s="61"/>
      <c r="R325" s="61"/>
      <c r="S325" s="61"/>
      <c r="T325" s="61"/>
      <c r="U325" s="61"/>
      <c r="V325" s="60">
        <v>538</v>
      </c>
      <c r="W325" s="61"/>
      <c r="X325" s="61"/>
      <c r="Y325" s="61"/>
      <c r="Z325" s="61"/>
      <c r="AA325" s="61"/>
      <c r="AB325" s="61"/>
      <c r="AC325" s="61"/>
      <c r="AD325" s="61"/>
      <c r="AE325" s="141">
        <v>0.0026592063900037566</v>
      </c>
      <c r="AF325" s="61"/>
      <c r="AG325" s="61"/>
      <c r="AH325" s="61"/>
      <c r="AI325" s="1"/>
    </row>
    <row r="326" spans="2:34" ht="9.75" customHeight="1">
      <c r="B326" s="149"/>
      <c r="C326" s="145"/>
      <c r="D326" s="146">
        <v>13467006072.520002</v>
      </c>
      <c r="E326" s="145"/>
      <c r="F326" s="145"/>
      <c r="G326" s="145"/>
      <c r="H326" s="145"/>
      <c r="I326" s="145"/>
      <c r="J326" s="145"/>
      <c r="K326" s="145"/>
      <c r="L326" s="145"/>
      <c r="M326" s="145"/>
      <c r="N326" s="145"/>
      <c r="O326" s="147">
        <v>0.9999999999999969</v>
      </c>
      <c r="P326" s="145"/>
      <c r="Q326" s="145"/>
      <c r="R326" s="145"/>
      <c r="S326" s="145"/>
      <c r="T326" s="145"/>
      <c r="U326" s="145"/>
      <c r="V326" s="148">
        <v>202316</v>
      </c>
      <c r="W326" s="145"/>
      <c r="X326" s="145"/>
      <c r="Y326" s="145"/>
      <c r="Z326" s="145"/>
      <c r="AA326" s="145"/>
      <c r="AB326" s="145"/>
      <c r="AC326" s="145"/>
      <c r="AD326" s="145"/>
      <c r="AE326" s="147">
        <v>1</v>
      </c>
      <c r="AF326" s="145"/>
      <c r="AG326" s="145"/>
      <c r="AH326" s="145"/>
    </row>
  </sheetData>
  <sheetProtection/>
  <mergeCells count="1373">
    <mergeCell ref="B325:C325"/>
    <mergeCell ref="D325:N325"/>
    <mergeCell ref="O325:U325"/>
    <mergeCell ref="V325:AD325"/>
    <mergeCell ref="AE325:AH325"/>
    <mergeCell ref="B326:C326"/>
    <mergeCell ref="D326:N326"/>
    <mergeCell ref="O326:U326"/>
    <mergeCell ref="V326:AD326"/>
    <mergeCell ref="AE326:AH326"/>
    <mergeCell ref="B323:C323"/>
    <mergeCell ref="D323:N323"/>
    <mergeCell ref="O323:U323"/>
    <mergeCell ref="V323:AD323"/>
    <mergeCell ref="AE323:AH323"/>
    <mergeCell ref="B324:C324"/>
    <mergeCell ref="D324:N324"/>
    <mergeCell ref="O324:U324"/>
    <mergeCell ref="V324:AD324"/>
    <mergeCell ref="AE324:AH324"/>
    <mergeCell ref="B321:C321"/>
    <mergeCell ref="D321:N321"/>
    <mergeCell ref="O321:U321"/>
    <mergeCell ref="V321:AD321"/>
    <mergeCell ref="AE321:AH321"/>
    <mergeCell ref="B322:C322"/>
    <mergeCell ref="D322:N322"/>
    <mergeCell ref="O322:U322"/>
    <mergeCell ref="V322:AD322"/>
    <mergeCell ref="AE322:AH322"/>
    <mergeCell ref="B319:C319"/>
    <mergeCell ref="D319:N319"/>
    <mergeCell ref="O319:U319"/>
    <mergeCell ref="V319:AD319"/>
    <mergeCell ref="AE319:AH319"/>
    <mergeCell ref="B320:C320"/>
    <mergeCell ref="D320:N320"/>
    <mergeCell ref="O320:U320"/>
    <mergeCell ref="V320:AD320"/>
    <mergeCell ref="AE320:AH320"/>
    <mergeCell ref="B317:C317"/>
    <mergeCell ref="D317:N317"/>
    <mergeCell ref="O317:U317"/>
    <mergeCell ref="V317:AD317"/>
    <mergeCell ref="AE317:AH317"/>
    <mergeCell ref="B318:C318"/>
    <mergeCell ref="D318:N318"/>
    <mergeCell ref="O318:U318"/>
    <mergeCell ref="V318:AD318"/>
    <mergeCell ref="AE318:AH318"/>
    <mergeCell ref="B312:C312"/>
    <mergeCell ref="D312:N312"/>
    <mergeCell ref="O312:U312"/>
    <mergeCell ref="V312:AC312"/>
    <mergeCell ref="AD312:AH312"/>
    <mergeCell ref="B313:C313"/>
    <mergeCell ref="D313:N313"/>
    <mergeCell ref="O313:U313"/>
    <mergeCell ref="V313:AC313"/>
    <mergeCell ref="AD313:AH313"/>
    <mergeCell ref="B310:C310"/>
    <mergeCell ref="D310:N310"/>
    <mergeCell ref="O310:U310"/>
    <mergeCell ref="V310:AC310"/>
    <mergeCell ref="AD310:AH310"/>
    <mergeCell ref="B311:C311"/>
    <mergeCell ref="D311:N311"/>
    <mergeCell ref="O311:U311"/>
    <mergeCell ref="V311:AC311"/>
    <mergeCell ref="AD311:AH311"/>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294:C294"/>
    <mergeCell ref="D294:N294"/>
    <mergeCell ref="O294:U294"/>
    <mergeCell ref="V294:AC294"/>
    <mergeCell ref="AD294:AH294"/>
    <mergeCell ref="B295:C295"/>
    <mergeCell ref="D295:N295"/>
    <mergeCell ref="O295:U295"/>
    <mergeCell ref="V295:AC295"/>
    <mergeCell ref="AD295:AH295"/>
    <mergeCell ref="B289:C289"/>
    <mergeCell ref="D289:N289"/>
    <mergeCell ref="O289:U289"/>
    <mergeCell ref="V289:AC289"/>
    <mergeCell ref="AD289:AH289"/>
    <mergeCell ref="B293:C293"/>
    <mergeCell ref="D293:N293"/>
    <mergeCell ref="O293:U293"/>
    <mergeCell ref="V293:AC293"/>
    <mergeCell ref="AD293:AH293"/>
    <mergeCell ref="B287:C287"/>
    <mergeCell ref="D287:N287"/>
    <mergeCell ref="O287:U287"/>
    <mergeCell ref="V287:AC287"/>
    <mergeCell ref="AD287:AH287"/>
    <mergeCell ref="B288:C288"/>
    <mergeCell ref="D288:N288"/>
    <mergeCell ref="O288:U288"/>
    <mergeCell ref="V288:AC288"/>
    <mergeCell ref="AD288:AH288"/>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B275:C275"/>
    <mergeCell ref="D275:N275"/>
    <mergeCell ref="O275:U275"/>
    <mergeCell ref="V275:AC275"/>
    <mergeCell ref="AD275:AH275"/>
    <mergeCell ref="B276:C276"/>
    <mergeCell ref="D276:N276"/>
    <mergeCell ref="O276:U276"/>
    <mergeCell ref="V276:AC276"/>
    <mergeCell ref="AD276:AH276"/>
    <mergeCell ref="C270:M270"/>
    <mergeCell ref="N270:T270"/>
    <mergeCell ref="U270:AB270"/>
    <mergeCell ref="AC270:AH270"/>
    <mergeCell ref="B274:C274"/>
    <mergeCell ref="D274:N274"/>
    <mergeCell ref="O274:U274"/>
    <mergeCell ref="V274:AC274"/>
    <mergeCell ref="AD274:AH274"/>
    <mergeCell ref="C268:M268"/>
    <mergeCell ref="N268:T268"/>
    <mergeCell ref="U268:AB268"/>
    <mergeCell ref="AC268:AH268"/>
    <mergeCell ref="C269:M269"/>
    <mergeCell ref="N269:T269"/>
    <mergeCell ref="U269:AB269"/>
    <mergeCell ref="AC269:AH269"/>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C256:M256"/>
    <mergeCell ref="N256:T256"/>
    <mergeCell ref="U256:AB256"/>
    <mergeCell ref="AC256:AH256"/>
    <mergeCell ref="C257:M257"/>
    <mergeCell ref="N257:T257"/>
    <mergeCell ref="U257:AB257"/>
    <mergeCell ref="AC257:AH257"/>
    <mergeCell ref="B251:C251"/>
    <mergeCell ref="D251:N251"/>
    <mergeCell ref="O251:U251"/>
    <mergeCell ref="V251:AC251"/>
    <mergeCell ref="AD251:AH251"/>
    <mergeCell ref="C255:M255"/>
    <mergeCell ref="N255:T255"/>
    <mergeCell ref="U255:AB255"/>
    <mergeCell ref="AC255:AH255"/>
    <mergeCell ref="B249:C249"/>
    <mergeCell ref="D249:N249"/>
    <mergeCell ref="O249:U249"/>
    <mergeCell ref="V249:AC249"/>
    <mergeCell ref="AD249:AH249"/>
    <mergeCell ref="B250:C250"/>
    <mergeCell ref="D250:N250"/>
    <mergeCell ref="O250:U250"/>
    <mergeCell ref="V250:AC250"/>
    <mergeCell ref="AD250:AH250"/>
    <mergeCell ref="B247:C247"/>
    <mergeCell ref="D247:N247"/>
    <mergeCell ref="O247:U247"/>
    <mergeCell ref="V247:AC247"/>
    <mergeCell ref="AD247:AH247"/>
    <mergeCell ref="B248:C248"/>
    <mergeCell ref="D248:N248"/>
    <mergeCell ref="O248:U248"/>
    <mergeCell ref="V248:AC248"/>
    <mergeCell ref="AD248:AH248"/>
    <mergeCell ref="B242:D242"/>
    <mergeCell ref="E242:O242"/>
    <mergeCell ref="P242:V242"/>
    <mergeCell ref="W242:AD242"/>
    <mergeCell ref="AE242:AH242"/>
    <mergeCell ref="B243:D243"/>
    <mergeCell ref="E243:O243"/>
    <mergeCell ref="P243:V243"/>
    <mergeCell ref="W243:AD243"/>
    <mergeCell ref="AE243:AH243"/>
    <mergeCell ref="AE240:AH240"/>
    <mergeCell ref="B241:D241"/>
    <mergeCell ref="E241:O241"/>
    <mergeCell ref="P241:V241"/>
    <mergeCell ref="W241:AD241"/>
    <mergeCell ref="AE241:AH241"/>
    <mergeCell ref="B235:E235"/>
    <mergeCell ref="F235:P235"/>
    <mergeCell ref="Q235:W235"/>
    <mergeCell ref="X235:AE235"/>
    <mergeCell ref="AF235:AI235"/>
    <mergeCell ref="B236:E236"/>
    <mergeCell ref="F236:P236"/>
    <mergeCell ref="Q236:W236"/>
    <mergeCell ref="X236:AE236"/>
    <mergeCell ref="AF236:AI236"/>
    <mergeCell ref="B233:E233"/>
    <mergeCell ref="F233:P233"/>
    <mergeCell ref="Q233:W233"/>
    <mergeCell ref="X233:AE233"/>
    <mergeCell ref="AF233:AI233"/>
    <mergeCell ref="B234:E234"/>
    <mergeCell ref="F234:P234"/>
    <mergeCell ref="Q234:W234"/>
    <mergeCell ref="X234:AE234"/>
    <mergeCell ref="AF234:AI234"/>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18:E218"/>
    <mergeCell ref="F218:P218"/>
    <mergeCell ref="Q218:W218"/>
    <mergeCell ref="X218:AE218"/>
    <mergeCell ref="AF218:AI218"/>
    <mergeCell ref="B222:E222"/>
    <mergeCell ref="F222:P222"/>
    <mergeCell ref="Q222:W222"/>
    <mergeCell ref="X222:AE222"/>
    <mergeCell ref="AF222:AI222"/>
    <mergeCell ref="B216:E216"/>
    <mergeCell ref="F216:P216"/>
    <mergeCell ref="Q216:W216"/>
    <mergeCell ref="X216:AE216"/>
    <mergeCell ref="AF216:AI216"/>
    <mergeCell ref="B217:E217"/>
    <mergeCell ref="F217:P217"/>
    <mergeCell ref="Q217:W217"/>
    <mergeCell ref="X217:AE217"/>
    <mergeCell ref="AF217:AI217"/>
    <mergeCell ref="B214:E214"/>
    <mergeCell ref="F214:P214"/>
    <mergeCell ref="Q214:W214"/>
    <mergeCell ref="X214:AE214"/>
    <mergeCell ref="AF214:AI214"/>
    <mergeCell ref="B215:E215"/>
    <mergeCell ref="F215:P215"/>
    <mergeCell ref="Q215:W215"/>
    <mergeCell ref="X215:AE215"/>
    <mergeCell ref="AF215:AI215"/>
    <mergeCell ref="B209:F209"/>
    <mergeCell ref="G209:Q209"/>
    <mergeCell ref="R209:X209"/>
    <mergeCell ref="Y209:AE209"/>
    <mergeCell ref="AF209:AH209"/>
    <mergeCell ref="B210:F210"/>
    <mergeCell ref="G210:Q210"/>
    <mergeCell ref="R210:X210"/>
    <mergeCell ref="Y210:AE210"/>
    <mergeCell ref="AF210:AH210"/>
    <mergeCell ref="B207:F207"/>
    <mergeCell ref="G207:Q207"/>
    <mergeCell ref="R207:X207"/>
    <mergeCell ref="Y207:AE207"/>
    <mergeCell ref="AF207:AH207"/>
    <mergeCell ref="B208:F208"/>
    <mergeCell ref="G208:Q208"/>
    <mergeCell ref="R208:X208"/>
    <mergeCell ref="Y208:AE208"/>
    <mergeCell ref="AF208:AH208"/>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86:G186"/>
    <mergeCell ref="H186:R186"/>
    <mergeCell ref="S186:Y186"/>
    <mergeCell ref="Z186:AE186"/>
    <mergeCell ref="AF186:AI186"/>
    <mergeCell ref="B187:G187"/>
    <mergeCell ref="H187:R187"/>
    <mergeCell ref="S187:Y187"/>
    <mergeCell ref="Z187:AE187"/>
    <mergeCell ref="AF187:AI187"/>
    <mergeCell ref="B184:G184"/>
    <mergeCell ref="H184:R184"/>
    <mergeCell ref="S184:Y184"/>
    <mergeCell ref="Z184:AE184"/>
    <mergeCell ref="AF184:AI184"/>
    <mergeCell ref="B185:G185"/>
    <mergeCell ref="H185:R185"/>
    <mergeCell ref="S185:Y185"/>
    <mergeCell ref="Z185:AE185"/>
    <mergeCell ref="AF185:AI185"/>
    <mergeCell ref="B182:G182"/>
    <mergeCell ref="H182:R182"/>
    <mergeCell ref="S182:Y182"/>
    <mergeCell ref="Z182:AE182"/>
    <mergeCell ref="AF182:AI182"/>
    <mergeCell ref="B183:G183"/>
    <mergeCell ref="H183:R183"/>
    <mergeCell ref="S183:Y183"/>
    <mergeCell ref="Z183:AE183"/>
    <mergeCell ref="AF183:AI183"/>
    <mergeCell ref="B177:H177"/>
    <mergeCell ref="I177:Q177"/>
    <mergeCell ref="R177:Y177"/>
    <mergeCell ref="Z177:AD177"/>
    <mergeCell ref="AE177:AI177"/>
    <mergeCell ref="B181:G181"/>
    <mergeCell ref="H181:R181"/>
    <mergeCell ref="S181:Y181"/>
    <mergeCell ref="Z181:AE181"/>
    <mergeCell ref="AF181:AI181"/>
    <mergeCell ref="B175:H175"/>
    <mergeCell ref="I175:Q175"/>
    <mergeCell ref="R175:Y175"/>
    <mergeCell ref="Z175:AD175"/>
    <mergeCell ref="AE175:AI175"/>
    <mergeCell ref="B176:H176"/>
    <mergeCell ref="I176:Q176"/>
    <mergeCell ref="R176:Y176"/>
    <mergeCell ref="Z176:AD176"/>
    <mergeCell ref="AE176:AI176"/>
    <mergeCell ref="B173:H173"/>
    <mergeCell ref="I173:Q173"/>
    <mergeCell ref="R173:Y173"/>
    <mergeCell ref="Z173:AD173"/>
    <mergeCell ref="AE173:AI173"/>
    <mergeCell ref="B174:H174"/>
    <mergeCell ref="I174:Q174"/>
    <mergeCell ref="R174:Y174"/>
    <mergeCell ref="Z174:AD174"/>
    <mergeCell ref="AE174:AI174"/>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42:H142"/>
    <mergeCell ref="I142:S142"/>
    <mergeCell ref="T142:Z142"/>
    <mergeCell ref="AA142:AE142"/>
    <mergeCell ref="AF142:AI142"/>
    <mergeCell ref="B146:H146"/>
    <mergeCell ref="I146:Q146"/>
    <mergeCell ref="R146:Y146"/>
    <mergeCell ref="Z146:AD146"/>
    <mergeCell ref="AE146:AI146"/>
    <mergeCell ref="B140:H140"/>
    <mergeCell ref="I140:S140"/>
    <mergeCell ref="T140:Z140"/>
    <mergeCell ref="AA140:AE140"/>
    <mergeCell ref="AF140:AI140"/>
    <mergeCell ref="B141:H141"/>
    <mergeCell ref="I141:S141"/>
    <mergeCell ref="T141:Z141"/>
    <mergeCell ref="AA141:AE141"/>
    <mergeCell ref="AF141:AI141"/>
    <mergeCell ref="B138:H138"/>
    <mergeCell ref="I138:S138"/>
    <mergeCell ref="T138:Z138"/>
    <mergeCell ref="AA138:AE138"/>
    <mergeCell ref="AF138:AI138"/>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AF102:AI102"/>
    <mergeCell ref="B103:H103"/>
    <mergeCell ref="I103:S103"/>
    <mergeCell ref="T103:Z103"/>
    <mergeCell ref="AA103:AE103"/>
    <mergeCell ref="AF103:AI103"/>
    <mergeCell ref="B97:I97"/>
    <mergeCell ref="J97:S97"/>
    <mergeCell ref="T97:Z97"/>
    <mergeCell ref="AA97:AE97"/>
    <mergeCell ref="AF97:AI97"/>
    <mergeCell ref="B98:I98"/>
    <mergeCell ref="J98:S98"/>
    <mergeCell ref="T98:Z98"/>
    <mergeCell ref="AA98:AE98"/>
    <mergeCell ref="AF98:AI98"/>
    <mergeCell ref="B95:I95"/>
    <mergeCell ref="J95:S95"/>
    <mergeCell ref="T95:Z95"/>
    <mergeCell ref="AA95:AE95"/>
    <mergeCell ref="AF95:AI95"/>
    <mergeCell ref="B96:I96"/>
    <mergeCell ref="J96:S96"/>
    <mergeCell ref="T96:Z96"/>
    <mergeCell ref="AA96:AE96"/>
    <mergeCell ref="AF96:AI96"/>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60:I60"/>
    <mergeCell ref="J60:S60"/>
    <mergeCell ref="T60:Z60"/>
    <mergeCell ref="AA60:AF60"/>
    <mergeCell ref="AG60:AI60"/>
    <mergeCell ref="B64:I64"/>
    <mergeCell ref="J64:S64"/>
    <mergeCell ref="T64:Z64"/>
    <mergeCell ref="AA64:AE64"/>
    <mergeCell ref="AF64:AI64"/>
    <mergeCell ref="B58:I58"/>
    <mergeCell ref="J58:S58"/>
    <mergeCell ref="T58:Z58"/>
    <mergeCell ref="AA58:AF58"/>
    <mergeCell ref="AG58:AI58"/>
    <mergeCell ref="B59:I59"/>
    <mergeCell ref="J59:S59"/>
    <mergeCell ref="T59:Z59"/>
    <mergeCell ref="AA59:AF59"/>
    <mergeCell ref="AG59:AI59"/>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238:AI238"/>
    <mergeCell ref="B245:AI245"/>
    <mergeCell ref="B253:AI253"/>
    <mergeCell ref="B272:AI272"/>
    <mergeCell ref="B291:AI291"/>
    <mergeCell ref="B315:AI315"/>
    <mergeCell ref="B240:D240"/>
    <mergeCell ref="E240:O240"/>
    <mergeCell ref="P240:V240"/>
    <mergeCell ref="W240:AD240"/>
    <mergeCell ref="B100:AI100"/>
    <mergeCell ref="B144:AI144"/>
    <mergeCell ref="B179:AI179"/>
    <mergeCell ref="B189:AI189"/>
    <mergeCell ref="B212:AI212"/>
    <mergeCell ref="B220:AI220"/>
    <mergeCell ref="B102:H102"/>
    <mergeCell ref="I102:S102"/>
    <mergeCell ref="T102:Z102"/>
    <mergeCell ref="AA102:AE102"/>
    <mergeCell ref="Q3:AA3"/>
    <mergeCell ref="B5:AI5"/>
    <mergeCell ref="B7:J8"/>
    <mergeCell ref="B9:AI9"/>
    <mergeCell ref="B26:AI26"/>
    <mergeCell ref="B62:AI62"/>
    <mergeCell ref="L7:S7"/>
    <mergeCell ref="B11:H11"/>
    <mergeCell ref="I11:S11"/>
    <mergeCell ref="T11:Z11"/>
  </mergeCells>
  <printOptions/>
  <pageMargins left="0.44352941176470595" right="0.35529411764705887" top="0.44352941176470595" bottom="0.33764705882352947" header="0.5098039215686275" footer="0.5098039215686275"/>
  <pageSetup horizontalDpi="600" verticalDpi="600" orientation="portrait" paperSize="9" r:id="rId1"/>
  <rowBreaks count="5" manualBreakCount="5">
    <brk id="61" max="255" man="1"/>
    <brk id="99" max="255" man="1"/>
    <brk id="143" max="255" man="1"/>
    <brk id="211" max="34" man="1"/>
    <brk id="271" max="255" man="1"/>
  </rowBreaks>
</worksheet>
</file>

<file path=xl/worksheets/sheet12.xml><?xml version="1.0" encoding="utf-8"?>
<worksheet xmlns="http://schemas.openxmlformats.org/spreadsheetml/2006/main" xmlns:r="http://schemas.openxmlformats.org/officeDocument/2006/relationships">
  <sheetPr codeName="Sheet9"/>
  <dimension ref="A2:S55"/>
  <sheetViews>
    <sheetView showGridLines="0" view="pageBreakPreview" zoomScale="60" zoomScalePageLayoutView="0" workbookViewId="0" topLeftCell="A7">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33" t="s">
        <v>985</v>
      </c>
      <c r="L3" s="34"/>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35" t="s">
        <v>1154</v>
      </c>
      <c r="C6" s="36"/>
      <c r="D6" s="36"/>
      <c r="E6" s="36"/>
      <c r="F6" s="36"/>
      <c r="G6" s="36"/>
      <c r="H6" s="36"/>
      <c r="I6" s="36"/>
      <c r="J6" s="36"/>
      <c r="K6" s="36"/>
      <c r="L6" s="36"/>
      <c r="M6" s="36"/>
      <c r="N6" s="36"/>
      <c r="O6" s="36"/>
      <c r="P6" s="36"/>
      <c r="Q6" s="36"/>
      <c r="R6" s="36"/>
      <c r="S6" s="36"/>
    </row>
    <row r="7" spans="1:19" ht="6.75" customHeight="1">
      <c r="A7" s="1"/>
      <c r="B7" s="1"/>
      <c r="C7" s="1"/>
      <c r="D7" s="1"/>
      <c r="E7" s="1"/>
      <c r="F7" s="1"/>
      <c r="G7" s="1"/>
      <c r="H7" s="1"/>
      <c r="I7" s="1"/>
      <c r="J7" s="1"/>
      <c r="K7" s="1"/>
      <c r="L7" s="1"/>
      <c r="M7" s="1"/>
      <c r="N7" s="1"/>
      <c r="O7" s="1"/>
      <c r="P7" s="1"/>
      <c r="Q7" s="1"/>
      <c r="R7" s="1"/>
      <c r="S7" s="1"/>
    </row>
    <row r="8" spans="1:19" ht="5.25" customHeight="1">
      <c r="A8" s="1"/>
      <c r="B8" s="40" t="s">
        <v>1113</v>
      </c>
      <c r="C8" s="41"/>
      <c r="D8" s="41"/>
      <c r="E8" s="41"/>
      <c r="F8" s="41"/>
      <c r="G8" s="41"/>
      <c r="H8" s="1"/>
      <c r="I8" s="1"/>
      <c r="J8" s="1"/>
      <c r="K8" s="1"/>
      <c r="L8" s="1"/>
      <c r="M8" s="1"/>
      <c r="N8" s="1"/>
      <c r="O8" s="1"/>
      <c r="P8" s="1"/>
      <c r="Q8" s="1"/>
      <c r="R8" s="1"/>
      <c r="S8" s="1"/>
    </row>
    <row r="9" spans="1:19" ht="24" customHeight="1">
      <c r="A9" s="1"/>
      <c r="B9" s="41"/>
      <c r="C9" s="41"/>
      <c r="D9" s="41"/>
      <c r="E9" s="41"/>
      <c r="F9" s="41"/>
      <c r="G9" s="41"/>
      <c r="H9" s="1"/>
      <c r="I9" s="42">
        <v>43951</v>
      </c>
      <c r="J9" s="43"/>
      <c r="K9" s="43"/>
      <c r="L9" s="1"/>
      <c r="M9" s="1"/>
      <c r="N9" s="1"/>
      <c r="O9" s="1"/>
      <c r="P9" s="1"/>
      <c r="Q9" s="1"/>
      <c r="R9" s="1"/>
      <c r="S9" s="1"/>
    </row>
    <row r="10" spans="1:19" ht="21" customHeight="1">
      <c r="A10" s="1"/>
      <c r="B10" s="70" t="s">
        <v>1155</v>
      </c>
      <c r="C10" s="71"/>
      <c r="D10" s="71"/>
      <c r="E10" s="71"/>
      <c r="F10" s="71"/>
      <c r="G10" s="71"/>
      <c r="H10" s="71"/>
      <c r="I10" s="71"/>
      <c r="J10" s="71"/>
      <c r="K10" s="71"/>
      <c r="L10" s="71"/>
      <c r="M10" s="71"/>
      <c r="N10" s="71"/>
      <c r="O10" s="71"/>
      <c r="P10" s="71"/>
      <c r="Q10" s="71"/>
      <c r="R10" s="71"/>
      <c r="S10" s="72"/>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70" t="s">
        <v>1156</v>
      </c>
      <c r="C14" s="71"/>
      <c r="D14" s="71"/>
      <c r="E14" s="71"/>
      <c r="F14" s="71"/>
      <c r="G14" s="71"/>
      <c r="H14" s="71"/>
      <c r="I14" s="71"/>
      <c r="J14" s="71"/>
      <c r="K14" s="71"/>
      <c r="L14" s="71"/>
      <c r="M14" s="71"/>
      <c r="N14" s="71"/>
      <c r="O14" s="71"/>
      <c r="P14" s="71"/>
      <c r="Q14" s="71"/>
      <c r="R14" s="71"/>
      <c r="S14" s="72"/>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70" t="s">
        <v>1157</v>
      </c>
      <c r="C17" s="71"/>
      <c r="D17" s="71"/>
      <c r="E17" s="71"/>
      <c r="F17" s="71"/>
      <c r="G17" s="71"/>
      <c r="H17" s="71"/>
      <c r="I17" s="71"/>
      <c r="J17" s="71"/>
      <c r="K17" s="71"/>
      <c r="L17" s="71"/>
      <c r="M17" s="71"/>
      <c r="N17" s="71"/>
      <c r="O17" s="71"/>
      <c r="P17" s="71"/>
      <c r="Q17" s="71"/>
      <c r="R17" s="71"/>
      <c r="S17" s="72"/>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70" t="s">
        <v>1158</v>
      </c>
      <c r="C20" s="71"/>
      <c r="D20" s="71"/>
      <c r="E20" s="71"/>
      <c r="F20" s="71"/>
      <c r="G20" s="71"/>
      <c r="H20" s="71"/>
      <c r="I20" s="71"/>
      <c r="J20" s="71"/>
      <c r="K20" s="71"/>
      <c r="L20" s="71"/>
      <c r="M20" s="71"/>
      <c r="N20" s="71"/>
      <c r="O20" s="71"/>
      <c r="P20" s="71"/>
      <c r="Q20" s="71"/>
      <c r="R20" s="71"/>
      <c r="S20" s="72"/>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70" t="s">
        <v>1159</v>
      </c>
      <c r="C23" s="71"/>
      <c r="D23" s="71"/>
      <c r="E23" s="71"/>
      <c r="F23" s="71"/>
      <c r="G23" s="71"/>
      <c r="H23" s="71"/>
      <c r="I23" s="71"/>
      <c r="J23" s="71"/>
      <c r="K23" s="71"/>
      <c r="L23" s="71"/>
      <c r="M23" s="71"/>
      <c r="N23" s="71"/>
      <c r="O23" s="71"/>
      <c r="P23" s="71"/>
      <c r="Q23" s="71"/>
      <c r="R23" s="71"/>
      <c r="S23" s="72"/>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70" t="s">
        <v>1160</v>
      </c>
      <c r="C25" s="71"/>
      <c r="D25" s="71"/>
      <c r="E25" s="71"/>
      <c r="F25" s="71"/>
      <c r="G25" s="71"/>
      <c r="H25" s="71"/>
      <c r="I25" s="71"/>
      <c r="J25" s="71"/>
      <c r="K25" s="71"/>
      <c r="L25" s="71"/>
      <c r="M25" s="71"/>
      <c r="N25" s="71"/>
      <c r="O25" s="71"/>
      <c r="P25" s="71"/>
      <c r="Q25" s="71"/>
      <c r="R25" s="71"/>
      <c r="S25" s="72"/>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70" t="s">
        <v>1161</v>
      </c>
      <c r="C28" s="71"/>
      <c r="D28" s="71"/>
      <c r="E28" s="71"/>
      <c r="F28" s="71"/>
      <c r="G28" s="71"/>
      <c r="H28" s="71"/>
      <c r="I28" s="71"/>
      <c r="J28" s="71"/>
      <c r="K28" s="71"/>
      <c r="L28" s="71"/>
      <c r="M28" s="71"/>
      <c r="N28" s="71"/>
      <c r="O28" s="71"/>
      <c r="P28" s="71"/>
      <c r="Q28" s="71"/>
      <c r="R28" s="71"/>
      <c r="S28" s="72"/>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70" t="s">
        <v>1162</v>
      </c>
      <c r="C30" s="71"/>
      <c r="D30" s="71"/>
      <c r="E30" s="71"/>
      <c r="F30" s="71"/>
      <c r="G30" s="71"/>
      <c r="H30" s="71"/>
      <c r="I30" s="71"/>
      <c r="J30" s="71"/>
      <c r="K30" s="71"/>
      <c r="L30" s="71"/>
      <c r="M30" s="71"/>
      <c r="N30" s="71"/>
      <c r="O30" s="71"/>
      <c r="P30" s="71"/>
      <c r="Q30" s="71"/>
      <c r="R30" s="71"/>
      <c r="S30" s="72"/>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70" t="s">
        <v>1163</v>
      </c>
      <c r="C33" s="71"/>
      <c r="D33" s="71"/>
      <c r="E33" s="71"/>
      <c r="F33" s="71"/>
      <c r="G33" s="71"/>
      <c r="H33" s="71"/>
      <c r="I33" s="71"/>
      <c r="J33" s="71"/>
      <c r="K33" s="71"/>
      <c r="L33" s="71"/>
      <c r="M33" s="71"/>
      <c r="N33" s="71"/>
      <c r="O33" s="71"/>
      <c r="P33" s="71"/>
      <c r="Q33" s="71"/>
      <c r="R33" s="71"/>
      <c r="S33" s="72"/>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70" t="s">
        <v>1164</v>
      </c>
      <c r="C37" s="71"/>
      <c r="D37" s="71"/>
      <c r="E37" s="71"/>
      <c r="F37" s="71"/>
      <c r="G37" s="71"/>
      <c r="H37" s="71"/>
      <c r="I37" s="71"/>
      <c r="J37" s="71"/>
      <c r="K37" s="71"/>
      <c r="L37" s="71"/>
      <c r="M37" s="71"/>
      <c r="N37" s="71"/>
      <c r="O37" s="71"/>
      <c r="P37" s="71"/>
      <c r="Q37" s="71"/>
      <c r="R37" s="71"/>
      <c r="S37" s="72"/>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70" t="s">
        <v>1165</v>
      </c>
      <c r="C39" s="71"/>
      <c r="D39" s="71"/>
      <c r="E39" s="71"/>
      <c r="F39" s="71"/>
      <c r="G39" s="71"/>
      <c r="H39" s="71"/>
      <c r="I39" s="71"/>
      <c r="J39" s="71"/>
      <c r="K39" s="71"/>
      <c r="L39" s="71"/>
      <c r="M39" s="71"/>
      <c r="N39" s="71"/>
      <c r="O39" s="71"/>
      <c r="P39" s="71"/>
      <c r="Q39" s="71"/>
      <c r="R39" s="71"/>
      <c r="S39" s="72"/>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70" t="s">
        <v>1166</v>
      </c>
      <c r="C43" s="71"/>
      <c r="D43" s="71"/>
      <c r="E43" s="71"/>
      <c r="F43" s="71"/>
      <c r="G43" s="71"/>
      <c r="H43" s="71"/>
      <c r="I43" s="71"/>
      <c r="J43" s="71"/>
      <c r="K43" s="71"/>
      <c r="L43" s="71"/>
      <c r="M43" s="71"/>
      <c r="N43" s="71"/>
      <c r="O43" s="71"/>
      <c r="P43" s="71"/>
      <c r="Q43" s="71"/>
      <c r="R43" s="71"/>
      <c r="S43" s="72"/>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70" t="s">
        <v>1167</v>
      </c>
      <c r="C47" s="71"/>
      <c r="D47" s="71"/>
      <c r="E47" s="71"/>
      <c r="F47" s="71"/>
      <c r="G47" s="71"/>
      <c r="H47" s="71"/>
      <c r="I47" s="71"/>
      <c r="J47" s="71"/>
      <c r="K47" s="71"/>
      <c r="L47" s="71"/>
      <c r="M47" s="71"/>
      <c r="N47" s="71"/>
      <c r="O47" s="71"/>
      <c r="P47" s="71"/>
      <c r="Q47" s="71"/>
      <c r="R47" s="71"/>
      <c r="S47" s="72"/>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70" t="s">
        <v>1168</v>
      </c>
      <c r="C50" s="71"/>
      <c r="D50" s="71"/>
      <c r="E50" s="71"/>
      <c r="F50" s="71"/>
      <c r="G50" s="71"/>
      <c r="H50" s="71"/>
      <c r="I50" s="71"/>
      <c r="J50" s="71"/>
      <c r="K50" s="71"/>
      <c r="L50" s="71"/>
      <c r="M50" s="71"/>
      <c r="N50" s="71"/>
      <c r="O50" s="71"/>
      <c r="P50" s="71"/>
      <c r="Q50" s="71"/>
      <c r="R50" s="71"/>
      <c r="S50" s="72"/>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70" t="s">
        <v>1169</v>
      </c>
      <c r="C54" s="71"/>
      <c r="D54" s="71"/>
      <c r="E54" s="71"/>
      <c r="F54" s="71"/>
      <c r="G54" s="71"/>
      <c r="H54" s="71"/>
      <c r="I54" s="71"/>
      <c r="J54" s="71"/>
      <c r="K54" s="71"/>
      <c r="L54" s="71"/>
      <c r="M54" s="71"/>
      <c r="N54" s="71"/>
      <c r="O54" s="71"/>
      <c r="P54" s="71"/>
      <c r="Q54" s="71"/>
      <c r="R54" s="71"/>
      <c r="S54" s="72"/>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B37:S37"/>
    <mergeCell ref="B39:S39"/>
    <mergeCell ref="B43:S43"/>
    <mergeCell ref="B47:S47"/>
    <mergeCell ref="B50:S50"/>
    <mergeCell ref="B54:S54"/>
    <mergeCell ref="B20:S20"/>
    <mergeCell ref="B23:S23"/>
    <mergeCell ref="B25:S25"/>
    <mergeCell ref="B28:S28"/>
    <mergeCell ref="B30:S30"/>
    <mergeCell ref="B33:S33"/>
    <mergeCell ref="K3:L3"/>
    <mergeCell ref="B6:S6"/>
    <mergeCell ref="B8:G9"/>
    <mergeCell ref="B10:S10"/>
    <mergeCell ref="B14:S14"/>
    <mergeCell ref="B17:S17"/>
    <mergeCell ref="I9:K9"/>
  </mergeCells>
  <printOptions/>
  <pageMargins left="0.44196078431372554" right="0.44196078431372554" top="0.44196078431372554" bottom="0.39529411764705885" header="0.5098039215686275" footer="0.5098039215686275"/>
  <pageSetup horizontalDpi="600" verticalDpi="600" orientation="portrait" paperSize="9" scale="57" r:id="rId2"/>
  <rowBreaks count="4" manualBreakCount="4">
    <brk id="19" max="18" man="1"/>
    <brk id="29" max="18" man="1"/>
    <brk id="38" max="18" man="1"/>
    <brk id="53" max="18" man="1"/>
  </rowBreaks>
  <drawing r:id="rId1"/>
</worksheet>
</file>

<file path=xl/worksheets/sheet13.xml><?xml version="1.0" encoding="utf-8"?>
<worksheet xmlns="http://schemas.openxmlformats.org/spreadsheetml/2006/main" xmlns:r="http://schemas.openxmlformats.org/officeDocument/2006/relationships">
  <sheetPr codeName="Sheet10"/>
  <dimension ref="A1:D13"/>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62</v>
      </c>
      <c r="B2">
        <v>51579779.49</v>
      </c>
      <c r="C2">
        <v>902</v>
      </c>
      <c r="D2">
        <v>0.004458372051641986</v>
      </c>
    </row>
    <row r="3" spans="1:4" ht="12.75">
      <c r="A3" t="s">
        <v>532</v>
      </c>
      <c r="B3">
        <v>354526933.9199991</v>
      </c>
      <c r="C3">
        <v>5288</v>
      </c>
      <c r="D3">
        <v>0.02613732972182131</v>
      </c>
    </row>
    <row r="4" spans="1:4" ht="12.75">
      <c r="A4" t="s">
        <v>598</v>
      </c>
      <c r="B4">
        <v>576294626.7500011</v>
      </c>
      <c r="C4">
        <v>9258</v>
      </c>
      <c r="D4">
        <v>0.045760098064414084</v>
      </c>
    </row>
    <row r="5" spans="1:4" ht="12.75">
      <c r="A5" t="s">
        <v>596</v>
      </c>
      <c r="B5">
        <v>678155038.8200002</v>
      </c>
      <c r="C5">
        <v>8308</v>
      </c>
      <c r="D5">
        <v>0.041064473398050576</v>
      </c>
    </row>
    <row r="6" spans="1:4" ht="12.75">
      <c r="A6" t="s">
        <v>594</v>
      </c>
      <c r="B6">
        <v>888909379.450005</v>
      </c>
      <c r="C6">
        <v>14785</v>
      </c>
      <c r="D6">
        <v>0.07307874809703632</v>
      </c>
    </row>
    <row r="7" spans="1:4" ht="12.75">
      <c r="A7" t="s">
        <v>592</v>
      </c>
      <c r="B7">
        <v>973874536.4299964</v>
      </c>
      <c r="C7">
        <v>15482</v>
      </c>
      <c r="D7">
        <v>0.07652385377330513</v>
      </c>
    </row>
    <row r="8" spans="1:4" ht="12.75">
      <c r="A8" t="s">
        <v>590</v>
      </c>
      <c r="B8">
        <v>1076322410.0000007</v>
      </c>
      <c r="C8">
        <v>19263</v>
      </c>
      <c r="D8">
        <v>0.0952124399454319</v>
      </c>
    </row>
    <row r="9" spans="1:4" ht="12.75">
      <c r="A9" t="s">
        <v>586</v>
      </c>
      <c r="B9">
        <v>1134555675.3900006</v>
      </c>
      <c r="C9">
        <v>11157</v>
      </c>
      <c r="D9">
        <v>0.05514640463433441</v>
      </c>
    </row>
    <row r="10" spans="1:4" ht="12.75">
      <c r="A10" t="s">
        <v>588</v>
      </c>
      <c r="B10">
        <v>1517525102.0100062</v>
      </c>
      <c r="C10">
        <v>25227</v>
      </c>
      <c r="D10">
        <v>0.12469107732458135</v>
      </c>
    </row>
    <row r="11" spans="1:4" ht="12.75">
      <c r="A11" t="s">
        <v>582</v>
      </c>
      <c r="B11">
        <v>1930709860.8200102</v>
      </c>
      <c r="C11">
        <v>27777</v>
      </c>
      <c r="D11">
        <v>0.13729512248166234</v>
      </c>
    </row>
    <row r="12" spans="1:4" ht="12.75">
      <c r="A12" t="s">
        <v>580</v>
      </c>
      <c r="B12">
        <v>2129278894.0200024</v>
      </c>
      <c r="C12">
        <v>31236</v>
      </c>
      <c r="D12">
        <v>0.15439213903003224</v>
      </c>
    </row>
    <row r="13" spans="1:4" ht="12.75">
      <c r="A13" t="s">
        <v>584</v>
      </c>
      <c r="B13">
        <v>2155273835.4199953</v>
      </c>
      <c r="C13">
        <v>33633</v>
      </c>
      <c r="D13">
        <v>0.16623994147768836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sheetPr codeName="Sheet11"/>
  <dimension ref="A2:B32"/>
  <sheetViews>
    <sheetView showGridLines="0" zoomScalePageLayoutView="0" workbookViewId="0" topLeftCell="A1">
      <selection activeCell="A1" sqref="A1"/>
    </sheetView>
  </sheetViews>
  <sheetFormatPr defaultColWidth="9.140625" defaultRowHeight="12.75"/>
  <sheetData>
    <row r="2" spans="1:2" ht="12.75">
      <c r="A2" t="s">
        <v>1174</v>
      </c>
      <c r="B2">
        <v>0.24549871453138528</v>
      </c>
    </row>
    <row r="3" spans="1:2" ht="12.75">
      <c r="A3" t="s">
        <v>1175</v>
      </c>
      <c r="B3">
        <v>0.17950836272828935</v>
      </c>
    </row>
    <row r="4" spans="1:2" ht="12.75">
      <c r="A4" t="s">
        <v>1176</v>
      </c>
      <c r="B4">
        <v>0.12832620305981762</v>
      </c>
    </row>
    <row r="5" spans="1:2" ht="12.75">
      <c r="A5" t="s">
        <v>1177</v>
      </c>
      <c r="B5">
        <v>0.22112795224297066</v>
      </c>
    </row>
    <row r="6" spans="1:2" ht="12.75">
      <c r="A6" t="s">
        <v>1178</v>
      </c>
      <c r="B6">
        <v>0.0887068537473718</v>
      </c>
    </row>
    <row r="7" spans="1:2" ht="12.75">
      <c r="A7" t="s">
        <v>1179</v>
      </c>
      <c r="B7">
        <v>0.04218889785528115</v>
      </c>
    </row>
    <row r="8" spans="1:2" ht="12.75">
      <c r="A8" t="s">
        <v>1180</v>
      </c>
      <c r="B8">
        <v>0.007310330218153516</v>
      </c>
    </row>
    <row r="9" spans="1:2" ht="12.75">
      <c r="A9" t="s">
        <v>1181</v>
      </c>
      <c r="B9">
        <v>0.00643523082809325</v>
      </c>
    </row>
    <row r="10" spans="1:2" ht="12.75">
      <c r="A10" t="s">
        <v>1182</v>
      </c>
      <c r="B10">
        <v>0.012789465112179136</v>
      </c>
    </row>
    <row r="11" spans="1:2" ht="12.75">
      <c r="A11" t="s">
        <v>1183</v>
      </c>
      <c r="B11">
        <v>0.024711935704780287</v>
      </c>
    </row>
    <row r="12" spans="1:2" ht="12.75">
      <c r="A12" t="s">
        <v>1184</v>
      </c>
      <c r="B12">
        <v>0.02126128196409289</v>
      </c>
    </row>
    <row r="13" spans="1:2" ht="12.75">
      <c r="A13" t="s">
        <v>1185</v>
      </c>
      <c r="B13">
        <v>0.004415204072071345</v>
      </c>
    </row>
    <row r="14" spans="1:2" ht="12.75">
      <c r="A14" t="s">
        <v>1186</v>
      </c>
      <c r="B14">
        <v>0.001233555633712682</v>
      </c>
    </row>
    <row r="15" spans="1:2" ht="12.75">
      <c r="A15" t="s">
        <v>1187</v>
      </c>
      <c r="B15">
        <v>0.0015371608157392265</v>
      </c>
    </row>
    <row r="16" spans="1:2" ht="12.75">
      <c r="A16" t="s">
        <v>1188</v>
      </c>
      <c r="B16">
        <v>0.0061232060619817626</v>
      </c>
    </row>
    <row r="17" spans="1:2" ht="12.75">
      <c r="A17" t="s">
        <v>1189</v>
      </c>
      <c r="B17">
        <v>0.005467029588724542</v>
      </c>
    </row>
    <row r="18" spans="1:2" ht="12.75">
      <c r="A18" t="s">
        <v>1190</v>
      </c>
      <c r="B18">
        <v>0.0022992163004353543</v>
      </c>
    </row>
    <row r="19" spans="1:2" ht="12.75">
      <c r="A19" t="s">
        <v>1191</v>
      </c>
      <c r="B19">
        <v>0.0005715972554365647</v>
      </c>
    </row>
    <row r="20" spans="1:2" ht="12.75">
      <c r="A20" t="s">
        <v>1192</v>
      </c>
      <c r="B20">
        <v>0.00013217742907476897</v>
      </c>
    </row>
    <row r="21" spans="1:2" ht="12.75">
      <c r="A21" t="s">
        <v>1193</v>
      </c>
      <c r="B21">
        <v>7.77093723998128E-05</v>
      </c>
    </row>
    <row r="22" spans="1:2" ht="12.75">
      <c r="A22" t="s">
        <v>1194</v>
      </c>
      <c r="B22">
        <v>0.00015537238260177413</v>
      </c>
    </row>
    <row r="23" spans="1:2" ht="12.75">
      <c r="A23" t="s">
        <v>1195</v>
      </c>
      <c r="B23">
        <v>4.379643677472784E-05</v>
      </c>
    </row>
    <row r="24" spans="1:2" ht="12.75">
      <c r="A24" t="s">
        <v>1196</v>
      </c>
      <c r="B24">
        <v>3.7286732277089994E-05</v>
      </c>
    </row>
    <row r="25" spans="1:2" ht="12.75">
      <c r="A25" t="s">
        <v>1197</v>
      </c>
      <c r="B25">
        <v>1.9734781329185783E-05</v>
      </c>
    </row>
    <row r="26" spans="1:2" ht="12.75">
      <c r="A26" t="s">
        <v>1198</v>
      </c>
      <c r="B26">
        <v>4.596021540845555E-06</v>
      </c>
    </row>
    <row r="27" spans="1:2" ht="12.75">
      <c r="A27" t="s">
        <v>1199</v>
      </c>
      <c r="B27">
        <v>4.34416377960781E-06</v>
      </c>
    </row>
    <row r="28" spans="1:2" ht="12.75">
      <c r="A28" t="s">
        <v>1200</v>
      </c>
      <c r="B28">
        <v>8.333671151230039E-07</v>
      </c>
    </row>
    <row r="29" spans="1:2" ht="12.75">
      <c r="A29" t="s">
        <v>1201</v>
      </c>
      <c r="B29">
        <v>7.955708894987622E-06</v>
      </c>
    </row>
    <row r="30" spans="1:2" ht="12.75">
      <c r="A30" t="s">
        <v>1202</v>
      </c>
      <c r="B30">
        <v>6.668223027183637E-08</v>
      </c>
    </row>
    <row r="31" spans="1:2" ht="12.75">
      <c r="A31" t="s">
        <v>1203</v>
      </c>
      <c r="B31">
        <v>5.063322882072497E-07</v>
      </c>
    </row>
    <row r="32" spans="1:2" ht="12.75">
      <c r="A32" t="s">
        <v>1204</v>
      </c>
      <c r="B32">
        <v>3.4228691775865692E-06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sheetPr codeName="Sheet12"/>
  <dimension ref="A2:B34"/>
  <sheetViews>
    <sheetView showGridLines="0" zoomScalePageLayoutView="0" workbookViewId="0" topLeftCell="A1">
      <selection activeCell="A1" sqref="A1"/>
    </sheetView>
  </sheetViews>
  <sheetFormatPr defaultColWidth="9.140625" defaultRowHeight="12.75"/>
  <sheetData>
    <row r="2" spans="1:2" ht="12.75">
      <c r="A2" t="s">
        <v>1205</v>
      </c>
      <c r="B2">
        <v>6.649458871391405E-05</v>
      </c>
    </row>
    <row r="3" spans="1:2" ht="12.75">
      <c r="A3" t="s">
        <v>1174</v>
      </c>
      <c r="B3">
        <v>0.008273497270292026</v>
      </c>
    </row>
    <row r="4" spans="1:2" ht="12.75">
      <c r="A4" t="s">
        <v>1175</v>
      </c>
      <c r="B4">
        <v>0.009843181281434974</v>
      </c>
    </row>
    <row r="5" spans="1:2" ht="12.75">
      <c r="A5" t="s">
        <v>1176</v>
      </c>
      <c r="B5">
        <v>0.00949505718133774</v>
      </c>
    </row>
    <row r="6" spans="1:2" ht="12.75">
      <c r="A6" t="s">
        <v>1177</v>
      </c>
      <c r="B6">
        <v>0.013373669711748934</v>
      </c>
    </row>
    <row r="7" spans="1:2" ht="12.75">
      <c r="A7" t="s">
        <v>1178</v>
      </c>
      <c r="B7">
        <v>0.02044184330262852</v>
      </c>
    </row>
    <row r="8" spans="1:2" ht="12.75">
      <c r="A8" t="s">
        <v>1179</v>
      </c>
      <c r="B8">
        <v>0.024506088042347222</v>
      </c>
    </row>
    <row r="9" spans="1:2" ht="12.75">
      <c r="A9" t="s">
        <v>1180</v>
      </c>
      <c r="B9">
        <v>0.03304371058598103</v>
      </c>
    </row>
    <row r="10" spans="1:2" ht="12.75">
      <c r="A10" t="s">
        <v>1181</v>
      </c>
      <c r="B10">
        <v>0.030947345625723995</v>
      </c>
    </row>
    <row r="11" spans="1:2" ht="12.75">
      <c r="A11" t="s">
        <v>1182</v>
      </c>
      <c r="B11">
        <v>0.04481182809380537</v>
      </c>
    </row>
    <row r="12" spans="1:2" ht="12.75">
      <c r="A12" t="s">
        <v>1183</v>
      </c>
      <c r="B12">
        <v>0.05250821590427004</v>
      </c>
    </row>
    <row r="13" spans="1:2" ht="12.75">
      <c r="A13" t="s">
        <v>1184</v>
      </c>
      <c r="B13">
        <v>0.033015257890709554</v>
      </c>
    </row>
    <row r="14" spans="1:2" ht="12.75">
      <c r="A14" t="s">
        <v>1185</v>
      </c>
      <c r="B14">
        <v>0.04826460669653327</v>
      </c>
    </row>
    <row r="15" spans="1:2" ht="12.75">
      <c r="A15" t="s">
        <v>1186</v>
      </c>
      <c r="B15">
        <v>0.04787513961886527</v>
      </c>
    </row>
    <row r="16" spans="1:2" ht="12.75">
      <c r="A16" t="s">
        <v>1187</v>
      </c>
      <c r="B16">
        <v>0.04723419460008972</v>
      </c>
    </row>
    <row r="17" spans="1:2" ht="12.75">
      <c r="A17" t="s">
        <v>1188</v>
      </c>
      <c r="B17">
        <v>0.06799438057568591</v>
      </c>
    </row>
    <row r="18" spans="1:2" ht="12.75">
      <c r="A18" t="s">
        <v>1189</v>
      </c>
      <c r="B18">
        <v>0.038035668665452126</v>
      </c>
    </row>
    <row r="19" spans="1:2" ht="12.75">
      <c r="A19" t="s">
        <v>1190</v>
      </c>
      <c r="B19">
        <v>0.06469053745640606</v>
      </c>
    </row>
    <row r="20" spans="1:2" ht="12.75">
      <c r="A20" t="s">
        <v>1191</v>
      </c>
      <c r="B20">
        <v>0.05612781071305774</v>
      </c>
    </row>
    <row r="21" spans="1:2" ht="12.75">
      <c r="A21" t="s">
        <v>1192</v>
      </c>
      <c r="B21">
        <v>0.05892967397403842</v>
      </c>
    </row>
    <row r="22" spans="1:2" ht="12.75">
      <c r="A22" t="s">
        <v>1193</v>
      </c>
      <c r="B22">
        <v>0.08145357448960715</v>
      </c>
    </row>
    <row r="23" spans="1:2" ht="12.75">
      <c r="A23" t="s">
        <v>1194</v>
      </c>
      <c r="B23">
        <v>0.02853370905090075</v>
      </c>
    </row>
    <row r="24" spans="1:2" ht="12.75">
      <c r="A24" t="s">
        <v>1195</v>
      </c>
      <c r="B24">
        <v>0.05714011073702632</v>
      </c>
    </row>
    <row r="25" spans="1:2" ht="12.75">
      <c r="A25" t="s">
        <v>1196</v>
      </c>
      <c r="B25">
        <v>0.034757664439993154</v>
      </c>
    </row>
    <row r="26" spans="1:2" ht="12.75">
      <c r="A26" t="s">
        <v>1197</v>
      </c>
      <c r="B26">
        <v>0.04208610166416474</v>
      </c>
    </row>
    <row r="27" spans="1:2" ht="12.75">
      <c r="A27" t="s">
        <v>1198</v>
      </c>
      <c r="B27">
        <v>0.043269276350816996</v>
      </c>
    </row>
    <row r="28" spans="1:2" ht="12.75">
      <c r="A28" t="s">
        <v>1202</v>
      </c>
      <c r="B28">
        <v>0.0007412831423883041</v>
      </c>
    </row>
    <row r="29" spans="1:2" ht="12.75">
      <c r="A29" t="s">
        <v>1204</v>
      </c>
      <c r="B29">
        <v>0.0010501892346257422</v>
      </c>
    </row>
    <row r="30" spans="1:2" ht="12.75">
      <c r="A30" t="s">
        <v>1200</v>
      </c>
      <c r="B30">
        <v>0.0005927368627454924</v>
      </c>
    </row>
    <row r="31" spans="1:2" ht="12.75">
      <c r="A31" t="s">
        <v>1203</v>
      </c>
      <c r="B31">
        <v>0.0005640648143391354</v>
      </c>
    </row>
    <row r="32" spans="1:2" ht="12.75">
      <c r="A32" t="s">
        <v>1199</v>
      </c>
      <c r="B32">
        <v>0.0002996556761219956</v>
      </c>
    </row>
    <row r="33" spans="1:2" ht="12.75">
      <c r="A33" t="s">
        <v>1201</v>
      </c>
      <c r="B33">
        <v>1.1500212383213064E-05</v>
      </c>
    </row>
    <row r="34" spans="1:2" ht="12.75">
      <c r="A34" t="s">
        <v>1206</v>
      </c>
      <c r="B34">
        <v>2.193154576522238E-05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sheetPr codeName="Sheet13"/>
  <dimension ref="A2:B40"/>
  <sheetViews>
    <sheetView showGridLines="0" zoomScalePageLayoutView="0" workbookViewId="0" topLeftCell="A1">
      <selection activeCell="A1" sqref="A1"/>
    </sheetView>
  </sheetViews>
  <sheetFormatPr defaultColWidth="9.140625" defaultRowHeight="12.75"/>
  <sheetData>
    <row r="2" spans="1:2" ht="12.75">
      <c r="A2" t="s">
        <v>1174</v>
      </c>
      <c r="B2">
        <v>9.945002866917004E-05</v>
      </c>
    </row>
    <row r="3" spans="1:2" ht="12.75">
      <c r="A3" t="s">
        <v>1175</v>
      </c>
      <c r="B3">
        <v>0.003551956737259353</v>
      </c>
    </row>
    <row r="4" spans="1:2" ht="12.75">
      <c r="A4" t="s">
        <v>1176</v>
      </c>
      <c r="B4">
        <v>0.003618411222033528</v>
      </c>
    </row>
    <row r="5" spans="1:2" ht="12.75">
      <c r="A5" t="s">
        <v>1177</v>
      </c>
      <c r="B5">
        <v>0.0011695853306356054</v>
      </c>
    </row>
    <row r="6" spans="1:2" ht="12.75">
      <c r="A6" t="s">
        <v>1178</v>
      </c>
      <c r="B6">
        <v>0.0224770479340371</v>
      </c>
    </row>
    <row r="7" spans="1:2" ht="12.75">
      <c r="A7" t="s">
        <v>1179</v>
      </c>
      <c r="B7">
        <v>0.0026761332872300503</v>
      </c>
    </row>
    <row r="8" spans="1:2" ht="12.75">
      <c r="A8" t="s">
        <v>1180</v>
      </c>
      <c r="B8">
        <v>0.005181915250814282</v>
      </c>
    </row>
    <row r="9" spans="1:2" ht="12.75">
      <c r="A9" t="s">
        <v>1181</v>
      </c>
      <c r="B9">
        <v>0.006858366032704768</v>
      </c>
    </row>
    <row r="10" spans="1:2" ht="12.75">
      <c r="A10" t="s">
        <v>1182</v>
      </c>
      <c r="B10">
        <v>0.008609860301214165</v>
      </c>
    </row>
    <row r="11" spans="1:2" ht="12.75">
      <c r="A11" t="s">
        <v>1183</v>
      </c>
      <c r="B11">
        <v>0.10510725421356577</v>
      </c>
    </row>
    <row r="12" spans="1:2" ht="12.75">
      <c r="A12" t="s">
        <v>1184</v>
      </c>
      <c r="B12">
        <v>0.013525562327597287</v>
      </c>
    </row>
    <row r="13" spans="1:2" ht="12.75">
      <c r="A13" t="s">
        <v>1185</v>
      </c>
      <c r="B13">
        <v>0.01673441968886179</v>
      </c>
    </row>
    <row r="14" spans="1:2" ht="12.75">
      <c r="A14" t="s">
        <v>1186</v>
      </c>
      <c r="B14">
        <v>0.05599728298176132</v>
      </c>
    </row>
    <row r="15" spans="1:2" ht="12.75">
      <c r="A15" t="s">
        <v>1187</v>
      </c>
      <c r="B15">
        <v>0.008442039186570757</v>
      </c>
    </row>
    <row r="16" spans="1:2" ht="12.75">
      <c r="A16" t="s">
        <v>1188</v>
      </c>
      <c r="B16">
        <v>0.13411487566531058</v>
      </c>
    </row>
    <row r="17" spans="1:2" ht="12.75">
      <c r="A17" t="s">
        <v>1189</v>
      </c>
      <c r="B17">
        <v>0.007327472654175071</v>
      </c>
    </row>
    <row r="18" spans="1:2" ht="12.75">
      <c r="A18" t="s">
        <v>1190</v>
      </c>
      <c r="B18">
        <v>0.01584597029219787</v>
      </c>
    </row>
    <row r="19" spans="1:2" ht="12.75">
      <c r="A19" t="s">
        <v>1191</v>
      </c>
      <c r="B19">
        <v>0.06329296170358842</v>
      </c>
    </row>
    <row r="20" spans="1:2" ht="12.75">
      <c r="A20" t="s">
        <v>1192</v>
      </c>
      <c r="B20">
        <v>0.01471354799893714</v>
      </c>
    </row>
    <row r="21" spans="1:2" ht="12.75">
      <c r="A21" t="s">
        <v>1193</v>
      </c>
      <c r="B21">
        <v>0.22784678493545954</v>
      </c>
    </row>
    <row r="22" spans="1:2" ht="12.75">
      <c r="A22" t="s">
        <v>1194</v>
      </c>
      <c r="B22">
        <v>0.009183927130052661</v>
      </c>
    </row>
    <row r="23" spans="1:2" ht="12.75">
      <c r="A23" t="s">
        <v>1195</v>
      </c>
      <c r="B23">
        <v>0.010898903213499107</v>
      </c>
    </row>
    <row r="24" spans="1:2" ht="12.75">
      <c r="A24" t="s">
        <v>1196</v>
      </c>
      <c r="B24">
        <v>0.015346510815178302</v>
      </c>
    </row>
    <row r="25" spans="1:2" ht="12.75">
      <c r="A25" t="s">
        <v>1197</v>
      </c>
      <c r="B25">
        <v>0.009691088109502762</v>
      </c>
    </row>
    <row r="26" spans="1:2" ht="12.75">
      <c r="A26" t="s">
        <v>1198</v>
      </c>
      <c r="B26">
        <v>0.2085526937016116</v>
      </c>
    </row>
    <row r="27" spans="1:2" ht="12.75">
      <c r="A27" t="s">
        <v>1202</v>
      </c>
      <c r="B27">
        <v>0.005625315099885757</v>
      </c>
    </row>
    <row r="28" spans="1:2" ht="12.75">
      <c r="A28" t="s">
        <v>1204</v>
      </c>
      <c r="B28">
        <v>0.000953040978884652</v>
      </c>
    </row>
    <row r="29" spans="1:2" ht="12.75">
      <c r="A29" t="s">
        <v>1200</v>
      </c>
      <c r="B29">
        <v>0.000934865845623261</v>
      </c>
    </row>
    <row r="30" spans="1:2" ht="12.75">
      <c r="A30" t="s">
        <v>1203</v>
      </c>
      <c r="B30">
        <v>0.0007426135048982436</v>
      </c>
    </row>
    <row r="31" spans="1:2" ht="12.75">
      <c r="A31" t="s">
        <v>1199</v>
      </c>
      <c r="B31">
        <v>0.019821316905372952</v>
      </c>
    </row>
    <row r="32" spans="1:2" ht="12.75">
      <c r="A32" t="s">
        <v>1201</v>
      </c>
      <c r="B32">
        <v>0.0008886685455960865</v>
      </c>
    </row>
    <row r="33" spans="1:2" ht="12.75">
      <c r="A33" t="s">
        <v>1207</v>
      </c>
      <c r="B33">
        <v>1.8628357234642332E-06</v>
      </c>
    </row>
    <row r="34" spans="1:2" ht="12.75">
      <c r="A34" t="s">
        <v>1208</v>
      </c>
      <c r="B34">
        <v>3.634229890180912E-05</v>
      </c>
    </row>
    <row r="35" spans="1:2" ht="12.75">
      <c r="A35" t="s">
        <v>1209</v>
      </c>
      <c r="B35">
        <v>1.1044481542449324E-06</v>
      </c>
    </row>
    <row r="36" spans="1:2" ht="12.75">
      <c r="A36" t="s">
        <v>1210</v>
      </c>
      <c r="B36">
        <v>8.812909815358206E-06</v>
      </c>
    </row>
    <row r="37" spans="1:2" ht="12.75">
      <c r="A37" t="s">
        <v>1211</v>
      </c>
      <c r="B37">
        <v>5.1906346981337374E-05</v>
      </c>
    </row>
    <row r="38" spans="1:2" ht="12.75">
      <c r="A38" t="s">
        <v>1212</v>
      </c>
      <c r="B38">
        <v>2.0596514808587816E-05</v>
      </c>
    </row>
    <row r="39" spans="1:2" ht="12.75">
      <c r="A39" t="s">
        <v>1206</v>
      </c>
      <c r="B39">
        <v>4.925275049466755E-05</v>
      </c>
    </row>
    <row r="40" spans="1:2" ht="12.75">
      <c r="A40" t="s">
        <v>1213</v>
      </c>
      <c r="B40">
        <v>2.802723916269621E-07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sheetPr codeName="Sheet14"/>
  <dimension ref="A2:B31"/>
  <sheetViews>
    <sheetView showGridLines="0" zoomScalePageLayoutView="0" workbookViewId="0" topLeftCell="A1">
      <selection activeCell="A1" sqref="A1"/>
    </sheetView>
  </sheetViews>
  <sheetFormatPr defaultColWidth="9.140625" defaultRowHeight="12.75"/>
  <sheetData>
    <row r="2" spans="1:2" ht="12.75">
      <c r="A2">
        <v>1990</v>
      </c>
      <c r="B2">
        <v>1.0643200071950277E-05</v>
      </c>
    </row>
    <row r="3" spans="1:2" ht="12.75">
      <c r="A3">
        <v>1991</v>
      </c>
      <c r="B3">
        <v>1.6566726026451652E-06</v>
      </c>
    </row>
    <row r="4" spans="1:2" ht="12.75">
      <c r="A4">
        <v>1992</v>
      </c>
      <c r="B4">
        <v>1.2667032232805606E-06</v>
      </c>
    </row>
    <row r="5" spans="1:2" ht="12.75">
      <c r="A5">
        <v>1993</v>
      </c>
      <c r="B5">
        <v>3.495865357636267E-06</v>
      </c>
    </row>
    <row r="6" spans="1:2" ht="12.75">
      <c r="A6">
        <v>1994</v>
      </c>
      <c r="B6">
        <v>6.668223027183643E-08</v>
      </c>
    </row>
    <row r="7" spans="1:2" ht="12.75">
      <c r="A7">
        <v>1995</v>
      </c>
      <c r="B7">
        <v>4.074320580575234E-07</v>
      </c>
    </row>
    <row r="8" spans="1:2" ht="12.75">
      <c r="A8">
        <v>1996</v>
      </c>
      <c r="B8">
        <v>2.0777849842287872E-05</v>
      </c>
    </row>
    <row r="9" spans="1:2" ht="12.75">
      <c r="A9">
        <v>1997</v>
      </c>
      <c r="B9">
        <v>3.126213040469941E-05</v>
      </c>
    </row>
    <row r="10" spans="1:2" ht="12.75">
      <c r="A10">
        <v>1998</v>
      </c>
      <c r="B10">
        <v>2.4659287907921613E-05</v>
      </c>
    </row>
    <row r="11" spans="1:2" ht="12.75">
      <c r="A11">
        <v>1999</v>
      </c>
      <c r="B11">
        <v>0.00015796006094782557</v>
      </c>
    </row>
    <row r="12" spans="1:2" ht="12.75">
      <c r="A12">
        <v>2000</v>
      </c>
      <c r="B12">
        <v>8.219342176273855E-05</v>
      </c>
    </row>
    <row r="13" spans="1:2" ht="12.75">
      <c r="A13">
        <v>2001</v>
      </c>
      <c r="B13">
        <v>0.00011220673562206518</v>
      </c>
    </row>
    <row r="14" spans="1:2" ht="12.75">
      <c r="A14">
        <v>2002</v>
      </c>
      <c r="B14">
        <v>0.0003278597437488038</v>
      </c>
    </row>
    <row r="15" spans="1:2" ht="12.75">
      <c r="A15">
        <v>2003</v>
      </c>
      <c r="B15">
        <v>0.001909597532036143</v>
      </c>
    </row>
    <row r="16" spans="1:2" ht="12.75">
      <c r="A16">
        <v>2004</v>
      </c>
      <c r="B16">
        <v>0.0037341531680611948</v>
      </c>
    </row>
    <row r="17" spans="1:2" ht="12.75">
      <c r="A17">
        <v>2005</v>
      </c>
      <c r="B17">
        <v>0.007501020715074</v>
      </c>
    </row>
    <row r="18" spans="1:2" ht="12.75">
      <c r="A18">
        <v>2006</v>
      </c>
      <c r="B18">
        <v>0.002267699619763027</v>
      </c>
    </row>
    <row r="19" spans="1:2" ht="12.75">
      <c r="A19">
        <v>2007</v>
      </c>
      <c r="B19">
        <v>0.0010897487950158621</v>
      </c>
    </row>
    <row r="20" spans="1:2" ht="12.75">
      <c r="A20">
        <v>2008</v>
      </c>
      <c r="B20">
        <v>0.0019300967364260001</v>
      </c>
    </row>
    <row r="21" spans="1:2" ht="12.75">
      <c r="A21">
        <v>2009</v>
      </c>
      <c r="B21">
        <v>0.015958949939775473</v>
      </c>
    </row>
    <row r="22" spans="1:2" ht="12.75">
      <c r="A22">
        <v>2010</v>
      </c>
      <c r="B22">
        <v>0.026526422269085262</v>
      </c>
    </row>
    <row r="23" spans="1:2" ht="12.75">
      <c r="A23">
        <v>2011</v>
      </c>
      <c r="B23">
        <v>0.017759560252819044</v>
      </c>
    </row>
    <row r="24" spans="1:2" ht="12.75">
      <c r="A24">
        <v>2012</v>
      </c>
      <c r="B24">
        <v>0.0045569835566663715</v>
      </c>
    </row>
    <row r="25" spans="1:2" ht="12.75">
      <c r="A25">
        <v>2013</v>
      </c>
      <c r="B25">
        <v>0.008849641273511262</v>
      </c>
    </row>
    <row r="26" spans="1:2" ht="12.75">
      <c r="A26">
        <v>2014</v>
      </c>
      <c r="B26">
        <v>0.020481243797968205</v>
      </c>
    </row>
    <row r="27" spans="1:2" ht="12.75">
      <c r="A27">
        <v>2015</v>
      </c>
      <c r="B27">
        <v>0.08725144898818034</v>
      </c>
    </row>
    <row r="28" spans="1:2" ht="12.75">
      <c r="A28">
        <v>2016</v>
      </c>
      <c r="B28">
        <v>0.18913000745854605</v>
      </c>
    </row>
    <row r="29" spans="1:2" ht="12.75">
      <c r="A29">
        <v>2017</v>
      </c>
      <c r="B29">
        <v>0.1336302442049201</v>
      </c>
    </row>
    <row r="30" spans="1:2" ht="12.75">
      <c r="A30">
        <v>2018</v>
      </c>
      <c r="B30">
        <v>0.18974896734058033</v>
      </c>
    </row>
    <row r="31" spans="1:2" ht="12.75">
      <c r="A31">
        <v>2019</v>
      </c>
      <c r="B31">
        <v>0.28689975856579125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sheetPr codeName="Sheet15"/>
  <dimension ref="A1:C6"/>
  <sheetViews>
    <sheetView showGridLines="0" zoomScalePageLayoutView="0" workbookViewId="0" topLeftCell="A1">
      <selection activeCell="A1" sqref="A1"/>
    </sheetView>
  </sheetViews>
  <sheetFormatPr defaultColWidth="9.140625" defaultRowHeight="12.75"/>
  <sheetData>
    <row r="1" spans="2:3" ht="12.75">
      <c r="B1" t="s">
        <v>1289</v>
      </c>
      <c r="C1" t="s">
        <v>1290</v>
      </c>
    </row>
    <row r="2" spans="1:3" ht="12.75">
      <c r="A2" t="s">
        <v>1217</v>
      </c>
      <c r="B2">
        <v>0.17182986271699036</v>
      </c>
      <c r="C2">
        <v>0.5013403560438731</v>
      </c>
    </row>
    <row r="3" spans="1:3" ht="12.75">
      <c r="A3" t="s">
        <v>1218</v>
      </c>
      <c r="B3">
        <v>0.3488129348939236</v>
      </c>
      <c r="C3">
        <v>0.303685035207944</v>
      </c>
    </row>
    <row r="4" spans="1:3" ht="12.75">
      <c r="A4" t="s">
        <v>1219</v>
      </c>
      <c r="B4">
        <v>0.25182240175714354</v>
      </c>
      <c r="C4">
        <v>0.13251590492911217</v>
      </c>
    </row>
    <row r="5" spans="1:3" ht="12.75">
      <c r="A5" t="s">
        <v>1220</v>
      </c>
      <c r="B5">
        <v>0.09814695493210464</v>
      </c>
      <c r="C5">
        <v>0.036652130410979596</v>
      </c>
    </row>
    <row r="6" spans="1:3" ht="12.75">
      <c r="A6" t="s">
        <v>1221</v>
      </c>
      <c r="B6">
        <v>0.1293878456998379</v>
      </c>
      <c r="C6">
        <v>0.02580657340809122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sheetPr codeName="Sheet16"/>
  <dimension ref="A2:B19"/>
  <sheetViews>
    <sheetView showGridLines="0" zoomScalePageLayoutView="0" workbookViewId="0" topLeftCell="A1">
      <selection activeCell="A1" sqref="A1"/>
    </sheetView>
  </sheetViews>
  <sheetFormatPr defaultColWidth="9.140625" defaultRowHeight="12.75"/>
  <sheetData>
    <row r="2" spans="1:2" ht="12.75">
      <c r="A2" t="s">
        <v>1222</v>
      </c>
      <c r="B2">
        <v>0.0058233906302327335</v>
      </c>
    </row>
    <row r="3" spans="1:2" ht="12.75">
      <c r="A3" t="s">
        <v>1223</v>
      </c>
      <c r="B3">
        <v>0.04009890640963777</v>
      </c>
    </row>
    <row r="4" spans="1:2" ht="12.75">
      <c r="A4" t="s">
        <v>1224</v>
      </c>
      <c r="B4">
        <v>0.2249905951117657</v>
      </c>
    </row>
    <row r="5" spans="1:2" ht="12.75">
      <c r="A5" t="s">
        <v>1225</v>
      </c>
      <c r="B5">
        <v>0.5556350529342077</v>
      </c>
    </row>
    <row r="6" spans="1:2" ht="12.75">
      <c r="A6" t="s">
        <v>1226</v>
      </c>
      <c r="B6">
        <v>0.1035363825167636</v>
      </c>
    </row>
    <row r="7" spans="1:2" ht="12.75">
      <c r="A7" t="s">
        <v>1227</v>
      </c>
      <c r="B7">
        <v>0.0502374467039508</v>
      </c>
    </row>
    <row r="8" spans="1:2" ht="12.75">
      <c r="A8" t="s">
        <v>1228</v>
      </c>
      <c r="B8">
        <v>0.012285991129655761</v>
      </c>
    </row>
    <row r="9" spans="1:2" ht="12.75">
      <c r="A9" t="s">
        <v>1229</v>
      </c>
      <c r="B9">
        <v>0.004674619867325885</v>
      </c>
    </row>
    <row r="10" spans="1:2" ht="12.75">
      <c r="A10" t="s">
        <v>1230</v>
      </c>
      <c r="B10">
        <v>0.0016217991097937608</v>
      </c>
    </row>
    <row r="11" spans="1:2" ht="12.75">
      <c r="A11" t="s">
        <v>1231</v>
      </c>
      <c r="B11">
        <v>0.0007552508564434625</v>
      </c>
    </row>
    <row r="12" spans="1:2" ht="12.75">
      <c r="A12" t="s">
        <v>1232</v>
      </c>
      <c r="B12">
        <v>0.00026221375567696894</v>
      </c>
    </row>
    <row r="13" spans="1:2" ht="12.75">
      <c r="A13" t="s">
        <v>1233</v>
      </c>
      <c r="B13">
        <v>4.544947234032623E-05</v>
      </c>
    </row>
    <row r="14" spans="1:2" ht="12.75">
      <c r="A14" t="s">
        <v>1234</v>
      </c>
      <c r="B14">
        <v>1.085563333177027E-05</v>
      </c>
    </row>
    <row r="15" spans="1:2" ht="12.75">
      <c r="A15" t="s">
        <v>1235</v>
      </c>
      <c r="B15">
        <v>1.2322538439974732E-05</v>
      </c>
    </row>
    <row r="16" spans="1:2" ht="12.75">
      <c r="A16" t="s">
        <v>1236</v>
      </c>
      <c r="B16">
        <v>3.2153687142354938E-06</v>
      </c>
    </row>
    <row r="17" spans="1:2" ht="12.75">
      <c r="A17" t="s">
        <v>1237</v>
      </c>
      <c r="B17">
        <v>2.1637979401718186E-06</v>
      </c>
    </row>
    <row r="18" spans="1:2" ht="12.75">
      <c r="A18" t="s">
        <v>1238</v>
      </c>
      <c r="B18">
        <v>1.3437455884813344E-06</v>
      </c>
    </row>
    <row r="19" spans="1:2" ht="12.75">
      <c r="A19" t="s">
        <v>1239</v>
      </c>
      <c r="B19">
        <v>3.0004181911265113E-06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codeName="Sheet2">
    <tabColor rgb="FF847A75"/>
  </sheetPr>
  <dimension ref="B2:J53"/>
  <sheetViews>
    <sheetView view="pageBreakPreview" zoomScale="60" zoomScaleNormal="80" zoomScalePageLayoutView="0" workbookViewId="0" topLeftCell="A10">
      <selection activeCell="C24" sqref="C24"/>
    </sheetView>
  </sheetViews>
  <sheetFormatPr defaultColWidth="9.140625" defaultRowHeight="12.75"/>
  <cols>
    <col min="1" max="1" width="9.140625" style="175" customWidth="1"/>
    <col min="2" max="10" width="12.421875" style="175" customWidth="1"/>
    <col min="11" max="18" width="9.140625" style="175" customWidth="1"/>
    <col min="19" max="16384" width="9.140625" style="215" customWidth="1"/>
  </cols>
  <sheetData>
    <row r="1" ht="15.75" thickBot="1"/>
    <row r="2" spans="2:10" ht="15">
      <c r="B2" s="189"/>
      <c r="C2" s="190"/>
      <c r="D2" s="190"/>
      <c r="E2" s="190"/>
      <c r="F2" s="190"/>
      <c r="G2" s="190"/>
      <c r="H2" s="190"/>
      <c r="I2" s="190"/>
      <c r="J2" s="191"/>
    </row>
    <row r="3" spans="2:10" ht="15">
      <c r="B3" s="192"/>
      <c r="C3" s="193"/>
      <c r="D3" s="193"/>
      <c r="E3" s="193"/>
      <c r="F3" s="193"/>
      <c r="G3" s="193"/>
      <c r="H3" s="193"/>
      <c r="I3" s="193"/>
      <c r="J3" s="194"/>
    </row>
    <row r="4" spans="2:10" ht="15">
      <c r="B4" s="192"/>
      <c r="C4" s="193"/>
      <c r="D4" s="193"/>
      <c r="E4" s="193"/>
      <c r="F4" s="193"/>
      <c r="G4" s="193"/>
      <c r="H4" s="193"/>
      <c r="I4" s="193"/>
      <c r="J4" s="194"/>
    </row>
    <row r="5" spans="2:10" ht="31.5">
      <c r="B5" s="192"/>
      <c r="C5" s="193"/>
      <c r="D5" s="193"/>
      <c r="E5" s="195"/>
      <c r="F5" s="196" t="s">
        <v>1857</v>
      </c>
      <c r="G5" s="193"/>
      <c r="H5" s="193"/>
      <c r="I5" s="193"/>
      <c r="J5" s="194"/>
    </row>
    <row r="6" spans="2:10" ht="41.25" customHeight="1">
      <c r="B6" s="192"/>
      <c r="C6" s="193"/>
      <c r="D6" s="193"/>
      <c r="E6" s="197" t="s">
        <v>1858</v>
      </c>
      <c r="F6" s="197"/>
      <c r="G6" s="197"/>
      <c r="H6" s="193"/>
      <c r="I6" s="193"/>
      <c r="J6" s="194"/>
    </row>
    <row r="7" spans="2:10" ht="26.25">
      <c r="B7" s="192"/>
      <c r="C7" s="193"/>
      <c r="D7" s="193"/>
      <c r="E7" s="193"/>
      <c r="F7" s="198" t="s">
        <v>7</v>
      </c>
      <c r="G7" s="193"/>
      <c r="H7" s="193"/>
      <c r="I7" s="193"/>
      <c r="J7" s="194"/>
    </row>
    <row r="8" spans="2:10" ht="26.25">
      <c r="B8" s="192"/>
      <c r="C8" s="193"/>
      <c r="D8" s="193"/>
      <c r="E8" s="193"/>
      <c r="F8" s="198" t="s">
        <v>1859</v>
      </c>
      <c r="G8" s="193"/>
      <c r="H8" s="193"/>
      <c r="I8" s="193"/>
      <c r="J8" s="194"/>
    </row>
    <row r="9" spans="2:10" ht="21">
      <c r="B9" s="192"/>
      <c r="C9" s="193"/>
      <c r="D9" s="193"/>
      <c r="E9" s="193"/>
      <c r="F9" s="199" t="s">
        <v>1860</v>
      </c>
      <c r="G9" s="193"/>
      <c r="H9" s="193"/>
      <c r="I9" s="193"/>
      <c r="J9" s="194"/>
    </row>
    <row r="10" spans="2:10" ht="21">
      <c r="B10" s="192"/>
      <c r="C10" s="193"/>
      <c r="D10" s="193"/>
      <c r="E10" s="193"/>
      <c r="F10" s="199" t="s">
        <v>1861</v>
      </c>
      <c r="G10" s="193"/>
      <c r="H10" s="193"/>
      <c r="I10" s="193"/>
      <c r="J10" s="194"/>
    </row>
    <row r="11" spans="2:10" ht="21">
      <c r="B11" s="192"/>
      <c r="C11" s="193"/>
      <c r="D11" s="193"/>
      <c r="E11" s="193"/>
      <c r="F11" s="199"/>
      <c r="G11" s="193"/>
      <c r="H11" s="193"/>
      <c r="I11" s="193"/>
      <c r="J11" s="194"/>
    </row>
    <row r="12" spans="2:10" ht="15">
      <c r="B12" s="192"/>
      <c r="C12" s="193"/>
      <c r="D12" s="193"/>
      <c r="E12" s="193"/>
      <c r="F12" s="193"/>
      <c r="G12" s="193"/>
      <c r="H12" s="193"/>
      <c r="I12" s="193"/>
      <c r="J12" s="194"/>
    </row>
    <row r="13" spans="2:10" ht="15">
      <c r="B13" s="192"/>
      <c r="C13" s="193"/>
      <c r="D13" s="193"/>
      <c r="E13" s="193"/>
      <c r="F13" s="193"/>
      <c r="G13" s="193"/>
      <c r="H13" s="193"/>
      <c r="I13" s="193"/>
      <c r="J13" s="194"/>
    </row>
    <row r="14" spans="2:10" ht="15">
      <c r="B14" s="192"/>
      <c r="C14" s="193"/>
      <c r="D14" s="193"/>
      <c r="E14" s="193"/>
      <c r="F14" s="193"/>
      <c r="G14" s="193"/>
      <c r="H14" s="193"/>
      <c r="I14" s="193"/>
      <c r="J14" s="194"/>
    </row>
    <row r="15" spans="2:10" ht="15">
      <c r="B15" s="192"/>
      <c r="C15" s="193"/>
      <c r="D15" s="193"/>
      <c r="E15" s="193"/>
      <c r="F15" s="193"/>
      <c r="G15" s="193"/>
      <c r="H15" s="193"/>
      <c r="I15" s="193"/>
      <c r="J15" s="194"/>
    </row>
    <row r="16" spans="2:10" ht="15">
      <c r="B16" s="192"/>
      <c r="C16" s="193"/>
      <c r="D16" s="193"/>
      <c r="E16" s="193"/>
      <c r="F16" s="193"/>
      <c r="G16" s="193"/>
      <c r="H16" s="193"/>
      <c r="I16" s="193"/>
      <c r="J16" s="194"/>
    </row>
    <row r="17" spans="2:10" ht="15">
      <c r="B17" s="192"/>
      <c r="C17" s="193"/>
      <c r="D17" s="193"/>
      <c r="E17" s="193"/>
      <c r="F17" s="193"/>
      <c r="G17" s="193"/>
      <c r="H17" s="193"/>
      <c r="I17" s="193"/>
      <c r="J17" s="194"/>
    </row>
    <row r="18" spans="2:10" ht="15">
      <c r="B18" s="192"/>
      <c r="C18" s="193"/>
      <c r="D18" s="193"/>
      <c r="E18" s="193"/>
      <c r="F18" s="193"/>
      <c r="G18" s="193"/>
      <c r="H18" s="193"/>
      <c r="I18" s="193"/>
      <c r="J18" s="194"/>
    </row>
    <row r="19" spans="2:10" ht="15">
      <c r="B19" s="192"/>
      <c r="C19" s="193"/>
      <c r="D19" s="193"/>
      <c r="E19" s="193"/>
      <c r="F19" s="193"/>
      <c r="G19" s="193"/>
      <c r="H19" s="193"/>
      <c r="I19" s="193"/>
      <c r="J19" s="194"/>
    </row>
    <row r="20" spans="2:10" ht="15">
      <c r="B20" s="192"/>
      <c r="C20" s="193"/>
      <c r="D20" s="193"/>
      <c r="E20" s="193"/>
      <c r="F20" s="193"/>
      <c r="G20" s="193"/>
      <c r="H20" s="193"/>
      <c r="I20" s="193"/>
      <c r="J20" s="194"/>
    </row>
    <row r="21" spans="2:10" ht="15">
      <c r="B21" s="192"/>
      <c r="C21" s="193"/>
      <c r="D21" s="193"/>
      <c r="E21" s="193"/>
      <c r="F21" s="193"/>
      <c r="G21" s="193"/>
      <c r="H21" s="193"/>
      <c r="I21" s="193"/>
      <c r="J21" s="194"/>
    </row>
    <row r="22" spans="2:10" ht="15">
      <c r="B22" s="192"/>
      <c r="C22" s="193"/>
      <c r="D22" s="193"/>
      <c r="E22" s="193"/>
      <c r="F22" s="200" t="s">
        <v>1862</v>
      </c>
      <c r="G22" s="193"/>
      <c r="H22" s="193"/>
      <c r="I22" s="193"/>
      <c r="J22" s="194"/>
    </row>
    <row r="23" spans="2:10" ht="15">
      <c r="B23" s="192"/>
      <c r="C23" s="193"/>
      <c r="I23" s="193"/>
      <c r="J23" s="194"/>
    </row>
    <row r="24" spans="2:10" ht="15">
      <c r="B24" s="192"/>
      <c r="C24" s="193"/>
      <c r="D24" s="201" t="s">
        <v>1863</v>
      </c>
      <c r="E24" s="202" t="s">
        <v>1864</v>
      </c>
      <c r="F24" s="202"/>
      <c r="G24" s="202"/>
      <c r="H24" s="202"/>
      <c r="I24" s="193"/>
      <c r="J24" s="194"/>
    </row>
    <row r="25" spans="2:10" ht="15">
      <c r="B25" s="192"/>
      <c r="C25" s="193"/>
      <c r="I25" s="193"/>
      <c r="J25" s="194"/>
    </row>
    <row r="26" spans="2:10" ht="15">
      <c r="B26" s="192"/>
      <c r="C26" s="193"/>
      <c r="D26" s="201" t="s">
        <v>1865</v>
      </c>
      <c r="E26" s="202" t="s">
        <v>1864</v>
      </c>
      <c r="F26" s="202"/>
      <c r="G26" s="202"/>
      <c r="H26" s="202"/>
      <c r="I26" s="193"/>
      <c r="J26" s="194"/>
    </row>
    <row r="27" spans="2:10" ht="15">
      <c r="B27" s="192"/>
      <c r="C27" s="193"/>
      <c r="D27" s="203"/>
      <c r="E27" s="203"/>
      <c r="F27" s="203"/>
      <c r="G27" s="203"/>
      <c r="H27" s="203"/>
      <c r="I27" s="193"/>
      <c r="J27" s="194"/>
    </row>
    <row r="28" spans="2:10" ht="15">
      <c r="B28" s="192"/>
      <c r="C28" s="193"/>
      <c r="D28" s="201" t="s">
        <v>1866</v>
      </c>
      <c r="E28" s="202"/>
      <c r="F28" s="202"/>
      <c r="G28" s="202"/>
      <c r="H28" s="202"/>
      <c r="I28" s="193"/>
      <c r="J28" s="194"/>
    </row>
    <row r="29" spans="2:10" ht="15">
      <c r="B29" s="192"/>
      <c r="C29" s="193"/>
      <c r="D29" s="204"/>
      <c r="E29" s="204"/>
      <c r="F29" s="204"/>
      <c r="G29" s="204"/>
      <c r="H29" s="204"/>
      <c r="I29" s="193"/>
      <c r="J29" s="194"/>
    </row>
    <row r="30" spans="2:10" ht="15">
      <c r="B30" s="192"/>
      <c r="C30" s="193"/>
      <c r="D30" s="201" t="s">
        <v>1867</v>
      </c>
      <c r="E30" s="202" t="s">
        <v>1864</v>
      </c>
      <c r="F30" s="202"/>
      <c r="G30" s="202"/>
      <c r="H30" s="202"/>
      <c r="I30" s="193"/>
      <c r="J30" s="194"/>
    </row>
    <row r="31" spans="2:10" ht="15">
      <c r="B31" s="192"/>
      <c r="C31" s="193"/>
      <c r="D31" s="205"/>
      <c r="E31" s="205"/>
      <c r="F31" s="205"/>
      <c r="G31" s="205"/>
      <c r="H31" s="205"/>
      <c r="I31" s="193"/>
      <c r="J31" s="194"/>
    </row>
    <row r="32" spans="2:10" ht="15">
      <c r="B32" s="192"/>
      <c r="C32" s="193"/>
      <c r="D32" s="206" t="s">
        <v>1868</v>
      </c>
      <c r="E32" s="202"/>
      <c r="F32" s="202"/>
      <c r="G32" s="202"/>
      <c r="H32" s="202"/>
      <c r="I32" s="193"/>
      <c r="J32" s="194"/>
    </row>
    <row r="33" spans="2:10" ht="15">
      <c r="B33" s="192"/>
      <c r="C33" s="193"/>
      <c r="D33" s="205"/>
      <c r="E33" s="205"/>
      <c r="F33" s="207"/>
      <c r="G33" s="205"/>
      <c r="H33" s="205"/>
      <c r="I33" s="193"/>
      <c r="J33" s="194"/>
    </row>
    <row r="34" spans="2:10" ht="15">
      <c r="B34" s="192"/>
      <c r="C34" s="193"/>
      <c r="D34" s="206" t="s">
        <v>1869</v>
      </c>
      <c r="E34" s="202"/>
      <c r="F34" s="202"/>
      <c r="G34" s="202"/>
      <c r="H34" s="202"/>
      <c r="I34" s="193"/>
      <c r="J34" s="194"/>
    </row>
    <row r="35" spans="2:10" ht="15">
      <c r="B35" s="192"/>
      <c r="C35" s="193"/>
      <c r="D35" s="205"/>
      <c r="E35" s="205"/>
      <c r="F35" s="205"/>
      <c r="G35" s="205"/>
      <c r="H35" s="205"/>
      <c r="I35" s="193"/>
      <c r="J35" s="194"/>
    </row>
    <row r="36" spans="2:10" ht="15">
      <c r="B36" s="192"/>
      <c r="C36" s="193"/>
      <c r="D36" s="206" t="s">
        <v>1870</v>
      </c>
      <c r="E36" s="202"/>
      <c r="F36" s="202"/>
      <c r="G36" s="202"/>
      <c r="H36" s="202"/>
      <c r="I36" s="193"/>
      <c r="J36" s="194"/>
    </row>
    <row r="37" spans="2:10" ht="15">
      <c r="B37" s="192"/>
      <c r="C37" s="193"/>
      <c r="D37" s="208"/>
      <c r="E37" s="208"/>
      <c r="F37" s="208"/>
      <c r="G37" s="208"/>
      <c r="H37" s="208"/>
      <c r="I37" s="193"/>
      <c r="J37" s="194"/>
    </row>
    <row r="38" spans="2:10" ht="15">
      <c r="B38" s="192"/>
      <c r="C38" s="193"/>
      <c r="D38" s="206" t="s">
        <v>1871</v>
      </c>
      <c r="E38" s="202"/>
      <c r="F38" s="202"/>
      <c r="G38" s="202"/>
      <c r="H38" s="202"/>
      <c r="I38" s="193"/>
      <c r="J38" s="194"/>
    </row>
    <row r="39" spans="2:10" ht="15">
      <c r="B39" s="192"/>
      <c r="C39" s="193"/>
      <c r="D39" s="208"/>
      <c r="E39" s="208"/>
      <c r="F39" s="208"/>
      <c r="G39" s="208"/>
      <c r="H39" s="208"/>
      <c r="I39" s="193"/>
      <c r="J39" s="194"/>
    </row>
    <row r="40" spans="2:10" ht="15">
      <c r="B40" s="192"/>
      <c r="C40" s="193"/>
      <c r="D40" s="206" t="s">
        <v>1872</v>
      </c>
      <c r="E40" s="202"/>
      <c r="F40" s="202"/>
      <c r="G40" s="202"/>
      <c r="H40" s="202"/>
      <c r="I40" s="193"/>
      <c r="J40" s="194"/>
    </row>
    <row r="41" spans="2:10" ht="15">
      <c r="B41" s="209"/>
      <c r="C41" s="210"/>
      <c r="D41" s="208"/>
      <c r="E41" s="208"/>
      <c r="F41" s="208"/>
      <c r="G41" s="208"/>
      <c r="H41" s="208"/>
      <c r="I41" s="210"/>
      <c r="J41" s="211"/>
    </row>
    <row r="42" spans="2:10" ht="15">
      <c r="B42" s="209"/>
      <c r="C42" s="210"/>
      <c r="D42" s="206" t="s">
        <v>1873</v>
      </c>
      <c r="E42" s="202"/>
      <c r="F42" s="202"/>
      <c r="G42" s="202"/>
      <c r="H42" s="202"/>
      <c r="I42" s="210"/>
      <c r="J42" s="211"/>
    </row>
    <row r="43" spans="2:10" ht="15">
      <c r="B43" s="209"/>
      <c r="C43" s="210"/>
      <c r="D43" s="208"/>
      <c r="E43" s="208"/>
      <c r="F43" s="208"/>
      <c r="G43" s="208"/>
      <c r="H43" s="208"/>
      <c r="I43" s="210"/>
      <c r="J43" s="211"/>
    </row>
    <row r="44" spans="2:10" ht="15">
      <c r="B44" s="209"/>
      <c r="C44" s="210"/>
      <c r="D44" s="206" t="s">
        <v>1874</v>
      </c>
      <c r="E44" s="202"/>
      <c r="F44" s="202"/>
      <c r="G44" s="202"/>
      <c r="H44" s="202"/>
      <c r="I44" s="210"/>
      <c r="J44" s="211"/>
    </row>
    <row r="45" spans="2:10" ht="15">
      <c r="B45" s="209"/>
      <c r="C45" s="210"/>
      <c r="D45" s="208"/>
      <c r="E45" s="208"/>
      <c r="F45" s="208"/>
      <c r="G45" s="208"/>
      <c r="H45" s="208"/>
      <c r="I45" s="210"/>
      <c r="J45" s="211"/>
    </row>
    <row r="46" spans="2:10" ht="15">
      <c r="B46" s="209"/>
      <c r="C46" s="210"/>
      <c r="D46" s="206" t="s">
        <v>1875</v>
      </c>
      <c r="E46" s="202"/>
      <c r="F46" s="202"/>
      <c r="G46" s="202"/>
      <c r="H46" s="202"/>
      <c r="I46" s="210"/>
      <c r="J46" s="211"/>
    </row>
    <row r="47" spans="2:10" ht="15">
      <c r="B47" s="209"/>
      <c r="C47" s="210"/>
      <c r="D47" s="208"/>
      <c r="E47" s="208"/>
      <c r="F47" s="208"/>
      <c r="G47" s="208"/>
      <c r="H47" s="208"/>
      <c r="I47" s="210"/>
      <c r="J47" s="211"/>
    </row>
    <row r="48" spans="2:10" ht="15">
      <c r="B48" s="209"/>
      <c r="C48" s="210"/>
      <c r="D48" s="206" t="s">
        <v>1876</v>
      </c>
      <c r="E48" s="202"/>
      <c r="F48" s="202"/>
      <c r="G48" s="202"/>
      <c r="H48" s="202"/>
      <c r="I48" s="210"/>
      <c r="J48" s="211"/>
    </row>
    <row r="49" spans="2:10" ht="15">
      <c r="B49" s="209"/>
      <c r="C49" s="210"/>
      <c r="D49" s="208"/>
      <c r="E49" s="208"/>
      <c r="F49" s="208"/>
      <c r="G49" s="208"/>
      <c r="H49" s="208"/>
      <c r="I49" s="210"/>
      <c r="J49" s="211"/>
    </row>
    <row r="50" spans="2:10" ht="15">
      <c r="B50" s="209"/>
      <c r="C50" s="210"/>
      <c r="D50" s="206" t="s">
        <v>1877</v>
      </c>
      <c r="E50" s="202"/>
      <c r="F50" s="202"/>
      <c r="G50" s="202"/>
      <c r="H50" s="202"/>
      <c r="I50" s="210"/>
      <c r="J50" s="211"/>
    </row>
    <row r="51" spans="2:10" ht="15">
      <c r="B51" s="209"/>
      <c r="C51" s="210"/>
      <c r="D51" s="208"/>
      <c r="E51" s="208"/>
      <c r="F51" s="208"/>
      <c r="G51" s="208"/>
      <c r="H51" s="208"/>
      <c r="I51" s="210"/>
      <c r="J51" s="211"/>
    </row>
    <row r="52" spans="2:10" ht="15">
      <c r="B52" s="209"/>
      <c r="C52" s="210"/>
      <c r="D52" s="206" t="s">
        <v>876</v>
      </c>
      <c r="E52" s="202"/>
      <c r="F52" s="202"/>
      <c r="G52" s="202"/>
      <c r="H52" s="202"/>
      <c r="I52" s="210"/>
      <c r="J52" s="211"/>
    </row>
    <row r="53" spans="2:10" ht="15.75" thickBot="1">
      <c r="B53" s="212"/>
      <c r="C53" s="213"/>
      <c r="D53" s="213"/>
      <c r="E53" s="213"/>
      <c r="F53" s="213"/>
      <c r="G53" s="213"/>
      <c r="H53" s="213"/>
      <c r="I53" s="213"/>
      <c r="J53" s="214"/>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sheetPr codeName="Sheet17"/>
  <dimension ref="A1:D4"/>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1241</v>
      </c>
      <c r="B2">
        <v>2904384816.4000106</v>
      </c>
      <c r="C2">
        <v>42282</v>
      </c>
      <c r="D2">
        <v>0.2089898969928231</v>
      </c>
    </row>
    <row r="3" spans="1:4" ht="12.75">
      <c r="A3" t="s">
        <v>1240</v>
      </c>
      <c r="B3">
        <v>30147108.069999978</v>
      </c>
      <c r="C3">
        <v>1221</v>
      </c>
      <c r="D3">
        <v>0.006035113386978786</v>
      </c>
    </row>
    <row r="4" spans="1:4" ht="12.75">
      <c r="A4" t="s">
        <v>1027</v>
      </c>
      <c r="B4">
        <v>10532474148.050018</v>
      </c>
      <c r="C4">
        <v>158813</v>
      </c>
      <c r="D4">
        <v>0.7849749896201981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sheetPr codeName="Sheet18"/>
  <dimension ref="A2:B14"/>
  <sheetViews>
    <sheetView showGridLines="0" zoomScalePageLayoutView="0" workbookViewId="0" topLeftCell="A1">
      <selection activeCell="A1" sqref="A1"/>
    </sheetView>
  </sheetViews>
  <sheetFormatPr defaultColWidth="9.140625" defaultRowHeight="12.75"/>
  <sheetData>
    <row r="2" spans="1:2" ht="12.75">
      <c r="A2" t="s">
        <v>1242</v>
      </c>
      <c r="B2">
        <v>0.06215332686661348</v>
      </c>
    </row>
    <row r="3" spans="1:2" ht="12.75">
      <c r="A3" t="s">
        <v>1243</v>
      </c>
      <c r="B3">
        <v>0.03427668450613707</v>
      </c>
    </row>
    <row r="4" spans="1:2" ht="12.75">
      <c r="A4" t="s">
        <v>1244</v>
      </c>
      <c r="B4">
        <v>0.012586563505446001</v>
      </c>
    </row>
    <row r="5" spans="1:2" ht="12.75">
      <c r="A5" t="s">
        <v>1245</v>
      </c>
      <c r="B5">
        <v>0.026839831961430423</v>
      </c>
    </row>
    <row r="6" spans="1:2" ht="12.75">
      <c r="A6" t="s">
        <v>1246</v>
      </c>
      <c r="B6">
        <v>0.02025190406325888</v>
      </c>
    </row>
    <row r="7" spans="1:2" ht="12.75">
      <c r="A7" t="s">
        <v>1247</v>
      </c>
      <c r="B7">
        <v>0.005908352453509429</v>
      </c>
    </row>
    <row r="8" spans="1:2" ht="12.75">
      <c r="A8" t="s">
        <v>1248</v>
      </c>
      <c r="B8">
        <v>0.007997245380305003</v>
      </c>
    </row>
    <row r="9" spans="1:2" ht="12.75">
      <c r="A9" t="s">
        <v>1249</v>
      </c>
      <c r="B9">
        <v>0.007417962880691462</v>
      </c>
    </row>
    <row r="10" spans="1:2" ht="12.75">
      <c r="A10" t="s">
        <v>1250</v>
      </c>
      <c r="B10">
        <v>0.00384567276283324</v>
      </c>
    </row>
    <row r="11" spans="1:2" ht="12.75">
      <c r="A11" t="s">
        <v>1251</v>
      </c>
      <c r="B11">
        <v>0.0059889839854292025</v>
      </c>
    </row>
    <row r="12" spans="1:2" ht="12.75">
      <c r="A12" t="s">
        <v>1252</v>
      </c>
      <c r="B12">
        <v>0.006962946520930269</v>
      </c>
    </row>
    <row r="13" spans="1:2" ht="12.75">
      <c r="A13" t="s">
        <v>1253</v>
      </c>
      <c r="B13">
        <v>0.018329853327511615</v>
      </c>
    </row>
    <row r="14" spans="1:2" ht="12.75">
      <c r="A14" t="s">
        <v>1254</v>
      </c>
      <c r="B14">
        <v>0.7874406717859039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sheetPr codeName="Sheet19"/>
  <dimension ref="A2:B3"/>
  <sheetViews>
    <sheetView showGridLines="0" zoomScalePageLayoutView="0" workbookViewId="0" topLeftCell="A1">
      <selection activeCell="A1" sqref="A1"/>
    </sheetView>
  </sheetViews>
  <sheetFormatPr defaultColWidth="9.140625" defaultRowHeight="12.75"/>
  <sheetData>
    <row r="2" spans="1:2" ht="12.75">
      <c r="A2" t="s">
        <v>1256</v>
      </c>
      <c r="B2">
        <v>1.5455156764554273E-05</v>
      </c>
    </row>
    <row r="3" spans="1:2" ht="12.75">
      <c r="A3" t="s">
        <v>1255</v>
      </c>
      <c r="B3">
        <v>0.9999845448432354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sheetPr codeName="Sheet20"/>
  <dimension ref="A1:D4"/>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1259</v>
      </c>
      <c r="B2">
        <v>169921015.48999986</v>
      </c>
      <c r="C2">
        <v>3880</v>
      </c>
      <c r="D2">
        <v>0.019177919689989918</v>
      </c>
    </row>
    <row r="3" spans="1:4" ht="12.75">
      <c r="A3" t="s">
        <v>1258</v>
      </c>
      <c r="B3">
        <v>722549405.8499998</v>
      </c>
      <c r="C3">
        <v>4754</v>
      </c>
      <c r="D3">
        <v>0.023497894383044348</v>
      </c>
    </row>
    <row r="4" spans="1:4" ht="12.75">
      <c r="A4" t="s">
        <v>1257</v>
      </c>
      <c r="B4">
        <v>12574535651.179941</v>
      </c>
      <c r="C4">
        <v>193682</v>
      </c>
      <c r="D4">
        <v>0.9573241859269658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codeName="Sheet21"/>
  <dimension ref="A2:B15"/>
  <sheetViews>
    <sheetView showGridLines="0" zoomScalePageLayoutView="0" workbookViewId="0" topLeftCell="A1">
      <selection activeCell="A1" sqref="A1"/>
    </sheetView>
  </sheetViews>
  <sheetFormatPr defaultColWidth="9.140625" defaultRowHeight="12.75"/>
  <sheetData>
    <row r="2" spans="1:2" ht="12.75">
      <c r="A2" t="s">
        <v>86</v>
      </c>
      <c r="B2">
        <v>0.08662961640305358</v>
      </c>
    </row>
    <row r="3" spans="1:2" ht="12.75">
      <c r="A3" t="s">
        <v>1260</v>
      </c>
      <c r="B3">
        <v>0.05549728396017178</v>
      </c>
    </row>
    <row r="4" spans="1:2" ht="12.75">
      <c r="A4" t="s">
        <v>1261</v>
      </c>
      <c r="B4">
        <v>0.051680814013308575</v>
      </c>
    </row>
    <row r="5" spans="1:2" ht="12.75">
      <c r="A5" t="s">
        <v>1262</v>
      </c>
      <c r="B5">
        <v>0.06839877451229501</v>
      </c>
    </row>
    <row r="6" spans="1:2" ht="12.75">
      <c r="A6" t="s">
        <v>1263</v>
      </c>
      <c r="B6">
        <v>0.08691736658220488</v>
      </c>
    </row>
    <row r="7" spans="1:2" ht="12.75">
      <c r="A7" t="s">
        <v>1264</v>
      </c>
      <c r="B7">
        <v>0.09491748374928892</v>
      </c>
    </row>
    <row r="8" spans="1:2" ht="12.75">
      <c r="A8" t="s">
        <v>1265</v>
      </c>
      <c r="B8">
        <v>0.10028188018684749</v>
      </c>
    </row>
    <row r="9" spans="1:2" ht="12.75">
      <c r="A9" t="s">
        <v>1266</v>
      </c>
      <c r="B9">
        <v>0.10787911028157364</v>
      </c>
    </row>
    <row r="10" spans="1:2" ht="12.75">
      <c r="A10" t="s">
        <v>1267</v>
      </c>
      <c r="B10">
        <v>0.11180727293369774</v>
      </c>
    </row>
    <row r="11" spans="1:2" ht="12.75">
      <c r="A11" t="s">
        <v>1268</v>
      </c>
      <c r="B11">
        <v>0.11174477226090616</v>
      </c>
    </row>
    <row r="12" spans="1:2" ht="12.75">
      <c r="A12" t="s">
        <v>1269</v>
      </c>
      <c r="B12">
        <v>0.0769454909160888</v>
      </c>
    </row>
    <row r="13" spans="1:2" ht="12.75">
      <c r="A13" t="s">
        <v>1270</v>
      </c>
      <c r="B13">
        <v>0.011754134799345173</v>
      </c>
    </row>
    <row r="14" spans="1:2" ht="12.75">
      <c r="A14" t="s">
        <v>1271</v>
      </c>
      <c r="B14">
        <v>0.007872078578498955</v>
      </c>
    </row>
    <row r="15" spans="1:2" ht="12.75">
      <c r="A15" t="s">
        <v>1272</v>
      </c>
      <c r="B15">
        <v>0.02767392082271943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codeName="Sheet22"/>
  <dimension ref="A2:B15"/>
  <sheetViews>
    <sheetView showGridLines="0" zoomScalePageLayoutView="0" workbookViewId="0" topLeftCell="A1">
      <selection activeCell="A1" sqref="A1"/>
    </sheetView>
  </sheetViews>
  <sheetFormatPr defaultColWidth="9.140625" defaultRowHeight="12.75"/>
  <sheetData>
    <row r="2" spans="1:2" ht="12.75">
      <c r="A2" t="s">
        <v>1273</v>
      </c>
      <c r="B2">
        <v>0.011955112650355567</v>
      </c>
    </row>
    <row r="3" spans="1:2" ht="12.75">
      <c r="A3" t="s">
        <v>1274</v>
      </c>
      <c r="B3">
        <v>0.029437883420796264</v>
      </c>
    </row>
    <row r="4" spans="1:2" ht="12.75">
      <c r="A4" t="s">
        <v>1275</v>
      </c>
      <c r="B4">
        <v>0.04870953806344074</v>
      </c>
    </row>
    <row r="5" spans="1:2" ht="12.75">
      <c r="A5" t="s">
        <v>1276</v>
      </c>
      <c r="B5">
        <v>0.09307528628933398</v>
      </c>
    </row>
    <row r="6" spans="1:2" ht="12.75">
      <c r="A6" t="s">
        <v>1277</v>
      </c>
      <c r="B6">
        <v>0.18105089980729167</v>
      </c>
    </row>
    <row r="7" spans="1:2" ht="12.75">
      <c r="A7" t="s">
        <v>1278</v>
      </c>
      <c r="B7">
        <v>0.05543114412588301</v>
      </c>
    </row>
    <row r="8" spans="1:2" ht="12.75">
      <c r="A8" t="s">
        <v>1279</v>
      </c>
      <c r="B8">
        <v>0.05585566288522843</v>
      </c>
    </row>
    <row r="9" spans="1:2" ht="12.75">
      <c r="A9" t="s">
        <v>1280</v>
      </c>
      <c r="B9">
        <v>0.05941809676783393</v>
      </c>
    </row>
    <row r="10" spans="1:2" ht="12.75">
      <c r="A10" t="s">
        <v>1281</v>
      </c>
      <c r="B10">
        <v>0.06679562856554587</v>
      </c>
    </row>
    <row r="11" spans="1:2" ht="12.75">
      <c r="A11" t="s">
        <v>1282</v>
      </c>
      <c r="B11">
        <v>0.06377826679551478</v>
      </c>
    </row>
    <row r="12" spans="1:2" ht="12.75">
      <c r="A12" t="s">
        <v>1283</v>
      </c>
      <c r="B12">
        <v>0.15856954995643016</v>
      </c>
    </row>
    <row r="13" spans="1:2" ht="12.75">
      <c r="A13" t="s">
        <v>1284</v>
      </c>
      <c r="B13">
        <v>0.0678891967194988</v>
      </c>
    </row>
    <row r="14" spans="1:2" ht="12.75">
      <c r="A14" t="s">
        <v>1285</v>
      </c>
      <c r="B14">
        <v>0.02915725479334568</v>
      </c>
    </row>
    <row r="15" spans="1:2" ht="12.75">
      <c r="A15" t="s">
        <v>1286</v>
      </c>
      <c r="B15">
        <v>0.07887647915950108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sheetPr codeName="Sheet23"/>
  <dimension ref="A2:B20"/>
  <sheetViews>
    <sheetView showGridLines="0" zoomScalePageLayoutView="0" workbookViewId="0" topLeftCell="A1">
      <selection activeCell="A1" sqref="A1"/>
    </sheetView>
  </sheetViews>
  <sheetFormatPr defaultColWidth="9.140625" defaultRowHeight="12.75"/>
  <sheetData>
    <row r="2" spans="1:2" ht="12.75">
      <c r="A2" t="s">
        <v>1287</v>
      </c>
      <c r="B2">
        <v>0.02394392260860253</v>
      </c>
    </row>
    <row r="3" spans="1:2" ht="12.75">
      <c r="A3" t="s">
        <v>1175</v>
      </c>
      <c r="B3">
        <v>0.021715432123903197</v>
      </c>
    </row>
    <row r="4" spans="1:2" ht="12.75">
      <c r="A4" t="s">
        <v>1176</v>
      </c>
      <c r="B4">
        <v>0.041687627744192775</v>
      </c>
    </row>
    <row r="5" spans="1:2" ht="12.75">
      <c r="A5" t="s">
        <v>1177</v>
      </c>
      <c r="B5">
        <v>0.060513225190631285</v>
      </c>
    </row>
    <row r="6" spans="1:2" ht="12.75">
      <c r="A6" t="s">
        <v>1178</v>
      </c>
      <c r="B6">
        <v>0.09672110034522755</v>
      </c>
    </row>
    <row r="7" spans="1:2" ht="12.75">
      <c r="A7" t="s">
        <v>1179</v>
      </c>
      <c r="B7">
        <v>0.07270584633565717</v>
      </c>
    </row>
    <row r="8" spans="1:2" ht="12.75">
      <c r="A8" t="s">
        <v>1180</v>
      </c>
      <c r="B8">
        <v>0.0900014976991243</v>
      </c>
    </row>
    <row r="9" spans="1:2" ht="12.75">
      <c r="A9" t="s">
        <v>1181</v>
      </c>
      <c r="B9">
        <v>0.10149149595684703</v>
      </c>
    </row>
    <row r="10" spans="1:2" ht="12.75">
      <c r="A10" t="s">
        <v>1182</v>
      </c>
      <c r="B10">
        <v>0.09625642581502443</v>
      </c>
    </row>
    <row r="11" spans="1:2" ht="12.75">
      <c r="A11" t="s">
        <v>1183</v>
      </c>
      <c r="B11">
        <v>0.11057757987639637</v>
      </c>
    </row>
    <row r="12" spans="1:2" ht="12.75">
      <c r="A12" t="s">
        <v>1184</v>
      </c>
      <c r="B12">
        <v>0.09759362201980992</v>
      </c>
    </row>
    <row r="13" spans="1:2" ht="12.75">
      <c r="A13" t="s">
        <v>1185</v>
      </c>
      <c r="B13">
        <v>0.08258472436567976</v>
      </c>
    </row>
    <row r="14" spans="1:2" ht="12.75">
      <c r="A14" t="s">
        <v>1186</v>
      </c>
      <c r="B14">
        <v>0.08746236954503696</v>
      </c>
    </row>
    <row r="15" spans="1:2" ht="12.75">
      <c r="A15" t="s">
        <v>1187</v>
      </c>
      <c r="B15">
        <v>0.014059926559799145</v>
      </c>
    </row>
    <row r="16" spans="1:2" ht="12.75">
      <c r="A16" t="s">
        <v>1188</v>
      </c>
      <c r="B16">
        <v>0.0017204400194990393</v>
      </c>
    </row>
    <row r="17" spans="1:2" ht="12.75">
      <c r="A17" t="s">
        <v>1189</v>
      </c>
      <c r="B17">
        <v>0.000899278246759847</v>
      </c>
    </row>
    <row r="18" spans="1:2" ht="12.75">
      <c r="A18" t="s">
        <v>1190</v>
      </c>
      <c r="B18">
        <v>3.205378966011146E-05</v>
      </c>
    </row>
    <row r="19" spans="1:2" ht="12.75">
      <c r="A19" t="s">
        <v>1191</v>
      </c>
      <c r="B19">
        <v>1.1500212383213057E-05</v>
      </c>
    </row>
    <row r="20" spans="1:2" ht="12.75">
      <c r="A20" t="s">
        <v>1192</v>
      </c>
      <c r="B20">
        <v>2.1931545765222366E-05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sheetPr codeName="Sheet24"/>
  <dimension ref="A2:B9"/>
  <sheetViews>
    <sheetView showGridLines="0" zoomScalePageLayoutView="0" workbookViewId="0" topLeftCell="A1">
      <selection activeCell="A1" sqref="A1"/>
    </sheetView>
  </sheetViews>
  <sheetFormatPr defaultColWidth="9.140625" defaultRowHeight="12.75"/>
  <sheetData>
    <row r="2" spans="1:2" ht="12.75">
      <c r="A2" t="s">
        <v>1254</v>
      </c>
      <c r="B2">
        <v>0.7874406717859033</v>
      </c>
    </row>
    <row r="3" spans="1:2" ht="12.75">
      <c r="A3" t="s">
        <v>1287</v>
      </c>
      <c r="B3">
        <v>0.10063682326285588</v>
      </c>
    </row>
    <row r="4" spans="1:2" ht="12.75">
      <c r="A4" t="s">
        <v>1175</v>
      </c>
      <c r="B4">
        <v>0.04034132031310076</v>
      </c>
    </row>
    <row r="5" spans="1:2" ht="12.75">
      <c r="A5" t="s">
        <v>1176</v>
      </c>
      <c r="B5">
        <v>0.021260429612802913</v>
      </c>
    </row>
    <row r="6" spans="1:2" ht="12.75">
      <c r="A6" t="s">
        <v>1177</v>
      </c>
      <c r="B6">
        <v>0.01583684324797305</v>
      </c>
    </row>
    <row r="7" spans="1:2" ht="12.75">
      <c r="A7" t="s">
        <v>1178</v>
      </c>
      <c r="B7">
        <v>0.009191111928921756</v>
      </c>
    </row>
    <row r="8" spans="1:2" ht="12.75">
      <c r="A8" t="s">
        <v>1181</v>
      </c>
      <c r="B8">
        <v>0.021994782808067364</v>
      </c>
    </row>
    <row r="9" spans="1:2" ht="12.75">
      <c r="A9" t="s">
        <v>1180</v>
      </c>
      <c r="B9">
        <v>0.003298017040374673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codeName="Sheet25"/>
  <dimension ref="B2:L19"/>
  <sheetViews>
    <sheetView showGridLines="0" view="pageBreakPreview" zoomScale="60" zoomScalePageLayoutView="0" workbookViewId="0" topLeftCell="B13">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33" t="s">
        <v>985</v>
      </c>
      <c r="I3" s="34"/>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35" t="s">
        <v>1295</v>
      </c>
      <c r="C6" s="36"/>
      <c r="D6" s="36"/>
      <c r="E6" s="36"/>
      <c r="F6" s="36"/>
      <c r="G6" s="36"/>
      <c r="H6" s="36"/>
      <c r="I6" s="36"/>
      <c r="J6" s="36"/>
      <c r="K6" s="36"/>
      <c r="L6" s="36"/>
    </row>
    <row r="7" spans="2:12" ht="14.25" customHeight="1">
      <c r="B7" s="1"/>
      <c r="C7" s="1"/>
      <c r="D7" s="1"/>
      <c r="E7" s="1"/>
      <c r="F7" s="1"/>
      <c r="G7" s="1"/>
      <c r="H7" s="1"/>
      <c r="I7" s="1"/>
      <c r="J7" s="1"/>
      <c r="K7" s="1"/>
      <c r="L7" s="1"/>
    </row>
    <row r="8" spans="2:12" ht="21" customHeight="1">
      <c r="B8" s="40" t="s">
        <v>1113</v>
      </c>
      <c r="C8" s="41"/>
      <c r="D8" s="1"/>
      <c r="E8" s="42">
        <v>43951</v>
      </c>
      <c r="F8" s="43"/>
      <c r="G8" s="43"/>
      <c r="H8" s="1"/>
      <c r="I8" s="1"/>
      <c r="J8" s="1"/>
      <c r="K8" s="1"/>
      <c r="L8" s="1"/>
    </row>
    <row r="9" spans="2:12" ht="13.5" customHeight="1">
      <c r="B9" s="1"/>
      <c r="C9" s="1"/>
      <c r="D9" s="1"/>
      <c r="E9" s="1"/>
      <c r="F9" s="1"/>
      <c r="G9" s="1"/>
      <c r="H9" s="1"/>
      <c r="I9" s="1"/>
      <c r="J9" s="1"/>
      <c r="K9" s="1"/>
      <c r="L9" s="1"/>
    </row>
    <row r="10" spans="2:12" ht="18.75" customHeight="1">
      <c r="B10" s="151" t="s">
        <v>1296</v>
      </c>
      <c r="C10" s="71"/>
      <c r="D10" s="71"/>
      <c r="E10" s="71"/>
      <c r="F10" s="71"/>
      <c r="G10" s="71"/>
      <c r="H10" s="71"/>
      <c r="I10" s="71"/>
      <c r="J10" s="71"/>
      <c r="K10" s="71"/>
      <c r="L10" s="72"/>
    </row>
    <row r="11" spans="2:12" ht="15" customHeight="1">
      <c r="B11" s="1"/>
      <c r="C11" s="1"/>
      <c r="D11" s="1"/>
      <c r="E11" s="1"/>
      <c r="F11" s="1"/>
      <c r="G11" s="1"/>
      <c r="H11" s="1"/>
      <c r="I11" s="1"/>
      <c r="J11" s="1"/>
      <c r="K11" s="1"/>
      <c r="L11" s="1"/>
    </row>
    <row r="12" spans="2:12" ht="15" customHeight="1">
      <c r="B12" s="3"/>
      <c r="C12" s="49" t="s">
        <v>1170</v>
      </c>
      <c r="D12" s="45"/>
      <c r="E12" s="45"/>
      <c r="F12" s="45"/>
      <c r="G12" s="49" t="s">
        <v>1171</v>
      </c>
      <c r="H12" s="45"/>
      <c r="I12" s="49" t="s">
        <v>1172</v>
      </c>
      <c r="J12" s="45"/>
      <c r="K12" s="49" t="s">
        <v>1171</v>
      </c>
      <c r="L12" s="45"/>
    </row>
    <row r="13" spans="2:12" ht="15" customHeight="1">
      <c r="B13" s="5" t="s">
        <v>1297</v>
      </c>
      <c r="C13" s="152">
        <v>13444786714.569931</v>
      </c>
      <c r="D13" s="43"/>
      <c r="E13" s="43"/>
      <c r="F13" s="43"/>
      <c r="G13" s="153">
        <v>0.9983500892603487</v>
      </c>
      <c r="H13" s="43"/>
      <c r="I13" s="154">
        <v>202087</v>
      </c>
      <c r="J13" s="43"/>
      <c r="K13" s="153">
        <v>0.998868107317266</v>
      </c>
      <c r="L13" s="43"/>
    </row>
    <row r="14" spans="2:12" ht="17.25" customHeight="1">
      <c r="B14" s="5" t="s">
        <v>1291</v>
      </c>
      <c r="C14" s="152">
        <v>19005507.219999995</v>
      </c>
      <c r="D14" s="43"/>
      <c r="E14" s="43"/>
      <c r="F14" s="43"/>
      <c r="G14" s="153">
        <v>0.0014112644724191253</v>
      </c>
      <c r="H14" s="43"/>
      <c r="I14" s="154">
        <v>195</v>
      </c>
      <c r="J14" s="43"/>
      <c r="K14" s="153">
        <v>0.0009638387473061943</v>
      </c>
      <c r="L14" s="43"/>
    </row>
    <row r="15" spans="2:12" ht="16.5" customHeight="1">
      <c r="B15" s="5" t="s">
        <v>1292</v>
      </c>
      <c r="C15" s="152">
        <v>1702756.22</v>
      </c>
      <c r="D15" s="43"/>
      <c r="E15" s="43"/>
      <c r="F15" s="43"/>
      <c r="G15" s="153">
        <v>0.00012643910686834512</v>
      </c>
      <c r="H15" s="43"/>
      <c r="I15" s="154">
        <v>20</v>
      </c>
      <c r="J15" s="43"/>
      <c r="K15" s="153">
        <v>9.885525613396864E-05</v>
      </c>
      <c r="L15" s="43"/>
    </row>
    <row r="16" spans="2:12" ht="16.5" customHeight="1">
      <c r="B16" s="5" t="s">
        <v>1293</v>
      </c>
      <c r="C16" s="152">
        <v>1401301.39</v>
      </c>
      <c r="D16" s="43"/>
      <c r="E16" s="43"/>
      <c r="F16" s="43"/>
      <c r="G16" s="153">
        <v>0.0001040544113854246</v>
      </c>
      <c r="H16" s="43"/>
      <c r="I16" s="154">
        <v>13</v>
      </c>
      <c r="J16" s="43"/>
      <c r="K16" s="153">
        <v>6.425591648707961E-05</v>
      </c>
      <c r="L16" s="43"/>
    </row>
    <row r="17" spans="2:12" ht="16.5" customHeight="1">
      <c r="B17" s="5" t="s">
        <v>1294</v>
      </c>
      <c r="C17" s="152">
        <v>109793.12</v>
      </c>
      <c r="D17" s="43"/>
      <c r="E17" s="43"/>
      <c r="F17" s="43"/>
      <c r="G17" s="153">
        <v>8.152748978411624E-06</v>
      </c>
      <c r="H17" s="43"/>
      <c r="I17" s="154">
        <v>1</v>
      </c>
      <c r="J17" s="43"/>
      <c r="K17" s="153">
        <v>4.942762806698432E-06</v>
      </c>
      <c r="L17" s="43"/>
    </row>
    <row r="18" spans="2:12" ht="16.5" customHeight="1">
      <c r="B18" s="25" t="s">
        <v>64</v>
      </c>
      <c r="C18" s="155">
        <v>13467006072.51993</v>
      </c>
      <c r="D18" s="156"/>
      <c r="E18" s="156"/>
      <c r="F18" s="156"/>
      <c r="G18" s="157">
        <v>1.0000000000000022</v>
      </c>
      <c r="H18" s="156"/>
      <c r="I18" s="158">
        <v>202316</v>
      </c>
      <c r="J18" s="156"/>
      <c r="K18" s="157">
        <v>1</v>
      </c>
      <c r="L18" s="156"/>
    </row>
    <row r="19" spans="2:12" ht="8.25" customHeight="1">
      <c r="B19" s="1"/>
      <c r="C19" s="1"/>
      <c r="D19" s="1"/>
      <c r="E19" s="1"/>
      <c r="F19" s="1"/>
      <c r="G19" s="1"/>
      <c r="H19" s="1"/>
      <c r="I19" s="1"/>
      <c r="J19" s="1"/>
      <c r="K19" s="1"/>
      <c r="L19" s="1"/>
    </row>
    <row r="20" ht="340.5" customHeight="1"/>
  </sheetData>
  <sheetProtection/>
  <mergeCells count="33">
    <mergeCell ref="C17:F17"/>
    <mergeCell ref="G17:H17"/>
    <mergeCell ref="I17:J17"/>
    <mergeCell ref="K17:L17"/>
    <mergeCell ref="C18:F18"/>
    <mergeCell ref="G18:H18"/>
    <mergeCell ref="I18:J18"/>
    <mergeCell ref="K18:L18"/>
    <mergeCell ref="C15:F15"/>
    <mergeCell ref="G15:H15"/>
    <mergeCell ref="I15:J15"/>
    <mergeCell ref="K15:L15"/>
    <mergeCell ref="C16:F16"/>
    <mergeCell ref="G16:H16"/>
    <mergeCell ref="I16:J16"/>
    <mergeCell ref="K16:L16"/>
    <mergeCell ref="C13:F13"/>
    <mergeCell ref="G13:H13"/>
    <mergeCell ref="I13:J13"/>
    <mergeCell ref="K13:L13"/>
    <mergeCell ref="C14:F14"/>
    <mergeCell ref="G14:H14"/>
    <mergeCell ref="I14:J14"/>
    <mergeCell ref="K14:L14"/>
    <mergeCell ref="H3:I3"/>
    <mergeCell ref="B6:L6"/>
    <mergeCell ref="B8:C8"/>
    <mergeCell ref="B10:L10"/>
    <mergeCell ref="E8:G8"/>
    <mergeCell ref="C12:F12"/>
    <mergeCell ref="G12:H12"/>
    <mergeCell ref="I12:J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29.xml><?xml version="1.0" encoding="utf-8"?>
<worksheet xmlns="http://schemas.openxmlformats.org/spreadsheetml/2006/main" xmlns:r="http://schemas.openxmlformats.org/officeDocument/2006/relationships">
  <sheetPr codeName="Sheet26"/>
  <dimension ref="A1:C5"/>
  <sheetViews>
    <sheetView showGridLines="0" zoomScalePageLayoutView="0" workbookViewId="0" topLeftCell="A1">
      <selection activeCell="A1" sqref="A1"/>
    </sheetView>
  </sheetViews>
  <sheetFormatPr defaultColWidth="9.140625" defaultRowHeight="12.75"/>
  <sheetData>
    <row r="1" ht="12.75">
      <c r="B1" t="s">
        <v>1288</v>
      </c>
    </row>
    <row r="2" spans="1:3" ht="12.75">
      <c r="A2" t="s">
        <v>1291</v>
      </c>
      <c r="B2">
        <v>19005507.22000001</v>
      </c>
      <c r="C2">
        <v>195</v>
      </c>
    </row>
    <row r="3" spans="1:3" ht="12.75">
      <c r="A3" t="s">
        <v>1292</v>
      </c>
      <c r="B3">
        <v>1702756.22</v>
      </c>
      <c r="C3">
        <v>20</v>
      </c>
    </row>
    <row r="4" spans="1:3" ht="12.75">
      <c r="A4" t="s">
        <v>1293</v>
      </c>
      <c r="B4">
        <v>1401301.39</v>
      </c>
      <c r="C4">
        <v>13</v>
      </c>
    </row>
    <row r="5" spans="1:3" ht="12.75">
      <c r="A5" t="s">
        <v>1294</v>
      </c>
      <c r="B5">
        <v>109793.12</v>
      </c>
      <c r="C5">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codeName="Sheet30">
    <tabColor rgb="FFE36E00"/>
  </sheetPr>
  <dimension ref="A1:N413"/>
  <sheetViews>
    <sheetView view="pageBreakPreview" zoomScale="60" zoomScaleNormal="85" zoomScalePageLayoutView="0" workbookViewId="0" topLeftCell="A1">
      <selection activeCell="D297" sqref="D297:D303"/>
    </sheetView>
  </sheetViews>
  <sheetFormatPr defaultColWidth="8.8515625" defaultRowHeight="12.75" outlineLevelRow="1"/>
  <cols>
    <col min="1" max="1" width="13.28125" style="220" customWidth="1"/>
    <col min="2" max="2" width="60.7109375" style="220" customWidth="1"/>
    <col min="3" max="4" width="40.7109375" style="220" customWidth="1"/>
    <col min="5" max="5" width="6.7109375" style="220" customWidth="1"/>
    <col min="6" max="6" width="41.7109375" style="220" customWidth="1"/>
    <col min="7" max="7" width="41.7109375" style="217" customWidth="1"/>
    <col min="8" max="8" width="7.28125" style="220" customWidth="1"/>
    <col min="9" max="9" width="71.8515625" style="220" customWidth="1"/>
    <col min="10" max="11" width="47.7109375" style="220" customWidth="1"/>
    <col min="12" max="12" width="7.28125" style="220" customWidth="1"/>
    <col min="13" max="13" width="25.7109375" style="220" customWidth="1"/>
    <col min="14" max="14" width="25.7109375" style="217" customWidth="1"/>
    <col min="15" max="16384" width="8.8515625" style="258" customWidth="1"/>
  </cols>
  <sheetData>
    <row r="1" spans="1:13" ht="31.5">
      <c r="A1" s="216" t="s">
        <v>1878</v>
      </c>
      <c r="B1" s="216"/>
      <c r="C1" s="217"/>
      <c r="D1" s="217"/>
      <c r="E1" s="217"/>
      <c r="F1" s="218" t="s">
        <v>1879</v>
      </c>
      <c r="H1" s="217"/>
      <c r="I1" s="216"/>
      <c r="J1" s="217"/>
      <c r="K1" s="217"/>
      <c r="L1" s="217"/>
      <c r="M1" s="217"/>
    </row>
    <row r="2" spans="1:13" ht="15.75" thickBot="1">
      <c r="A2" s="217"/>
      <c r="B2" s="219"/>
      <c r="C2" s="219"/>
      <c r="D2" s="217"/>
      <c r="E2" s="217"/>
      <c r="F2" s="217"/>
      <c r="H2" s="217"/>
      <c r="L2" s="217"/>
      <c r="M2" s="217"/>
    </row>
    <row r="3" spans="1:13" ht="19.5" thickBot="1">
      <c r="A3" s="221"/>
      <c r="B3" s="222" t="s">
        <v>0</v>
      </c>
      <c r="C3" s="223" t="s">
        <v>1</v>
      </c>
      <c r="D3" s="221"/>
      <c r="E3" s="221"/>
      <c r="F3" s="217"/>
      <c r="G3" s="221"/>
      <c r="H3" s="217"/>
      <c r="L3" s="217"/>
      <c r="M3" s="217"/>
    </row>
    <row r="4" spans="8:13" ht="15.75" thickBot="1">
      <c r="H4" s="217"/>
      <c r="L4" s="217"/>
      <c r="M4" s="217"/>
    </row>
    <row r="5" spans="1:13" ht="18.75">
      <c r="A5" s="224"/>
      <c r="B5" s="225" t="s">
        <v>2</v>
      </c>
      <c r="C5" s="224"/>
      <c r="E5" s="226"/>
      <c r="F5" s="226"/>
      <c r="H5" s="217"/>
      <c r="L5" s="217"/>
      <c r="M5" s="217"/>
    </row>
    <row r="6" spans="2:13" ht="15">
      <c r="B6" s="227" t="s">
        <v>3</v>
      </c>
      <c r="H6" s="217"/>
      <c r="L6" s="217"/>
      <c r="M6" s="217"/>
    </row>
    <row r="7" spans="2:13" ht="15">
      <c r="B7" s="228" t="s">
        <v>1880</v>
      </c>
      <c r="H7" s="217"/>
      <c r="L7" s="217"/>
      <c r="M7" s="217"/>
    </row>
    <row r="8" spans="2:13" ht="15">
      <c r="B8" s="228" t="s">
        <v>4</v>
      </c>
      <c r="F8" s="220" t="s">
        <v>1881</v>
      </c>
      <c r="H8" s="217"/>
      <c r="L8" s="217"/>
      <c r="M8" s="217"/>
    </row>
    <row r="9" spans="2:13" ht="15">
      <c r="B9" s="227" t="s">
        <v>1882</v>
      </c>
      <c r="H9" s="217"/>
      <c r="L9" s="217"/>
      <c r="M9" s="217"/>
    </row>
    <row r="10" spans="2:13" ht="15">
      <c r="B10" s="227" t="s">
        <v>381</v>
      </c>
      <c r="H10" s="217"/>
      <c r="L10" s="217"/>
      <c r="M10" s="217"/>
    </row>
    <row r="11" spans="2:13" ht="15.75" thickBot="1">
      <c r="B11" s="229" t="s">
        <v>390</v>
      </c>
      <c r="H11" s="217"/>
      <c r="L11" s="217"/>
      <c r="M11" s="217"/>
    </row>
    <row r="12" spans="2:13" ht="15">
      <c r="B12" s="230"/>
      <c r="H12" s="217"/>
      <c r="L12" s="217"/>
      <c r="M12" s="217"/>
    </row>
    <row r="13" spans="1:13" ht="37.5">
      <c r="A13" s="231" t="s">
        <v>5</v>
      </c>
      <c r="B13" s="231" t="s">
        <v>3</v>
      </c>
      <c r="C13" s="232"/>
      <c r="D13" s="232"/>
      <c r="E13" s="232"/>
      <c r="F13" s="232"/>
      <c r="G13" s="233"/>
      <c r="H13" s="217"/>
      <c r="L13" s="217"/>
      <c r="M13" s="217"/>
    </row>
    <row r="14" spans="1:13" ht="15">
      <c r="A14" s="220" t="s">
        <v>1883</v>
      </c>
      <c r="B14" s="234" t="s">
        <v>6</v>
      </c>
      <c r="C14" s="220" t="s">
        <v>7</v>
      </c>
      <c r="E14" s="226"/>
      <c r="F14" s="226"/>
      <c r="H14" s="217"/>
      <c r="L14" s="217"/>
      <c r="M14" s="217"/>
    </row>
    <row r="15" spans="1:13" ht="15">
      <c r="A15" s="220" t="s">
        <v>8</v>
      </c>
      <c r="B15" s="234" t="s">
        <v>9</v>
      </c>
      <c r="C15" s="220" t="s">
        <v>10</v>
      </c>
      <c r="E15" s="226"/>
      <c r="F15" s="226"/>
      <c r="H15" s="217"/>
      <c r="L15" s="217"/>
      <c r="M15" s="217"/>
    </row>
    <row r="16" spans="1:13" ht="30">
      <c r="A16" s="220" t="s">
        <v>1884</v>
      </c>
      <c r="B16" s="234" t="s">
        <v>11</v>
      </c>
      <c r="C16" s="220" t="s">
        <v>12</v>
      </c>
      <c r="E16" s="226"/>
      <c r="F16" s="226"/>
      <c r="H16" s="217"/>
      <c r="L16" s="217"/>
      <c r="M16" s="217"/>
    </row>
    <row r="17" spans="1:13" ht="15">
      <c r="A17" s="220" t="s">
        <v>13</v>
      </c>
      <c r="B17" s="234" t="s">
        <v>14</v>
      </c>
      <c r="C17" s="235">
        <v>43951</v>
      </c>
      <c r="E17" s="226"/>
      <c r="F17" s="226"/>
      <c r="H17" s="217"/>
      <c r="L17" s="217"/>
      <c r="M17" s="217"/>
    </row>
    <row r="18" spans="1:13" ht="15" outlineLevel="1">
      <c r="A18" s="220" t="s">
        <v>15</v>
      </c>
      <c r="B18" s="236" t="s">
        <v>1885</v>
      </c>
      <c r="C18" s="237">
        <f>IF(AND('[1]B1. HTT Mortgage Assets'!C216&gt;0,'[1]B1. HTT Mortgage Assets'!C238&gt;0,'[1]B1. HTT Mortgage Assets'!C277=1,SUM(C194:C206)=0),"","Let op: volgorde van de rijen vermoedelijk fout. Zet dit juist")</f>
      </c>
      <c r="E18" s="226"/>
      <c r="F18" s="226"/>
      <c r="H18" s="217"/>
      <c r="L18" s="217"/>
      <c r="M18" s="217"/>
    </row>
    <row r="19" spans="1:13" ht="15" outlineLevel="1">
      <c r="A19" s="220" t="s">
        <v>16</v>
      </c>
      <c r="B19" s="236" t="s">
        <v>1886</v>
      </c>
      <c r="E19" s="226"/>
      <c r="F19" s="226"/>
      <c r="H19" s="217"/>
      <c r="L19" s="217"/>
      <c r="M19" s="217"/>
    </row>
    <row r="20" spans="1:13" ht="15" outlineLevel="1">
      <c r="A20" s="220" t="s">
        <v>1887</v>
      </c>
      <c r="B20" s="236"/>
      <c r="E20" s="226"/>
      <c r="F20" s="226"/>
      <c r="H20" s="217"/>
      <c r="L20" s="217"/>
      <c r="M20" s="217"/>
    </row>
    <row r="21" spans="1:13" ht="15" outlineLevel="1">
      <c r="A21" s="220" t="s">
        <v>17</v>
      </c>
      <c r="B21" s="236"/>
      <c r="E21" s="226"/>
      <c r="F21" s="226"/>
      <c r="H21" s="217"/>
      <c r="L21" s="217"/>
      <c r="M21" s="217"/>
    </row>
    <row r="22" spans="1:13" ht="15" outlineLevel="1">
      <c r="A22" s="220" t="s">
        <v>18</v>
      </c>
      <c r="B22" s="236"/>
      <c r="E22" s="226"/>
      <c r="F22" s="226"/>
      <c r="H22" s="217"/>
      <c r="L22" s="217"/>
      <c r="M22" s="217"/>
    </row>
    <row r="23" spans="1:13" ht="15" outlineLevel="1">
      <c r="A23" s="220" t="s">
        <v>1888</v>
      </c>
      <c r="B23" s="236"/>
      <c r="E23" s="226"/>
      <c r="F23" s="226"/>
      <c r="H23" s="217"/>
      <c r="L23" s="217"/>
      <c r="M23" s="217"/>
    </row>
    <row r="24" spans="1:13" ht="15" outlineLevel="1">
      <c r="A24" s="220" t="s">
        <v>1889</v>
      </c>
      <c r="B24" s="236"/>
      <c r="E24" s="226"/>
      <c r="F24" s="226"/>
      <c r="H24" s="217"/>
      <c r="L24" s="217"/>
      <c r="M24" s="217"/>
    </row>
    <row r="25" spans="1:13" ht="15" outlineLevel="1">
      <c r="A25" s="220" t="s">
        <v>1890</v>
      </c>
      <c r="B25" s="236"/>
      <c r="E25" s="226"/>
      <c r="F25" s="226"/>
      <c r="H25" s="217"/>
      <c r="L25" s="217"/>
      <c r="M25" s="217"/>
    </row>
    <row r="26" spans="1:13" ht="18.75">
      <c r="A26" s="232"/>
      <c r="B26" s="231" t="s">
        <v>1880</v>
      </c>
      <c r="C26" s="232"/>
      <c r="D26" s="232"/>
      <c r="E26" s="232"/>
      <c r="F26" s="232"/>
      <c r="G26" s="233"/>
      <c r="H26" s="217"/>
      <c r="L26" s="217"/>
      <c r="M26" s="217"/>
    </row>
    <row r="27" spans="1:13" ht="15">
      <c r="A27" s="220" t="s">
        <v>19</v>
      </c>
      <c r="B27" s="238" t="s">
        <v>20</v>
      </c>
      <c r="C27" s="220" t="s">
        <v>21</v>
      </c>
      <c r="D27" s="239"/>
      <c r="E27" s="239"/>
      <c r="F27" s="239"/>
      <c r="H27" s="217"/>
      <c r="L27" s="217"/>
      <c r="M27" s="217"/>
    </row>
    <row r="28" spans="1:13" ht="15">
      <c r="A28" s="220" t="s">
        <v>22</v>
      </c>
      <c r="B28" s="238" t="s">
        <v>23</v>
      </c>
      <c r="C28" s="220" t="s">
        <v>21</v>
      </c>
      <c r="D28" s="239"/>
      <c r="E28" s="239"/>
      <c r="F28" s="239"/>
      <c r="H28" s="217"/>
      <c r="L28" s="217"/>
      <c r="M28" s="217"/>
    </row>
    <row r="29" spans="1:13" ht="15">
      <c r="A29" s="220" t="s">
        <v>1891</v>
      </c>
      <c r="B29" s="238" t="s">
        <v>24</v>
      </c>
      <c r="C29" s="220" t="s">
        <v>25</v>
      </c>
      <c r="E29" s="239"/>
      <c r="F29" s="239"/>
      <c r="H29" s="217"/>
      <c r="L29" s="217"/>
      <c r="M29" s="217"/>
    </row>
    <row r="30" spans="1:13" ht="15" outlineLevel="1">
      <c r="A30" s="220" t="s">
        <v>26</v>
      </c>
      <c r="B30" s="238"/>
      <c r="E30" s="239"/>
      <c r="F30" s="239"/>
      <c r="H30" s="217"/>
      <c r="L30" s="217"/>
      <c r="M30" s="217"/>
    </row>
    <row r="31" spans="1:13" ht="15" outlineLevel="1">
      <c r="A31" s="220" t="s">
        <v>27</v>
      </c>
      <c r="B31" s="238"/>
      <c r="E31" s="239"/>
      <c r="F31" s="239"/>
      <c r="H31" s="217"/>
      <c r="L31" s="217"/>
      <c r="M31" s="217"/>
    </row>
    <row r="32" spans="1:13" ht="15" outlineLevel="1">
      <c r="A32" s="220" t="s">
        <v>28</v>
      </c>
      <c r="B32" s="238"/>
      <c r="E32" s="239"/>
      <c r="F32" s="239"/>
      <c r="H32" s="217"/>
      <c r="L32" s="217"/>
      <c r="M32" s="217"/>
    </row>
    <row r="33" spans="1:13" ht="15" outlineLevel="1">
      <c r="A33" s="220" t="s">
        <v>29</v>
      </c>
      <c r="B33" s="238"/>
      <c r="E33" s="239"/>
      <c r="F33" s="239"/>
      <c r="H33" s="217"/>
      <c r="L33" s="217"/>
      <c r="M33" s="217"/>
    </row>
    <row r="34" spans="1:13" ht="15" outlineLevel="1">
      <c r="A34" s="220" t="s">
        <v>30</v>
      </c>
      <c r="B34" s="238"/>
      <c r="E34" s="239"/>
      <c r="F34" s="239"/>
      <c r="H34" s="217"/>
      <c r="L34" s="217"/>
      <c r="M34" s="217"/>
    </row>
    <row r="35" spans="1:13" ht="15" outlineLevel="1">
      <c r="A35" s="220" t="s">
        <v>1892</v>
      </c>
      <c r="B35" s="240"/>
      <c r="E35" s="239"/>
      <c r="F35" s="239"/>
      <c r="H35" s="217"/>
      <c r="L35" s="217"/>
      <c r="M35" s="217"/>
    </row>
    <row r="36" spans="1:13" ht="18.75">
      <c r="A36" s="231"/>
      <c r="B36" s="231" t="s">
        <v>4</v>
      </c>
      <c r="C36" s="231"/>
      <c r="D36" s="232"/>
      <c r="E36" s="232"/>
      <c r="F36" s="232"/>
      <c r="G36" s="233"/>
      <c r="H36" s="217"/>
      <c r="L36" s="217"/>
      <c r="M36" s="217"/>
    </row>
    <row r="37" spans="1:13" ht="15" customHeight="1">
      <c r="A37" s="241"/>
      <c r="B37" s="242" t="s">
        <v>31</v>
      </c>
      <c r="C37" s="241" t="s">
        <v>50</v>
      </c>
      <c r="D37" s="241"/>
      <c r="E37" s="243"/>
      <c r="F37" s="244"/>
      <c r="G37" s="244"/>
      <c r="H37" s="217"/>
      <c r="L37" s="217"/>
      <c r="M37" s="217"/>
    </row>
    <row r="38" spans="1:13" ht="15">
      <c r="A38" s="220" t="s">
        <v>32</v>
      </c>
      <c r="B38" s="239" t="s">
        <v>1893</v>
      </c>
      <c r="C38" s="245">
        <v>13467.006072519733</v>
      </c>
      <c r="F38" s="239"/>
      <c r="H38" s="217"/>
      <c r="L38" s="217"/>
      <c r="M38" s="217"/>
    </row>
    <row r="39" spans="1:13" ht="15">
      <c r="A39" s="220" t="s">
        <v>33</v>
      </c>
      <c r="B39" s="239" t="s">
        <v>34</v>
      </c>
      <c r="C39" s="245">
        <v>5000</v>
      </c>
      <c r="F39" s="239"/>
      <c r="H39" s="217"/>
      <c r="L39" s="217"/>
      <c r="M39" s="217"/>
    </row>
    <row r="40" spans="1:13" ht="15" outlineLevel="1">
      <c r="A40" s="220" t="s">
        <v>35</v>
      </c>
      <c r="B40" s="246" t="s">
        <v>36</v>
      </c>
      <c r="C40" s="247">
        <v>15807.869938259297</v>
      </c>
      <c r="F40" s="239"/>
      <c r="H40" s="217"/>
      <c r="L40" s="217"/>
      <c r="M40" s="217"/>
    </row>
    <row r="41" spans="1:13" ht="15" outlineLevel="1">
      <c r="A41" s="220" t="s">
        <v>37</v>
      </c>
      <c r="B41" s="246" t="s">
        <v>38</v>
      </c>
      <c r="C41" s="247">
        <v>5442.791326493024</v>
      </c>
      <c r="F41" s="239"/>
      <c r="H41" s="217"/>
      <c r="L41" s="217"/>
      <c r="M41" s="217"/>
    </row>
    <row r="42" spans="1:13" ht="15" outlineLevel="1">
      <c r="A42" s="220" t="s">
        <v>39</v>
      </c>
      <c r="B42" s="239"/>
      <c r="F42" s="239"/>
      <c r="H42" s="217"/>
      <c r="L42" s="217"/>
      <c r="M42" s="217"/>
    </row>
    <row r="43" spans="1:13" ht="15" outlineLevel="1">
      <c r="A43" s="220" t="s">
        <v>1894</v>
      </c>
      <c r="B43" s="239"/>
      <c r="F43" s="239"/>
      <c r="H43" s="217"/>
      <c r="L43" s="217"/>
      <c r="M43" s="217"/>
    </row>
    <row r="44" spans="1:13" ht="15" customHeight="1">
      <c r="A44" s="241"/>
      <c r="B44" s="242" t="s">
        <v>1895</v>
      </c>
      <c r="C44" s="248" t="s">
        <v>1896</v>
      </c>
      <c r="D44" s="241" t="s">
        <v>40</v>
      </c>
      <c r="E44" s="243"/>
      <c r="F44" s="244" t="s">
        <v>41</v>
      </c>
      <c r="G44" s="244" t="s">
        <v>42</v>
      </c>
      <c r="H44" s="217"/>
      <c r="L44" s="217"/>
      <c r="M44" s="217"/>
    </row>
    <row r="45" spans="1:13" ht="15">
      <c r="A45" s="220" t="s">
        <v>43</v>
      </c>
      <c r="B45" s="239" t="s">
        <v>44</v>
      </c>
      <c r="C45" s="249">
        <v>0.05</v>
      </c>
      <c r="D45" s="249">
        <f>IF(OR(C38="[For completion]",C39="[For completion]"),"Please complete G.3.1.1 and G.3.1.2",(C38/C39-1))</f>
        <v>1.6934012145039468</v>
      </c>
      <c r="E45" s="249"/>
      <c r="F45" s="249">
        <v>0.05</v>
      </c>
      <c r="G45" s="220" t="s">
        <v>45</v>
      </c>
      <c r="H45" s="217"/>
      <c r="L45" s="217"/>
      <c r="M45" s="217"/>
    </row>
    <row r="46" spans="1:13" ht="15" outlineLevel="1">
      <c r="A46" s="220" t="s">
        <v>46</v>
      </c>
      <c r="B46" s="236" t="s">
        <v>1897</v>
      </c>
      <c r="C46" s="249"/>
      <c r="D46" s="249"/>
      <c r="E46" s="249"/>
      <c r="F46" s="249"/>
      <c r="G46" s="249"/>
      <c r="H46" s="217"/>
      <c r="L46" s="217"/>
      <c r="M46" s="217"/>
    </row>
    <row r="47" spans="1:13" ht="15" outlineLevel="1">
      <c r="A47" s="220" t="s">
        <v>47</v>
      </c>
      <c r="B47" s="236" t="s">
        <v>1898</v>
      </c>
      <c r="C47" s="249"/>
      <c r="D47" s="249"/>
      <c r="E47" s="249"/>
      <c r="F47" s="249"/>
      <c r="G47" s="249"/>
      <c r="H47" s="217"/>
      <c r="L47" s="217"/>
      <c r="M47" s="217"/>
    </row>
    <row r="48" spans="1:13" ht="15" outlineLevel="1">
      <c r="A48" s="220" t="s">
        <v>48</v>
      </c>
      <c r="B48" s="236"/>
      <c r="C48" s="249"/>
      <c r="D48" s="249"/>
      <c r="E48" s="249"/>
      <c r="F48" s="249"/>
      <c r="G48" s="249"/>
      <c r="H48" s="217"/>
      <c r="L48" s="217"/>
      <c r="M48" s="217"/>
    </row>
    <row r="49" spans="1:13" ht="15" outlineLevel="1">
      <c r="A49" s="220" t="s">
        <v>49</v>
      </c>
      <c r="B49" s="236"/>
      <c r="C49" s="249"/>
      <c r="D49" s="249"/>
      <c r="E49" s="249"/>
      <c r="F49" s="249"/>
      <c r="G49" s="249"/>
      <c r="H49" s="217"/>
      <c r="L49" s="217"/>
      <c r="M49" s="217"/>
    </row>
    <row r="50" spans="1:13" ht="15" outlineLevel="1">
      <c r="A50" s="220" t="s">
        <v>1899</v>
      </c>
      <c r="B50" s="236"/>
      <c r="C50" s="249"/>
      <c r="D50" s="249"/>
      <c r="E50" s="249"/>
      <c r="F50" s="249"/>
      <c r="G50" s="249"/>
      <c r="H50" s="217"/>
      <c r="L50" s="217"/>
      <c r="M50" s="217"/>
    </row>
    <row r="51" spans="1:13" ht="15" outlineLevel="1">
      <c r="A51" s="220" t="s">
        <v>1900</v>
      </c>
      <c r="B51" s="236"/>
      <c r="C51" s="249"/>
      <c r="D51" s="249"/>
      <c r="E51" s="249"/>
      <c r="F51" s="249"/>
      <c r="G51" s="249"/>
      <c r="H51" s="217"/>
      <c r="L51" s="217"/>
      <c r="M51" s="217"/>
    </row>
    <row r="52" spans="1:13" ht="15" customHeight="1">
      <c r="A52" s="241"/>
      <c r="B52" s="242" t="s">
        <v>1901</v>
      </c>
      <c r="C52" s="241" t="s">
        <v>50</v>
      </c>
      <c r="D52" s="241"/>
      <c r="E52" s="243"/>
      <c r="F52" s="244" t="s">
        <v>277</v>
      </c>
      <c r="G52" s="244"/>
      <c r="H52" s="217"/>
      <c r="L52" s="217"/>
      <c r="M52" s="217"/>
    </row>
    <row r="53" spans="1:13" ht="15">
      <c r="A53" s="220" t="s">
        <v>51</v>
      </c>
      <c r="B53" s="239" t="s">
        <v>52</v>
      </c>
      <c r="C53" s="245">
        <v>13467.00607251996</v>
      </c>
      <c r="E53" s="250"/>
      <c r="F53" s="251">
        <f>IF($C$58=0,"",IF(C53="[for completion]","",C53/$C$58))</f>
        <v>0.9932514688926202</v>
      </c>
      <c r="G53" s="251"/>
      <c r="H53" s="217"/>
      <c r="L53" s="217"/>
      <c r="M53" s="217"/>
    </row>
    <row r="54" spans="1:13" ht="15">
      <c r="A54" s="220" t="s">
        <v>53</v>
      </c>
      <c r="B54" s="239" t="s">
        <v>54</v>
      </c>
      <c r="C54" s="247" t="s">
        <v>55</v>
      </c>
      <c r="E54" s="250"/>
      <c r="F54" s="251" t="e">
        <f>IF($C$58=0,"",IF(C54="[for completion]","",C54/$C$58))</f>
        <v>#VALUE!</v>
      </c>
      <c r="G54" s="251"/>
      <c r="H54" s="217"/>
      <c r="L54" s="217"/>
      <c r="M54" s="217"/>
    </row>
    <row r="55" spans="1:13" ht="15">
      <c r="A55" s="220" t="s">
        <v>57</v>
      </c>
      <c r="B55" s="239" t="s">
        <v>58</v>
      </c>
      <c r="C55" s="247" t="s">
        <v>55</v>
      </c>
      <c r="E55" s="250"/>
      <c r="F55" s="252" t="e">
        <f>IF($C$58=0,"",IF(C55="[for completion]","",C55/$C$58))</f>
        <v>#VALUE!</v>
      </c>
      <c r="G55" s="251"/>
      <c r="H55" s="217"/>
      <c r="L55" s="217"/>
      <c r="M55" s="217"/>
    </row>
    <row r="56" spans="1:13" ht="15">
      <c r="A56" s="220" t="s">
        <v>59</v>
      </c>
      <c r="B56" s="239" t="s">
        <v>60</v>
      </c>
      <c r="C56" s="247">
        <v>91.5</v>
      </c>
      <c r="E56" s="250"/>
      <c r="F56" s="252">
        <f>IF($C$58=0,"",IF(C56="[for completion]","",C56/$C$58))</f>
        <v>0.006748531107379883</v>
      </c>
      <c r="G56" s="251"/>
      <c r="H56" s="217"/>
      <c r="L56" s="217"/>
      <c r="M56" s="217"/>
    </row>
    <row r="57" spans="1:13" ht="15">
      <c r="A57" s="220" t="s">
        <v>61</v>
      </c>
      <c r="B57" s="220" t="s">
        <v>62</v>
      </c>
      <c r="C57" s="247">
        <v>0</v>
      </c>
      <c r="E57" s="250"/>
      <c r="F57" s="251">
        <f>IF($C$58=0,"",IF(C57="[for completion]","",C57/$C$58))</f>
        <v>0</v>
      </c>
      <c r="G57" s="251"/>
      <c r="H57" s="217"/>
      <c r="L57" s="217"/>
      <c r="M57" s="217"/>
    </row>
    <row r="58" spans="1:13" ht="15">
      <c r="A58" s="220" t="s">
        <v>63</v>
      </c>
      <c r="B58" s="253" t="s">
        <v>64</v>
      </c>
      <c r="C58" s="254">
        <f>SUM(C53:C57)</f>
        <v>13558.50607251996</v>
      </c>
      <c r="D58" s="250"/>
      <c r="E58" s="250"/>
      <c r="F58" s="255" t="e">
        <f>SUM(F53:F57)</f>
        <v>#VALUE!</v>
      </c>
      <c r="G58" s="251"/>
      <c r="H58" s="217"/>
      <c r="L58" s="217"/>
      <c r="M58" s="217"/>
    </row>
    <row r="59" spans="1:13" ht="15" outlineLevel="1">
      <c r="A59" s="220" t="s">
        <v>65</v>
      </c>
      <c r="B59" s="256" t="s">
        <v>166</v>
      </c>
      <c r="C59" s="245"/>
      <c r="E59" s="250"/>
      <c r="F59" s="251">
        <f aca="true" t="shared" si="0" ref="F59:F64">IF($C$58=0,"",IF(C59="[for completion]","",C59/$C$58))</f>
        <v>0</v>
      </c>
      <c r="G59" s="251"/>
      <c r="H59" s="217"/>
      <c r="L59" s="217"/>
      <c r="M59" s="217"/>
    </row>
    <row r="60" spans="1:13" ht="15" outlineLevel="1">
      <c r="A60" s="220" t="s">
        <v>66</v>
      </c>
      <c r="B60" s="256" t="s">
        <v>166</v>
      </c>
      <c r="C60" s="245"/>
      <c r="E60" s="250"/>
      <c r="F60" s="251">
        <f t="shared" si="0"/>
        <v>0</v>
      </c>
      <c r="G60" s="251"/>
      <c r="H60" s="217"/>
      <c r="L60" s="217"/>
      <c r="M60" s="217"/>
    </row>
    <row r="61" spans="1:13" ht="15" outlineLevel="1">
      <c r="A61" s="220" t="s">
        <v>67</v>
      </c>
      <c r="B61" s="256" t="s">
        <v>166</v>
      </c>
      <c r="C61" s="245"/>
      <c r="E61" s="250"/>
      <c r="F61" s="251">
        <f t="shared" si="0"/>
        <v>0</v>
      </c>
      <c r="G61" s="251"/>
      <c r="H61" s="217"/>
      <c r="L61" s="217"/>
      <c r="M61" s="217"/>
    </row>
    <row r="62" spans="1:13" ht="15" outlineLevel="1">
      <c r="A62" s="220" t="s">
        <v>68</v>
      </c>
      <c r="B62" s="256" t="s">
        <v>166</v>
      </c>
      <c r="C62" s="245"/>
      <c r="E62" s="250"/>
      <c r="F62" s="251">
        <f t="shared" si="0"/>
        <v>0</v>
      </c>
      <c r="G62" s="251"/>
      <c r="H62" s="217"/>
      <c r="L62" s="217"/>
      <c r="M62" s="217"/>
    </row>
    <row r="63" spans="1:13" ht="15" outlineLevel="1">
      <c r="A63" s="220" t="s">
        <v>69</v>
      </c>
      <c r="B63" s="256" t="s">
        <v>166</v>
      </c>
      <c r="C63" s="245"/>
      <c r="E63" s="250"/>
      <c r="F63" s="251">
        <f t="shared" si="0"/>
        <v>0</v>
      </c>
      <c r="G63" s="251"/>
      <c r="H63" s="217"/>
      <c r="L63" s="217"/>
      <c r="M63" s="217"/>
    </row>
    <row r="64" spans="1:13" ht="15" outlineLevel="1">
      <c r="A64" s="220" t="s">
        <v>70</v>
      </c>
      <c r="B64" s="256" t="s">
        <v>166</v>
      </c>
      <c r="C64" s="257"/>
      <c r="D64" s="258"/>
      <c r="E64" s="258"/>
      <c r="F64" s="251">
        <f t="shared" si="0"/>
        <v>0</v>
      </c>
      <c r="G64" s="255"/>
      <c r="H64" s="217"/>
      <c r="L64" s="217"/>
      <c r="M64" s="217"/>
    </row>
    <row r="65" spans="1:13" ht="15" customHeight="1">
      <c r="A65" s="241"/>
      <c r="B65" s="242" t="s">
        <v>71</v>
      </c>
      <c r="C65" s="248" t="s">
        <v>1902</v>
      </c>
      <c r="D65" s="248" t="s">
        <v>1903</v>
      </c>
      <c r="E65" s="243"/>
      <c r="F65" s="244" t="s">
        <v>72</v>
      </c>
      <c r="G65" s="259" t="s">
        <v>73</v>
      </c>
      <c r="H65" s="217"/>
      <c r="L65" s="217"/>
      <c r="M65" s="217"/>
    </row>
    <row r="66" spans="1:13" ht="15">
      <c r="A66" s="220" t="s">
        <v>74</v>
      </c>
      <c r="B66" s="239" t="s">
        <v>1904</v>
      </c>
      <c r="C66" s="247">
        <v>7.6918437782299085</v>
      </c>
      <c r="D66" s="260" t="s">
        <v>1905</v>
      </c>
      <c r="E66" s="234"/>
      <c r="F66" s="261"/>
      <c r="G66" s="262"/>
      <c r="H66" s="217"/>
      <c r="L66" s="217"/>
      <c r="M66" s="217"/>
    </row>
    <row r="67" spans="2:13" ht="15">
      <c r="B67" s="239"/>
      <c r="E67" s="234"/>
      <c r="F67" s="261"/>
      <c r="G67" s="262"/>
      <c r="H67" s="217"/>
      <c r="L67" s="217"/>
      <c r="M67" s="217"/>
    </row>
    <row r="68" spans="2:13" ht="15">
      <c r="B68" s="239" t="s">
        <v>76</v>
      </c>
      <c r="C68" s="234"/>
      <c r="D68" s="234"/>
      <c r="E68" s="234"/>
      <c r="F68" s="262"/>
      <c r="G68" s="262"/>
      <c r="H68" s="217"/>
      <c r="L68" s="217"/>
      <c r="M68" s="217"/>
    </row>
    <row r="69" spans="2:13" ht="15">
      <c r="B69" s="239" t="s">
        <v>77</v>
      </c>
      <c r="E69" s="234"/>
      <c r="F69" s="262"/>
      <c r="G69" s="262"/>
      <c r="H69" s="217"/>
      <c r="L69" s="217"/>
      <c r="M69" s="217"/>
    </row>
    <row r="70" spans="1:13" ht="15">
      <c r="A70" s="220" t="s">
        <v>78</v>
      </c>
      <c r="B70" s="263" t="s">
        <v>106</v>
      </c>
      <c r="C70" s="247">
        <v>322.4529511700003</v>
      </c>
      <c r="D70" s="260" t="s">
        <v>1905</v>
      </c>
      <c r="E70" s="263"/>
      <c r="F70" s="251">
        <f aca="true" t="shared" si="1" ref="F70:F76">IF($C$77=0,"",IF(C70="[for completion]","",C70/$C$77))</f>
        <v>0.023943922608602654</v>
      </c>
      <c r="G70" s="251">
        <f>IF($D$77=0,"",IF(D70="[Mark as ND1 if not relevant]","",D70/$D$77))</f>
      </c>
      <c r="H70" s="217"/>
      <c r="L70" s="217"/>
      <c r="M70" s="217"/>
    </row>
    <row r="71" spans="1:13" ht="15">
      <c r="A71" s="220" t="s">
        <v>79</v>
      </c>
      <c r="B71" s="263" t="s">
        <v>108</v>
      </c>
      <c r="C71" s="247">
        <v>292.4418562799999</v>
      </c>
      <c r="D71" s="260" t="s">
        <v>1905</v>
      </c>
      <c r="E71" s="263"/>
      <c r="F71" s="251">
        <f t="shared" si="1"/>
        <v>0.02171543212390321</v>
      </c>
      <c r="G71" s="251">
        <f aca="true" t="shared" si="2" ref="G71:G76">IF($D$77=0,"",IF(D71="[Mark as ND1 if not relevant]","",D71/$D$77))</f>
      </c>
      <c r="H71" s="217"/>
      <c r="L71" s="217"/>
      <c r="M71" s="217"/>
    </row>
    <row r="72" spans="1:13" ht="15">
      <c r="A72" s="220" t="s">
        <v>80</v>
      </c>
      <c r="B72" s="263" t="s">
        <v>110</v>
      </c>
      <c r="C72" s="247">
        <v>561.4075359800019</v>
      </c>
      <c r="D72" s="260" t="s">
        <v>1905</v>
      </c>
      <c r="E72" s="263"/>
      <c r="F72" s="251">
        <f t="shared" si="1"/>
        <v>0.041687627744193184</v>
      </c>
      <c r="G72" s="251">
        <f t="shared" si="2"/>
      </c>
      <c r="H72" s="217"/>
      <c r="L72" s="217"/>
      <c r="M72" s="217"/>
    </row>
    <row r="73" spans="1:13" ht="15">
      <c r="A73" s="220" t="s">
        <v>81</v>
      </c>
      <c r="B73" s="263" t="s">
        <v>112</v>
      </c>
      <c r="C73" s="247">
        <v>814.931971109999</v>
      </c>
      <c r="D73" s="260" t="s">
        <v>1905</v>
      </c>
      <c r="E73" s="263"/>
      <c r="F73" s="251">
        <f t="shared" si="1"/>
        <v>0.06051322519063119</v>
      </c>
      <c r="G73" s="251">
        <f t="shared" si="2"/>
      </c>
      <c r="H73" s="217"/>
      <c r="L73" s="217"/>
      <c r="M73" s="217"/>
    </row>
    <row r="74" spans="1:13" ht="15">
      <c r="A74" s="220" t="s">
        <v>82</v>
      </c>
      <c r="B74" s="263" t="s">
        <v>114</v>
      </c>
      <c r="C74" s="247">
        <v>1302.5436456899986</v>
      </c>
      <c r="D74" s="260" t="s">
        <v>1905</v>
      </c>
      <c r="E74" s="263"/>
      <c r="F74" s="251">
        <f t="shared" si="1"/>
        <v>0.09672110034522793</v>
      </c>
      <c r="G74" s="251">
        <f t="shared" si="2"/>
      </c>
      <c r="H74" s="217"/>
      <c r="L74" s="217"/>
      <c r="M74" s="217"/>
    </row>
    <row r="75" spans="1:13" ht="15">
      <c r="A75" s="220" t="s">
        <v>83</v>
      </c>
      <c r="B75" s="263" t="s">
        <v>116</v>
      </c>
      <c r="C75" s="247">
        <v>6343.402193169959</v>
      </c>
      <c r="D75" s="260" t="s">
        <v>1905</v>
      </c>
      <c r="E75" s="263"/>
      <c r="F75" s="251">
        <f t="shared" si="1"/>
        <v>0.471032845683047</v>
      </c>
      <c r="G75" s="251">
        <f t="shared" si="2"/>
      </c>
      <c r="H75" s="217"/>
      <c r="L75" s="217"/>
      <c r="M75" s="217"/>
    </row>
    <row r="76" spans="1:13" ht="15">
      <c r="A76" s="220" t="s">
        <v>84</v>
      </c>
      <c r="B76" s="263" t="s">
        <v>118</v>
      </c>
      <c r="C76" s="247">
        <v>3829.8259191200173</v>
      </c>
      <c r="D76" s="260" t="s">
        <v>1905</v>
      </c>
      <c r="E76" s="263"/>
      <c r="F76" s="251">
        <f t="shared" si="1"/>
        <v>0.2843858463043948</v>
      </c>
      <c r="G76" s="251">
        <f t="shared" si="2"/>
      </c>
      <c r="H76" s="217"/>
      <c r="L76" s="217"/>
      <c r="M76" s="217"/>
    </row>
    <row r="77" spans="1:13" ht="15">
      <c r="A77" s="220" t="s">
        <v>85</v>
      </c>
      <c r="B77" s="264" t="s">
        <v>64</v>
      </c>
      <c r="C77" s="265">
        <f>SUM(C70:C76)</f>
        <v>13467.006072519976</v>
      </c>
      <c r="D77" s="265">
        <f>SUM(D70:D76)</f>
        <v>0</v>
      </c>
      <c r="E77" s="239"/>
      <c r="F77" s="255">
        <f>SUM(F70:F76)</f>
        <v>0.9999999999999999</v>
      </c>
      <c r="G77" s="255">
        <f>SUM(G70:G76)</f>
        <v>0</v>
      </c>
      <c r="H77" s="217"/>
      <c r="L77" s="217"/>
      <c r="M77" s="217"/>
    </row>
    <row r="78" spans="1:13" ht="15" outlineLevel="1">
      <c r="A78" s="220" t="s">
        <v>87</v>
      </c>
      <c r="B78" s="266" t="s">
        <v>88</v>
      </c>
      <c r="C78" s="265"/>
      <c r="D78" s="265"/>
      <c r="E78" s="239"/>
      <c r="F78" s="251">
        <f>IF($C$77=0,"",IF(C78="[for completion]","",C78/$C$77))</f>
        <v>0</v>
      </c>
      <c r="G78" s="251">
        <f aca="true" t="shared" si="3" ref="G78:G87">IF($D$77=0,"",IF(D78="[for completion]","",D78/$D$77))</f>
      </c>
      <c r="H78" s="217"/>
      <c r="L78" s="217"/>
      <c r="M78" s="217"/>
    </row>
    <row r="79" spans="1:13" ht="15" outlineLevel="1">
      <c r="A79" s="220" t="s">
        <v>89</v>
      </c>
      <c r="B79" s="266" t="s">
        <v>90</v>
      </c>
      <c r="C79" s="265"/>
      <c r="D79" s="265"/>
      <c r="E79" s="239"/>
      <c r="F79" s="251">
        <f aca="true" t="shared" si="4" ref="F79:F87">IF($C$77=0,"",IF(C79="[for completion]","",C79/$C$77))</f>
        <v>0</v>
      </c>
      <c r="G79" s="251">
        <f t="shared" si="3"/>
      </c>
      <c r="H79" s="217"/>
      <c r="L79" s="217"/>
      <c r="M79" s="217"/>
    </row>
    <row r="80" spans="1:13" ht="15" outlineLevel="1">
      <c r="A80" s="220" t="s">
        <v>91</v>
      </c>
      <c r="B80" s="266" t="s">
        <v>1906</v>
      </c>
      <c r="C80" s="265"/>
      <c r="D80" s="265"/>
      <c r="E80" s="239"/>
      <c r="F80" s="251">
        <f t="shared" si="4"/>
        <v>0</v>
      </c>
      <c r="G80" s="251">
        <f t="shared" si="3"/>
      </c>
      <c r="H80" s="217"/>
      <c r="L80" s="217"/>
      <c r="M80" s="217"/>
    </row>
    <row r="81" spans="1:13" ht="15" outlineLevel="1">
      <c r="A81" s="220" t="s">
        <v>92</v>
      </c>
      <c r="B81" s="266" t="s">
        <v>93</v>
      </c>
      <c r="C81" s="265"/>
      <c r="D81" s="265"/>
      <c r="E81" s="239"/>
      <c r="F81" s="251">
        <f t="shared" si="4"/>
        <v>0</v>
      </c>
      <c r="G81" s="251">
        <f t="shared" si="3"/>
      </c>
      <c r="H81" s="217"/>
      <c r="L81" s="217"/>
      <c r="M81" s="217"/>
    </row>
    <row r="82" spans="1:13" ht="15" outlineLevel="1">
      <c r="A82" s="220" t="s">
        <v>94</v>
      </c>
      <c r="B82" s="266" t="s">
        <v>1907</v>
      </c>
      <c r="C82" s="265"/>
      <c r="D82" s="265"/>
      <c r="E82" s="239"/>
      <c r="F82" s="251">
        <f t="shared" si="4"/>
        <v>0</v>
      </c>
      <c r="G82" s="251">
        <f t="shared" si="3"/>
      </c>
      <c r="H82" s="217"/>
      <c r="L82" s="217"/>
      <c r="M82" s="217"/>
    </row>
    <row r="83" spans="1:13" ht="15" outlineLevel="1">
      <c r="A83" s="220" t="s">
        <v>95</v>
      </c>
      <c r="B83" s="266"/>
      <c r="C83" s="250"/>
      <c r="D83" s="250"/>
      <c r="E83" s="239"/>
      <c r="F83" s="251"/>
      <c r="G83" s="251"/>
      <c r="H83" s="217"/>
      <c r="L83" s="217"/>
      <c r="M83" s="217"/>
    </row>
    <row r="84" spans="1:13" ht="15" outlineLevel="1">
      <c r="A84" s="220" t="s">
        <v>96</v>
      </c>
      <c r="B84" s="266"/>
      <c r="C84" s="250"/>
      <c r="D84" s="250"/>
      <c r="E84" s="239"/>
      <c r="F84" s="251"/>
      <c r="G84" s="251"/>
      <c r="H84" s="217"/>
      <c r="L84" s="217"/>
      <c r="M84" s="217"/>
    </row>
    <row r="85" spans="1:13" ht="15" outlineLevel="1">
      <c r="A85" s="220" t="s">
        <v>97</v>
      </c>
      <c r="B85" s="266"/>
      <c r="C85" s="250"/>
      <c r="D85" s="250"/>
      <c r="E85" s="239"/>
      <c r="F85" s="251"/>
      <c r="G85" s="251"/>
      <c r="H85" s="217"/>
      <c r="L85" s="217"/>
      <c r="M85" s="217"/>
    </row>
    <row r="86" spans="1:13" ht="15" outlineLevel="1">
      <c r="A86" s="220" t="s">
        <v>98</v>
      </c>
      <c r="B86" s="264"/>
      <c r="C86" s="250"/>
      <c r="D86" s="250"/>
      <c r="E86" s="239"/>
      <c r="F86" s="251">
        <f t="shared" si="4"/>
        <v>0</v>
      </c>
      <c r="G86" s="251">
        <f t="shared" si="3"/>
      </c>
      <c r="H86" s="217"/>
      <c r="L86" s="217"/>
      <c r="M86" s="217"/>
    </row>
    <row r="87" spans="1:13" ht="15" outlineLevel="1">
      <c r="A87" s="220" t="s">
        <v>1908</v>
      </c>
      <c r="B87" s="266"/>
      <c r="C87" s="250"/>
      <c r="D87" s="250"/>
      <c r="E87" s="239"/>
      <c r="F87" s="251">
        <f t="shared" si="4"/>
        <v>0</v>
      </c>
      <c r="G87" s="251">
        <f t="shared" si="3"/>
      </c>
      <c r="H87" s="217"/>
      <c r="L87" s="217"/>
      <c r="M87" s="217"/>
    </row>
    <row r="88" spans="1:13" ht="15" customHeight="1">
      <c r="A88" s="241"/>
      <c r="B88" s="242" t="s">
        <v>99</v>
      </c>
      <c r="C88" s="248" t="s">
        <v>1909</v>
      </c>
      <c r="D88" s="248" t="s">
        <v>100</v>
      </c>
      <c r="E88" s="243"/>
      <c r="F88" s="244" t="s">
        <v>1910</v>
      </c>
      <c r="G88" s="241" t="s">
        <v>101</v>
      </c>
      <c r="H88" s="217"/>
      <c r="L88" s="217"/>
      <c r="M88" s="217"/>
    </row>
    <row r="89" spans="1:13" ht="15">
      <c r="A89" s="220" t="s">
        <v>102</v>
      </c>
      <c r="B89" s="239" t="s">
        <v>75</v>
      </c>
      <c r="C89" s="247">
        <v>7.328767123287671</v>
      </c>
      <c r="D89" s="260">
        <v>8.32876712328767</v>
      </c>
      <c r="E89" s="234"/>
      <c r="F89" s="261"/>
      <c r="G89" s="262"/>
      <c r="H89" s="217"/>
      <c r="L89" s="217"/>
      <c r="M89" s="217"/>
    </row>
    <row r="90" spans="2:13" ht="15">
      <c r="B90" s="239"/>
      <c r="E90" s="234"/>
      <c r="F90" s="261"/>
      <c r="G90" s="262"/>
      <c r="H90" s="217"/>
      <c r="L90" s="217"/>
      <c r="M90" s="217"/>
    </row>
    <row r="91" spans="2:13" ht="15">
      <c r="B91" s="239" t="s">
        <v>103</v>
      </c>
      <c r="C91" s="234"/>
      <c r="D91" s="234"/>
      <c r="E91" s="234"/>
      <c r="F91" s="262"/>
      <c r="G91" s="262"/>
      <c r="H91" s="217"/>
      <c r="L91" s="217"/>
      <c r="M91" s="217"/>
    </row>
    <row r="92" spans="1:13" ht="15">
      <c r="A92" s="220" t="s">
        <v>104</v>
      </c>
      <c r="B92" s="239" t="s">
        <v>77</v>
      </c>
      <c r="E92" s="234"/>
      <c r="F92" s="262"/>
      <c r="G92" s="262"/>
      <c r="H92" s="217"/>
      <c r="L92" s="217"/>
      <c r="M92" s="217"/>
    </row>
    <row r="93" spans="1:13" ht="15">
      <c r="A93" s="220" t="s">
        <v>105</v>
      </c>
      <c r="B93" s="263" t="s">
        <v>106</v>
      </c>
      <c r="C93" s="247">
        <v>0</v>
      </c>
      <c r="D93" s="267">
        <v>0</v>
      </c>
      <c r="E93" s="263"/>
      <c r="F93" s="251">
        <f>IF($C$100=0,"",IF(C93="[for completion]","",IF(C93="","",C93/$C$100)))</f>
        <v>0</v>
      </c>
      <c r="G93" s="251">
        <f>IF($D$100=0,"",IF(D93="[Mark as ND1 if not relevant]","",IF(D93="","",D93/$D$100)))</f>
        <v>0</v>
      </c>
      <c r="H93" s="217"/>
      <c r="L93" s="217"/>
      <c r="M93" s="217"/>
    </row>
    <row r="94" spans="1:13" ht="15">
      <c r="A94" s="220" t="s">
        <v>107</v>
      </c>
      <c r="B94" s="263" t="s">
        <v>108</v>
      </c>
      <c r="C94" s="247">
        <v>0</v>
      </c>
      <c r="D94" s="267">
        <v>0</v>
      </c>
      <c r="E94" s="263"/>
      <c r="F94" s="251">
        <f aca="true" t="shared" si="5" ref="F94:F99">IF($C$100=0,"",IF(C94="[for completion]","",IF(C94="","",C94/$C$100)))</f>
        <v>0</v>
      </c>
      <c r="G94" s="251">
        <f aca="true" t="shared" si="6" ref="G94:G99">IF($D$100=0,"",IF(D94="[Mark as ND1 if not relevant]","",IF(D94="","",D94/$D$100)))</f>
        <v>0</v>
      </c>
      <c r="H94" s="217"/>
      <c r="L94" s="217"/>
      <c r="M94" s="217"/>
    </row>
    <row r="95" spans="1:13" ht="15">
      <c r="A95" s="220" t="s">
        <v>109</v>
      </c>
      <c r="B95" s="263" t="s">
        <v>110</v>
      </c>
      <c r="C95" s="247">
        <v>0</v>
      </c>
      <c r="D95" s="267">
        <v>0</v>
      </c>
      <c r="E95" s="263"/>
      <c r="F95" s="251">
        <f t="shared" si="5"/>
        <v>0</v>
      </c>
      <c r="G95" s="251">
        <f t="shared" si="6"/>
        <v>0</v>
      </c>
      <c r="H95" s="217"/>
      <c r="L95" s="217"/>
      <c r="M95" s="217"/>
    </row>
    <row r="96" spans="1:13" ht="15">
      <c r="A96" s="220" t="s">
        <v>111</v>
      </c>
      <c r="B96" s="263" t="s">
        <v>112</v>
      </c>
      <c r="C96" s="247">
        <v>0</v>
      </c>
      <c r="D96" s="267">
        <v>0</v>
      </c>
      <c r="E96" s="263"/>
      <c r="F96" s="251">
        <f t="shared" si="5"/>
        <v>0</v>
      </c>
      <c r="G96" s="251">
        <f t="shared" si="6"/>
        <v>0</v>
      </c>
      <c r="H96" s="217"/>
      <c r="L96" s="217"/>
      <c r="M96" s="217"/>
    </row>
    <row r="97" spans="1:13" ht="15">
      <c r="A97" s="220" t="s">
        <v>113</v>
      </c>
      <c r="B97" s="263" t="s">
        <v>114</v>
      </c>
      <c r="C97" s="247">
        <v>0</v>
      </c>
      <c r="D97" s="267">
        <v>0</v>
      </c>
      <c r="E97" s="263"/>
      <c r="F97" s="251">
        <f t="shared" si="5"/>
        <v>0</v>
      </c>
      <c r="G97" s="251">
        <f t="shared" si="6"/>
        <v>0</v>
      </c>
      <c r="H97" s="217"/>
      <c r="L97" s="217"/>
      <c r="M97" s="217"/>
    </row>
    <row r="98" spans="1:13" ht="15">
      <c r="A98" s="220" t="s">
        <v>115</v>
      </c>
      <c r="B98" s="263" t="s">
        <v>116</v>
      </c>
      <c r="C98" s="247">
        <v>5000</v>
      </c>
      <c r="D98" s="267">
        <v>5000</v>
      </c>
      <c r="E98" s="263"/>
      <c r="F98" s="251">
        <f t="shared" si="5"/>
        <v>1</v>
      </c>
      <c r="G98" s="251">
        <f t="shared" si="6"/>
        <v>1</v>
      </c>
      <c r="H98" s="217"/>
      <c r="L98" s="217"/>
      <c r="M98" s="217"/>
    </row>
    <row r="99" spans="1:13" ht="15">
      <c r="A99" s="220" t="s">
        <v>117</v>
      </c>
      <c r="B99" s="263" t="s">
        <v>118</v>
      </c>
      <c r="C99" s="247">
        <v>0</v>
      </c>
      <c r="D99" s="267">
        <v>0</v>
      </c>
      <c r="E99" s="263"/>
      <c r="F99" s="251">
        <f t="shared" si="5"/>
        <v>0</v>
      </c>
      <c r="G99" s="251">
        <f t="shared" si="6"/>
        <v>0</v>
      </c>
      <c r="H99" s="217"/>
      <c r="L99" s="217"/>
      <c r="M99" s="217"/>
    </row>
    <row r="100" spans="1:13" ht="15">
      <c r="A100" s="220" t="s">
        <v>119</v>
      </c>
      <c r="B100" s="264" t="s">
        <v>64</v>
      </c>
      <c r="C100" s="250">
        <f>SUM(C93:C99)</f>
        <v>5000</v>
      </c>
      <c r="D100" s="250">
        <f>SUM(D93:D99)</f>
        <v>5000</v>
      </c>
      <c r="E100" s="239"/>
      <c r="F100" s="255">
        <f>SUM(F93:F99)</f>
        <v>1</v>
      </c>
      <c r="G100" s="255">
        <f>SUM(G93:G99)</f>
        <v>1</v>
      </c>
      <c r="H100" s="217"/>
      <c r="L100" s="217"/>
      <c r="M100" s="217"/>
    </row>
    <row r="101" spans="1:13" ht="15" outlineLevel="1">
      <c r="A101" s="220" t="s">
        <v>120</v>
      </c>
      <c r="B101" s="266" t="s">
        <v>88</v>
      </c>
      <c r="C101" s="250"/>
      <c r="D101" s="250"/>
      <c r="E101" s="239"/>
      <c r="F101" s="251">
        <f>IF($C$100=0,"",IF(C101="[for completion]","",C101/$C$100))</f>
        <v>0</v>
      </c>
      <c r="G101" s="251">
        <f>IF($D$100=0,"",IF(D101="[for completion]","",D101/$D$100))</f>
        <v>0</v>
      </c>
      <c r="H101" s="217"/>
      <c r="L101" s="217"/>
      <c r="M101" s="217"/>
    </row>
    <row r="102" spans="1:13" ht="15" outlineLevel="1">
      <c r="A102" s="220" t="s">
        <v>121</v>
      </c>
      <c r="B102" s="266" t="s">
        <v>90</v>
      </c>
      <c r="C102" s="250"/>
      <c r="D102" s="250"/>
      <c r="E102" s="239"/>
      <c r="F102" s="251">
        <f>IF($C$100=0,"",IF(C102="[for completion]","",C102/$C$100))</f>
        <v>0</v>
      </c>
      <c r="G102" s="251">
        <f>IF($D$100=0,"",IF(D102="[for completion]","",D102/$D$100))</f>
        <v>0</v>
      </c>
      <c r="H102" s="217"/>
      <c r="L102" s="217"/>
      <c r="M102" s="217"/>
    </row>
    <row r="103" spans="1:13" ht="15" outlineLevel="1">
      <c r="A103" s="220" t="s">
        <v>122</v>
      </c>
      <c r="B103" s="266" t="s">
        <v>1906</v>
      </c>
      <c r="C103" s="250"/>
      <c r="D103" s="250"/>
      <c r="E103" s="239"/>
      <c r="F103" s="251">
        <f>IF($C$100=0,"",IF(C103="[for completion]","",C103/$C$100))</f>
        <v>0</v>
      </c>
      <c r="G103" s="251">
        <f>IF($D$100=0,"",IF(D103="[for completion]","",D103/$D$100))</f>
        <v>0</v>
      </c>
      <c r="H103" s="217"/>
      <c r="L103" s="217"/>
      <c r="M103" s="217"/>
    </row>
    <row r="104" spans="1:13" ht="15" outlineLevel="1">
      <c r="A104" s="220" t="s">
        <v>123</v>
      </c>
      <c r="B104" s="266" t="s">
        <v>93</v>
      </c>
      <c r="C104" s="250"/>
      <c r="D104" s="250"/>
      <c r="E104" s="239"/>
      <c r="F104" s="251">
        <f>IF($C$100=0,"",IF(C104="[for completion]","",C104/$C$100))</f>
        <v>0</v>
      </c>
      <c r="G104" s="251">
        <f>IF($D$100=0,"",IF(D104="[for completion]","",D104/$D$100))</f>
        <v>0</v>
      </c>
      <c r="H104" s="217"/>
      <c r="L104" s="217"/>
      <c r="M104" s="217"/>
    </row>
    <row r="105" spans="1:13" ht="15" outlineLevel="1">
      <c r="A105" s="220" t="s">
        <v>124</v>
      </c>
      <c r="B105" s="266" t="s">
        <v>1907</v>
      </c>
      <c r="C105" s="250"/>
      <c r="D105" s="250"/>
      <c r="E105" s="239"/>
      <c r="F105" s="251">
        <f>IF($C$100=0,"",IF(C105="[for completion]","",C105/$C$100))</f>
        <v>0</v>
      </c>
      <c r="G105" s="251">
        <f>IF($D$100=0,"",IF(D105="[for completion]","",D105/$D$100))</f>
        <v>0</v>
      </c>
      <c r="H105" s="217"/>
      <c r="L105" s="217"/>
      <c r="M105" s="217"/>
    </row>
    <row r="106" spans="1:13" ht="15" outlineLevel="1">
      <c r="A106" s="220" t="s">
        <v>125</v>
      </c>
      <c r="B106" s="266"/>
      <c r="C106" s="250"/>
      <c r="D106" s="250"/>
      <c r="E106" s="239"/>
      <c r="F106" s="251"/>
      <c r="G106" s="251"/>
      <c r="H106" s="217"/>
      <c r="L106" s="217"/>
      <c r="M106" s="217"/>
    </row>
    <row r="107" spans="1:13" ht="15" outlineLevel="1">
      <c r="A107" s="220" t="s">
        <v>126</v>
      </c>
      <c r="B107" s="266"/>
      <c r="C107" s="250"/>
      <c r="D107" s="250"/>
      <c r="E107" s="239"/>
      <c r="F107" s="251"/>
      <c r="G107" s="251"/>
      <c r="H107" s="217"/>
      <c r="L107" s="217"/>
      <c r="M107" s="217"/>
    </row>
    <row r="108" spans="1:13" ht="15" outlineLevel="1">
      <c r="A108" s="220" t="s">
        <v>127</v>
      </c>
      <c r="B108" s="264"/>
      <c r="C108" s="250"/>
      <c r="D108" s="250"/>
      <c r="E108" s="239"/>
      <c r="F108" s="251"/>
      <c r="G108" s="251"/>
      <c r="H108" s="217"/>
      <c r="L108" s="217"/>
      <c r="M108" s="217"/>
    </row>
    <row r="109" spans="1:13" ht="15" outlineLevel="1">
      <c r="A109" s="220" t="s">
        <v>128</v>
      </c>
      <c r="B109" s="266"/>
      <c r="C109" s="250"/>
      <c r="D109" s="250"/>
      <c r="E109" s="239"/>
      <c r="F109" s="251"/>
      <c r="G109" s="251"/>
      <c r="H109" s="217"/>
      <c r="L109" s="217"/>
      <c r="M109" s="217"/>
    </row>
    <row r="110" spans="1:13" ht="15" outlineLevel="1">
      <c r="A110" s="220" t="s">
        <v>129</v>
      </c>
      <c r="B110" s="266"/>
      <c r="C110" s="250"/>
      <c r="D110" s="250"/>
      <c r="E110" s="239"/>
      <c r="F110" s="251"/>
      <c r="G110" s="251"/>
      <c r="H110" s="217"/>
      <c r="L110" s="217"/>
      <c r="M110" s="217"/>
    </row>
    <row r="111" spans="1:13" ht="15" customHeight="1">
      <c r="A111" s="241"/>
      <c r="B111" s="242" t="s">
        <v>130</v>
      </c>
      <c r="C111" s="244" t="s">
        <v>131</v>
      </c>
      <c r="D111" s="244" t="s">
        <v>132</v>
      </c>
      <c r="E111" s="243"/>
      <c r="F111" s="244" t="s">
        <v>133</v>
      </c>
      <c r="G111" s="244" t="s">
        <v>134</v>
      </c>
      <c r="H111" s="217"/>
      <c r="L111" s="217"/>
      <c r="M111" s="217"/>
    </row>
    <row r="112" spans="1:14" s="269" customFormat="1" ht="15">
      <c r="A112" s="220" t="s">
        <v>135</v>
      </c>
      <c r="B112" s="239" t="s">
        <v>1</v>
      </c>
      <c r="C112" s="247">
        <v>13467.00607251996</v>
      </c>
      <c r="D112" s="268">
        <f>C112</f>
        <v>13467.00607251996</v>
      </c>
      <c r="E112" s="251"/>
      <c r="F112" s="251">
        <f>IF($C$129=0,"",IF(C112="[for completion]","",IF(C112="","",C112/$C$129)))</f>
        <v>1</v>
      </c>
      <c r="G112" s="251">
        <f>IF($D$129=0,"",IF(D112="[for completion]","",IF(D112="","",D112/$D$129)))</f>
        <v>1</v>
      </c>
      <c r="I112" s="220"/>
      <c r="J112" s="220"/>
      <c r="K112" s="220"/>
      <c r="L112" s="217" t="s">
        <v>1911</v>
      </c>
      <c r="M112" s="217"/>
      <c r="N112" s="217"/>
    </row>
    <row r="113" spans="1:14" s="269" customFormat="1" ht="15">
      <c r="A113" s="220" t="s">
        <v>137</v>
      </c>
      <c r="B113" s="239" t="s">
        <v>146</v>
      </c>
      <c r="C113" s="270">
        <v>0</v>
      </c>
      <c r="D113" s="270">
        <f aca="true" t="shared" si="7" ref="D113:D128">C113</f>
        <v>0</v>
      </c>
      <c r="E113" s="251"/>
      <c r="F113" s="251">
        <f aca="true" t="shared" si="8" ref="F113:F128">IF($C$129=0,"",IF(C113="[for completion]","",IF(C113="","",C113/$C$129)))</f>
        <v>0</v>
      </c>
      <c r="G113" s="251">
        <f aca="true" t="shared" si="9" ref="G113:G128">IF($D$129=0,"",IF(D113="[for completion]","",IF(D113="","",D113/$D$129)))</f>
        <v>0</v>
      </c>
      <c r="I113" s="220"/>
      <c r="J113" s="220"/>
      <c r="K113" s="220"/>
      <c r="L113" s="239" t="s">
        <v>146</v>
      </c>
      <c r="M113" s="217"/>
      <c r="N113" s="217"/>
    </row>
    <row r="114" spans="1:14" s="269" customFormat="1" ht="15">
      <c r="A114" s="220" t="s">
        <v>139</v>
      </c>
      <c r="B114" s="239" t="s">
        <v>150</v>
      </c>
      <c r="C114" s="270">
        <v>0</v>
      </c>
      <c r="D114" s="270">
        <f t="shared" si="7"/>
        <v>0</v>
      </c>
      <c r="E114" s="251"/>
      <c r="F114" s="251">
        <f t="shared" si="8"/>
        <v>0</v>
      </c>
      <c r="G114" s="251">
        <f t="shared" si="9"/>
        <v>0</v>
      </c>
      <c r="I114" s="220"/>
      <c r="J114" s="220"/>
      <c r="K114" s="220"/>
      <c r="L114" s="239" t="s">
        <v>150</v>
      </c>
      <c r="M114" s="217"/>
      <c r="N114" s="217"/>
    </row>
    <row r="115" spans="1:14" s="269" customFormat="1" ht="15">
      <c r="A115" s="220" t="s">
        <v>141</v>
      </c>
      <c r="B115" s="239" t="s">
        <v>148</v>
      </c>
      <c r="C115" s="270">
        <v>0</v>
      </c>
      <c r="D115" s="270">
        <f t="shared" si="7"/>
        <v>0</v>
      </c>
      <c r="E115" s="251"/>
      <c r="F115" s="251">
        <f t="shared" si="8"/>
        <v>0</v>
      </c>
      <c r="G115" s="251">
        <f t="shared" si="9"/>
        <v>0</v>
      </c>
      <c r="I115" s="220"/>
      <c r="J115" s="220"/>
      <c r="K115" s="220"/>
      <c r="L115" s="239" t="s">
        <v>148</v>
      </c>
      <c r="M115" s="217"/>
      <c r="N115" s="217"/>
    </row>
    <row r="116" spans="1:14" s="269" customFormat="1" ht="15">
      <c r="A116" s="220" t="s">
        <v>143</v>
      </c>
      <c r="B116" s="239" t="s">
        <v>144</v>
      </c>
      <c r="C116" s="270">
        <v>0</v>
      </c>
      <c r="D116" s="270">
        <f t="shared" si="7"/>
        <v>0</v>
      </c>
      <c r="E116" s="251"/>
      <c r="F116" s="251">
        <f t="shared" si="8"/>
        <v>0</v>
      </c>
      <c r="G116" s="251">
        <f t="shared" si="9"/>
        <v>0</v>
      </c>
      <c r="I116" s="220"/>
      <c r="J116" s="220"/>
      <c r="K116" s="220"/>
      <c r="L116" s="239" t="s">
        <v>144</v>
      </c>
      <c r="M116" s="217"/>
      <c r="N116" s="217"/>
    </row>
    <row r="117" spans="1:14" s="269" customFormat="1" ht="15">
      <c r="A117" s="220" t="s">
        <v>145</v>
      </c>
      <c r="B117" s="239" t="s">
        <v>152</v>
      </c>
      <c r="C117" s="270">
        <v>0</v>
      </c>
      <c r="D117" s="270">
        <f t="shared" si="7"/>
        <v>0</v>
      </c>
      <c r="E117" s="239"/>
      <c r="F117" s="251">
        <f t="shared" si="8"/>
        <v>0</v>
      </c>
      <c r="G117" s="251">
        <f t="shared" si="9"/>
        <v>0</v>
      </c>
      <c r="I117" s="220"/>
      <c r="J117" s="220"/>
      <c r="K117" s="220"/>
      <c r="L117" s="239" t="s">
        <v>152</v>
      </c>
      <c r="M117" s="217"/>
      <c r="N117" s="217"/>
    </row>
    <row r="118" spans="1:13" ht="15">
      <c r="A118" s="220" t="s">
        <v>147</v>
      </c>
      <c r="B118" s="239" t="s">
        <v>154</v>
      </c>
      <c r="C118" s="270">
        <v>0</v>
      </c>
      <c r="D118" s="270">
        <f t="shared" si="7"/>
        <v>0</v>
      </c>
      <c r="E118" s="239"/>
      <c r="F118" s="251">
        <f t="shared" si="8"/>
        <v>0</v>
      </c>
      <c r="G118" s="251">
        <f t="shared" si="9"/>
        <v>0</v>
      </c>
      <c r="L118" s="239" t="s">
        <v>154</v>
      </c>
      <c r="M118" s="217"/>
    </row>
    <row r="119" spans="1:13" ht="15">
      <c r="A119" s="220" t="s">
        <v>149</v>
      </c>
      <c r="B119" s="239" t="s">
        <v>140</v>
      </c>
      <c r="C119" s="270">
        <v>0</v>
      </c>
      <c r="D119" s="270">
        <f t="shared" si="7"/>
        <v>0</v>
      </c>
      <c r="E119" s="239"/>
      <c r="F119" s="251">
        <f t="shared" si="8"/>
        <v>0</v>
      </c>
      <c r="G119" s="251">
        <f t="shared" si="9"/>
        <v>0</v>
      </c>
      <c r="L119" s="239" t="s">
        <v>140</v>
      </c>
      <c r="M119" s="217"/>
    </row>
    <row r="120" spans="1:13" ht="15">
      <c r="A120" s="220" t="s">
        <v>151</v>
      </c>
      <c r="B120" s="239" t="s">
        <v>156</v>
      </c>
      <c r="C120" s="270">
        <v>0</v>
      </c>
      <c r="D120" s="270">
        <f t="shared" si="7"/>
        <v>0</v>
      </c>
      <c r="E120" s="239"/>
      <c r="F120" s="251">
        <f t="shared" si="8"/>
        <v>0</v>
      </c>
      <c r="G120" s="251">
        <f t="shared" si="9"/>
        <v>0</v>
      </c>
      <c r="L120" s="239" t="s">
        <v>156</v>
      </c>
      <c r="M120" s="217"/>
    </row>
    <row r="121" spans="1:13" ht="15">
      <c r="A121" s="220" t="s">
        <v>153</v>
      </c>
      <c r="B121" s="239" t="s">
        <v>1912</v>
      </c>
      <c r="C121" s="270">
        <v>0</v>
      </c>
      <c r="D121" s="270">
        <f t="shared" si="7"/>
        <v>0</v>
      </c>
      <c r="E121" s="239"/>
      <c r="F121" s="251">
        <f>IF($C$129=0,"",IF(C121="[for completion]","",IF(C121="","",C121/$C$129)))</f>
        <v>0</v>
      </c>
      <c r="G121" s="251">
        <f>IF($D$129=0,"",IF(D121="[for completion]","",IF(D121="","",D121/$D$129)))</f>
        <v>0</v>
      </c>
      <c r="L121" s="239"/>
      <c r="M121" s="217"/>
    </row>
    <row r="122" spans="1:13" ht="15">
      <c r="A122" s="220" t="s">
        <v>155</v>
      </c>
      <c r="B122" s="239" t="s">
        <v>158</v>
      </c>
      <c r="C122" s="270">
        <v>0</v>
      </c>
      <c r="D122" s="270">
        <f t="shared" si="7"/>
        <v>0</v>
      </c>
      <c r="E122" s="239"/>
      <c r="F122" s="251">
        <f t="shared" si="8"/>
        <v>0</v>
      </c>
      <c r="G122" s="251">
        <f t="shared" si="9"/>
        <v>0</v>
      </c>
      <c r="L122" s="239" t="s">
        <v>158</v>
      </c>
      <c r="M122" s="217"/>
    </row>
    <row r="123" spans="1:13" ht="15">
      <c r="A123" s="220" t="s">
        <v>157</v>
      </c>
      <c r="B123" s="239" t="s">
        <v>142</v>
      </c>
      <c r="C123" s="270">
        <v>0</v>
      </c>
      <c r="D123" s="270">
        <f t="shared" si="7"/>
        <v>0</v>
      </c>
      <c r="E123" s="239"/>
      <c r="F123" s="251">
        <f t="shared" si="8"/>
        <v>0</v>
      </c>
      <c r="G123" s="251">
        <f t="shared" si="9"/>
        <v>0</v>
      </c>
      <c r="L123" s="239" t="s">
        <v>142</v>
      </c>
      <c r="M123" s="217"/>
    </row>
    <row r="124" spans="1:13" ht="15">
      <c r="A124" s="220" t="s">
        <v>159</v>
      </c>
      <c r="B124" s="263" t="s">
        <v>1913</v>
      </c>
      <c r="C124" s="270">
        <v>0</v>
      </c>
      <c r="D124" s="270">
        <f t="shared" si="7"/>
        <v>0</v>
      </c>
      <c r="E124" s="239"/>
      <c r="F124" s="251">
        <f t="shared" si="8"/>
        <v>0</v>
      </c>
      <c r="G124" s="251">
        <f t="shared" si="9"/>
        <v>0</v>
      </c>
      <c r="L124" s="263" t="s">
        <v>1913</v>
      </c>
      <c r="M124" s="217"/>
    </row>
    <row r="125" spans="1:13" ht="15">
      <c r="A125" s="220" t="s">
        <v>161</v>
      </c>
      <c r="B125" s="239" t="s">
        <v>160</v>
      </c>
      <c r="C125" s="270">
        <v>0</v>
      </c>
      <c r="D125" s="270">
        <f t="shared" si="7"/>
        <v>0</v>
      </c>
      <c r="E125" s="239"/>
      <c r="F125" s="251">
        <f t="shared" si="8"/>
        <v>0</v>
      </c>
      <c r="G125" s="251">
        <f t="shared" si="9"/>
        <v>0</v>
      </c>
      <c r="L125" s="239" t="s">
        <v>160</v>
      </c>
      <c r="M125" s="217"/>
    </row>
    <row r="126" spans="1:13" ht="15">
      <c r="A126" s="220" t="s">
        <v>163</v>
      </c>
      <c r="B126" s="239" t="s">
        <v>162</v>
      </c>
      <c r="C126" s="270">
        <v>0</v>
      </c>
      <c r="D126" s="270">
        <f t="shared" si="7"/>
        <v>0</v>
      </c>
      <c r="E126" s="239"/>
      <c r="F126" s="251">
        <f t="shared" si="8"/>
        <v>0</v>
      </c>
      <c r="G126" s="251">
        <f t="shared" si="9"/>
        <v>0</v>
      </c>
      <c r="H126" s="258"/>
      <c r="L126" s="239" t="s">
        <v>162</v>
      </c>
      <c r="M126" s="217"/>
    </row>
    <row r="127" spans="1:13" ht="15">
      <c r="A127" s="220" t="s">
        <v>164</v>
      </c>
      <c r="B127" s="239" t="s">
        <v>138</v>
      </c>
      <c r="C127" s="270">
        <v>0</v>
      </c>
      <c r="D127" s="270">
        <f t="shared" si="7"/>
        <v>0</v>
      </c>
      <c r="E127" s="239"/>
      <c r="F127" s="251">
        <f>IF($C$129=0,"",IF(C127="[for completion]","",IF(C127="","",C127/$C$129)))</f>
        <v>0</v>
      </c>
      <c r="G127" s="251">
        <f>IF($D$129=0,"",IF(D127="[for completion]","",IF(D127="","",D127/$D$129)))</f>
        <v>0</v>
      </c>
      <c r="H127" s="217"/>
      <c r="L127" s="239" t="s">
        <v>138</v>
      </c>
      <c r="M127" s="217"/>
    </row>
    <row r="128" spans="1:13" ht="15">
      <c r="A128" s="220" t="s">
        <v>1914</v>
      </c>
      <c r="B128" s="239" t="s">
        <v>62</v>
      </c>
      <c r="C128" s="270">
        <v>0</v>
      </c>
      <c r="D128" s="270">
        <f t="shared" si="7"/>
        <v>0</v>
      </c>
      <c r="E128" s="239"/>
      <c r="F128" s="251">
        <f t="shared" si="8"/>
        <v>0</v>
      </c>
      <c r="G128" s="251">
        <f t="shared" si="9"/>
        <v>0</v>
      </c>
      <c r="H128" s="217"/>
      <c r="L128" s="217"/>
      <c r="M128" s="217"/>
    </row>
    <row r="129" spans="1:13" ht="15">
      <c r="A129" s="220" t="s">
        <v>1915</v>
      </c>
      <c r="B129" s="264" t="s">
        <v>64</v>
      </c>
      <c r="C129" s="220">
        <f>SUM(C112:C128)</f>
        <v>13467.00607251996</v>
      </c>
      <c r="D129" s="220">
        <f>SUM(D112:D128)</f>
        <v>13467.00607251996</v>
      </c>
      <c r="E129" s="239"/>
      <c r="F129" s="249">
        <f>SUM(F112:F128)</f>
        <v>1</v>
      </c>
      <c r="G129" s="249">
        <f>SUM(G112:G128)</f>
        <v>1</v>
      </c>
      <c r="H129" s="217"/>
      <c r="L129" s="217"/>
      <c r="M129" s="217"/>
    </row>
    <row r="130" spans="1:13" ht="15" outlineLevel="1">
      <c r="A130" s="220" t="s">
        <v>165</v>
      </c>
      <c r="B130" s="256" t="s">
        <v>166</v>
      </c>
      <c r="E130" s="239"/>
      <c r="F130" s="251">
        <f>IF($C$129=0,"",IF(C130="[for completion]","",IF(C130="","",C130/$C$129)))</f>
      </c>
      <c r="G130" s="251">
        <f>IF($D$129=0,"",IF(D130="[for completion]","",IF(D130="","",D130/$D$129)))</f>
      </c>
      <c r="H130" s="217"/>
      <c r="L130" s="217"/>
      <c r="M130" s="217"/>
    </row>
    <row r="131" spans="1:13" ht="15" outlineLevel="1">
      <c r="A131" s="220" t="s">
        <v>167</v>
      </c>
      <c r="B131" s="256" t="s">
        <v>166</v>
      </c>
      <c r="E131" s="239"/>
      <c r="F131" s="251">
        <f aca="true" t="shared" si="10" ref="F131:F136">IF($C$129=0,"",IF(C131="[for completion]","",C131/$C$129))</f>
        <v>0</v>
      </c>
      <c r="G131" s="251">
        <f aca="true" t="shared" si="11" ref="G131:G136">IF($D$129=0,"",IF(D131="[for completion]","",D131/$D$129))</f>
        <v>0</v>
      </c>
      <c r="H131" s="217"/>
      <c r="L131" s="217"/>
      <c r="M131" s="217"/>
    </row>
    <row r="132" spans="1:13" ht="15" outlineLevel="1">
      <c r="A132" s="220" t="s">
        <v>168</v>
      </c>
      <c r="B132" s="256" t="s">
        <v>166</v>
      </c>
      <c r="E132" s="239"/>
      <c r="F132" s="251">
        <f t="shared" si="10"/>
        <v>0</v>
      </c>
      <c r="G132" s="251">
        <f t="shared" si="11"/>
        <v>0</v>
      </c>
      <c r="H132" s="217"/>
      <c r="L132" s="217"/>
      <c r="M132" s="217"/>
    </row>
    <row r="133" spans="1:13" ht="15" outlineLevel="1">
      <c r="A133" s="220" t="s">
        <v>169</v>
      </c>
      <c r="B133" s="256" t="s">
        <v>166</v>
      </c>
      <c r="E133" s="239"/>
      <c r="F133" s="251">
        <f t="shared" si="10"/>
        <v>0</v>
      </c>
      <c r="G133" s="251">
        <f t="shared" si="11"/>
        <v>0</v>
      </c>
      <c r="H133" s="217"/>
      <c r="L133" s="217"/>
      <c r="M133" s="217"/>
    </row>
    <row r="134" spans="1:13" ht="15" outlineLevel="1">
      <c r="A134" s="220" t="s">
        <v>170</v>
      </c>
      <c r="B134" s="256" t="s">
        <v>166</v>
      </c>
      <c r="E134" s="239"/>
      <c r="F134" s="251">
        <f t="shared" si="10"/>
        <v>0</v>
      </c>
      <c r="G134" s="251">
        <f t="shared" si="11"/>
        <v>0</v>
      </c>
      <c r="H134" s="217"/>
      <c r="L134" s="217"/>
      <c r="M134" s="217"/>
    </row>
    <row r="135" spans="1:13" ht="15" outlineLevel="1">
      <c r="A135" s="220" t="s">
        <v>171</v>
      </c>
      <c r="B135" s="256" t="s">
        <v>166</v>
      </c>
      <c r="E135" s="239"/>
      <c r="F135" s="251">
        <f t="shared" si="10"/>
        <v>0</v>
      </c>
      <c r="G135" s="251">
        <f t="shared" si="11"/>
        <v>0</v>
      </c>
      <c r="H135" s="217"/>
      <c r="L135" s="217"/>
      <c r="M135" s="217"/>
    </row>
    <row r="136" spans="1:13" ht="15" outlineLevel="1">
      <c r="A136" s="220" t="s">
        <v>172</v>
      </c>
      <c r="B136" s="256" t="s">
        <v>166</v>
      </c>
      <c r="E136" s="239"/>
      <c r="F136" s="251">
        <f t="shared" si="10"/>
        <v>0</v>
      </c>
      <c r="G136" s="251">
        <f t="shared" si="11"/>
        <v>0</v>
      </c>
      <c r="H136" s="217"/>
      <c r="L136" s="217"/>
      <c r="M136" s="217"/>
    </row>
    <row r="137" spans="1:13" ht="15" customHeight="1">
      <c r="A137" s="241"/>
      <c r="B137" s="242" t="s">
        <v>173</v>
      </c>
      <c r="C137" s="244" t="s">
        <v>131</v>
      </c>
      <c r="D137" s="244" t="s">
        <v>132</v>
      </c>
      <c r="E137" s="243"/>
      <c r="F137" s="244" t="s">
        <v>133</v>
      </c>
      <c r="G137" s="244" t="s">
        <v>134</v>
      </c>
      <c r="H137" s="217"/>
      <c r="L137" s="217"/>
      <c r="M137" s="217"/>
    </row>
    <row r="138" spans="1:14" s="269" customFormat="1" ht="15">
      <c r="A138" s="220" t="s">
        <v>174</v>
      </c>
      <c r="B138" s="239" t="s">
        <v>1</v>
      </c>
      <c r="C138" s="270">
        <v>5000</v>
      </c>
      <c r="D138" s="268">
        <f>C138</f>
        <v>5000</v>
      </c>
      <c r="E138" s="251"/>
      <c r="F138" s="251">
        <f>IF($C$155=0,"",IF(C138="[for completion]","",IF(C138="","",C138/$C$155)))</f>
        <v>1</v>
      </c>
      <c r="G138" s="251">
        <f>IF($D$155=0,"",IF(D138="[for completion]","",IF(D138="","",D138/$D$155)))</f>
        <v>1</v>
      </c>
      <c r="H138" s="217"/>
      <c r="I138" s="220"/>
      <c r="J138" s="220"/>
      <c r="K138" s="220"/>
      <c r="L138" s="217"/>
      <c r="M138" s="217"/>
      <c r="N138" s="217"/>
    </row>
    <row r="139" spans="1:14" s="269" customFormat="1" ht="15">
      <c r="A139" s="220" t="s">
        <v>175</v>
      </c>
      <c r="B139" s="239" t="s">
        <v>146</v>
      </c>
      <c r="C139" s="270">
        <v>0</v>
      </c>
      <c r="D139" s="270">
        <f aca="true" t="shared" si="12" ref="D139:D154">C139</f>
        <v>0</v>
      </c>
      <c r="E139" s="251"/>
      <c r="F139" s="251">
        <f aca="true" t="shared" si="13" ref="F139:F146">IF($C$155=0,"",IF(C139="[for completion]","",IF(C139="","",C139/$C$155)))</f>
        <v>0</v>
      </c>
      <c r="G139" s="251">
        <f aca="true" t="shared" si="14" ref="G139:G146">IF($D$155=0,"",IF(D139="[for completion]","",IF(D139="","",D139/$D$155)))</f>
        <v>0</v>
      </c>
      <c r="H139" s="217"/>
      <c r="I139" s="220"/>
      <c r="J139" s="220"/>
      <c r="K139" s="220"/>
      <c r="L139" s="217"/>
      <c r="M139" s="217"/>
      <c r="N139" s="217"/>
    </row>
    <row r="140" spans="1:14" s="269" customFormat="1" ht="15">
      <c r="A140" s="220" t="s">
        <v>176</v>
      </c>
      <c r="B140" s="239" t="s">
        <v>150</v>
      </c>
      <c r="C140" s="270">
        <v>0</v>
      </c>
      <c r="D140" s="270">
        <f t="shared" si="12"/>
        <v>0</v>
      </c>
      <c r="E140" s="251"/>
      <c r="F140" s="251">
        <f t="shared" si="13"/>
        <v>0</v>
      </c>
      <c r="G140" s="251">
        <f t="shared" si="14"/>
        <v>0</v>
      </c>
      <c r="H140" s="217"/>
      <c r="I140" s="220"/>
      <c r="J140" s="220"/>
      <c r="K140" s="220"/>
      <c r="L140" s="217"/>
      <c r="M140" s="217"/>
      <c r="N140" s="217"/>
    </row>
    <row r="141" spans="1:14" s="269" customFormat="1" ht="15">
      <c r="A141" s="220" t="s">
        <v>177</v>
      </c>
      <c r="B141" s="239" t="s">
        <v>148</v>
      </c>
      <c r="C141" s="270">
        <v>0</v>
      </c>
      <c r="D141" s="270">
        <f t="shared" si="12"/>
        <v>0</v>
      </c>
      <c r="E141" s="251"/>
      <c r="F141" s="251">
        <f t="shared" si="13"/>
        <v>0</v>
      </c>
      <c r="G141" s="251">
        <f t="shared" si="14"/>
        <v>0</v>
      </c>
      <c r="H141" s="217"/>
      <c r="I141" s="220"/>
      <c r="J141" s="220"/>
      <c r="K141" s="220"/>
      <c r="L141" s="217"/>
      <c r="M141" s="217"/>
      <c r="N141" s="217"/>
    </row>
    <row r="142" spans="1:14" s="269" customFormat="1" ht="15">
      <c r="A142" s="220" t="s">
        <v>178</v>
      </c>
      <c r="B142" s="239" t="s">
        <v>144</v>
      </c>
      <c r="C142" s="270">
        <v>0</v>
      </c>
      <c r="D142" s="270">
        <f t="shared" si="12"/>
        <v>0</v>
      </c>
      <c r="E142" s="251"/>
      <c r="F142" s="251">
        <f t="shared" si="13"/>
        <v>0</v>
      </c>
      <c r="G142" s="251">
        <f t="shared" si="14"/>
        <v>0</v>
      </c>
      <c r="H142" s="217"/>
      <c r="I142" s="220"/>
      <c r="J142" s="220"/>
      <c r="K142" s="220"/>
      <c r="L142" s="217"/>
      <c r="M142" s="217"/>
      <c r="N142" s="217"/>
    </row>
    <row r="143" spans="1:14" s="269" customFormat="1" ht="15">
      <c r="A143" s="220" t="s">
        <v>179</v>
      </c>
      <c r="B143" s="239" t="s">
        <v>152</v>
      </c>
      <c r="C143" s="270">
        <v>0</v>
      </c>
      <c r="D143" s="270">
        <f t="shared" si="12"/>
        <v>0</v>
      </c>
      <c r="E143" s="239"/>
      <c r="F143" s="251">
        <f t="shared" si="13"/>
        <v>0</v>
      </c>
      <c r="G143" s="251">
        <f t="shared" si="14"/>
        <v>0</v>
      </c>
      <c r="H143" s="217"/>
      <c r="I143" s="220"/>
      <c r="J143" s="220"/>
      <c r="K143" s="220"/>
      <c r="L143" s="217"/>
      <c r="M143" s="217"/>
      <c r="N143" s="217"/>
    </row>
    <row r="144" spans="1:13" ht="15">
      <c r="A144" s="220" t="s">
        <v>180</v>
      </c>
      <c r="B144" s="239" t="s">
        <v>154</v>
      </c>
      <c r="C144" s="270">
        <v>0</v>
      </c>
      <c r="D144" s="270">
        <f t="shared" si="12"/>
        <v>0</v>
      </c>
      <c r="E144" s="239"/>
      <c r="F144" s="251">
        <f t="shared" si="13"/>
        <v>0</v>
      </c>
      <c r="G144" s="251">
        <f t="shared" si="14"/>
        <v>0</v>
      </c>
      <c r="H144" s="217"/>
      <c r="L144" s="217"/>
      <c r="M144" s="217"/>
    </row>
    <row r="145" spans="1:13" ht="15">
      <c r="A145" s="220" t="s">
        <v>181</v>
      </c>
      <c r="B145" s="239" t="s">
        <v>140</v>
      </c>
      <c r="C145" s="270">
        <v>0</v>
      </c>
      <c r="D145" s="270">
        <f t="shared" si="12"/>
        <v>0</v>
      </c>
      <c r="E145" s="239"/>
      <c r="F145" s="251">
        <f t="shared" si="13"/>
        <v>0</v>
      </c>
      <c r="G145" s="251">
        <f t="shared" si="14"/>
        <v>0</v>
      </c>
      <c r="H145" s="217"/>
      <c r="L145" s="217"/>
      <c r="M145" s="217"/>
    </row>
    <row r="146" spans="1:13" ht="15">
      <c r="A146" s="220" t="s">
        <v>182</v>
      </c>
      <c r="B146" s="239" t="s">
        <v>156</v>
      </c>
      <c r="C146" s="270">
        <v>0</v>
      </c>
      <c r="D146" s="270">
        <f t="shared" si="12"/>
        <v>0</v>
      </c>
      <c r="E146" s="239"/>
      <c r="F146" s="251">
        <f t="shared" si="13"/>
        <v>0</v>
      </c>
      <c r="G146" s="251">
        <f t="shared" si="14"/>
        <v>0</v>
      </c>
      <c r="H146" s="217"/>
      <c r="L146" s="217"/>
      <c r="M146" s="217"/>
    </row>
    <row r="147" spans="1:13" ht="15">
      <c r="A147" s="220" t="s">
        <v>183</v>
      </c>
      <c r="B147" s="239" t="s">
        <v>1912</v>
      </c>
      <c r="C147" s="270">
        <v>0</v>
      </c>
      <c r="D147" s="270">
        <f t="shared" si="12"/>
        <v>0</v>
      </c>
      <c r="E147" s="239"/>
      <c r="F147" s="251">
        <f>IF($C$155=0,"",IF(C147="[for completion]","",IF(C147="","",C147/$C$155)))</f>
        <v>0</v>
      </c>
      <c r="G147" s="251">
        <f>IF($D$155=0,"",IF(D147="[for completion]","",IF(D147="","",D147/$D$155)))</f>
        <v>0</v>
      </c>
      <c r="H147" s="217"/>
      <c r="L147" s="217"/>
      <c r="M147" s="217"/>
    </row>
    <row r="148" spans="1:13" ht="15">
      <c r="A148" s="220" t="s">
        <v>184</v>
      </c>
      <c r="B148" s="239" t="s">
        <v>158</v>
      </c>
      <c r="C148" s="270">
        <v>0</v>
      </c>
      <c r="D148" s="270">
        <f t="shared" si="12"/>
        <v>0</v>
      </c>
      <c r="E148" s="239"/>
      <c r="F148" s="251">
        <f aca="true" t="shared" si="15" ref="F148:F154">IF($C$155=0,"",IF(C148="[for completion]","",IF(C148="","",C148/$C$155)))</f>
        <v>0</v>
      </c>
      <c r="G148" s="251">
        <f aca="true" t="shared" si="16" ref="G148:G154">IF($D$155=0,"",IF(D148="[for completion]","",IF(D148="","",D148/$D$155)))</f>
        <v>0</v>
      </c>
      <c r="H148" s="217"/>
      <c r="L148" s="217"/>
      <c r="M148" s="217"/>
    </row>
    <row r="149" spans="1:13" ht="15">
      <c r="A149" s="220" t="s">
        <v>185</v>
      </c>
      <c r="B149" s="239" t="s">
        <v>142</v>
      </c>
      <c r="C149" s="270">
        <v>0</v>
      </c>
      <c r="D149" s="270">
        <f t="shared" si="12"/>
        <v>0</v>
      </c>
      <c r="E149" s="239"/>
      <c r="F149" s="251">
        <f t="shared" si="15"/>
        <v>0</v>
      </c>
      <c r="G149" s="251">
        <f t="shared" si="16"/>
        <v>0</v>
      </c>
      <c r="H149" s="217"/>
      <c r="L149" s="217"/>
      <c r="M149" s="217"/>
    </row>
    <row r="150" spans="1:13" ht="15">
      <c r="A150" s="220" t="s">
        <v>186</v>
      </c>
      <c r="B150" s="263" t="s">
        <v>1913</v>
      </c>
      <c r="C150" s="270">
        <v>0</v>
      </c>
      <c r="D150" s="270">
        <f t="shared" si="12"/>
        <v>0</v>
      </c>
      <c r="E150" s="239"/>
      <c r="F150" s="251">
        <f t="shared" si="15"/>
        <v>0</v>
      </c>
      <c r="G150" s="251">
        <f t="shared" si="16"/>
        <v>0</v>
      </c>
      <c r="H150" s="217"/>
      <c r="L150" s="217"/>
      <c r="M150" s="217"/>
    </row>
    <row r="151" spans="1:13" ht="15">
      <c r="A151" s="220" t="s">
        <v>187</v>
      </c>
      <c r="B151" s="239" t="s">
        <v>160</v>
      </c>
      <c r="C151" s="270">
        <v>0</v>
      </c>
      <c r="D151" s="270">
        <f t="shared" si="12"/>
        <v>0</v>
      </c>
      <c r="E151" s="239"/>
      <c r="F151" s="251">
        <f t="shared" si="15"/>
        <v>0</v>
      </c>
      <c r="G151" s="251">
        <f t="shared" si="16"/>
        <v>0</v>
      </c>
      <c r="H151" s="217"/>
      <c r="L151" s="217"/>
      <c r="M151" s="217"/>
    </row>
    <row r="152" spans="1:13" ht="15">
      <c r="A152" s="220" t="s">
        <v>188</v>
      </c>
      <c r="B152" s="239" t="s">
        <v>162</v>
      </c>
      <c r="C152" s="270">
        <v>0</v>
      </c>
      <c r="D152" s="270">
        <f t="shared" si="12"/>
        <v>0</v>
      </c>
      <c r="E152" s="239"/>
      <c r="F152" s="251">
        <f t="shared" si="15"/>
        <v>0</v>
      </c>
      <c r="G152" s="251">
        <f t="shared" si="16"/>
        <v>0</v>
      </c>
      <c r="H152" s="217"/>
      <c r="L152" s="217"/>
      <c r="M152" s="217"/>
    </row>
    <row r="153" spans="1:13" ht="15">
      <c r="A153" s="220" t="s">
        <v>189</v>
      </c>
      <c r="B153" s="239" t="s">
        <v>138</v>
      </c>
      <c r="C153" s="270">
        <v>0</v>
      </c>
      <c r="D153" s="270">
        <f t="shared" si="12"/>
        <v>0</v>
      </c>
      <c r="E153" s="239"/>
      <c r="F153" s="251">
        <f t="shared" si="15"/>
        <v>0</v>
      </c>
      <c r="G153" s="251">
        <f t="shared" si="16"/>
        <v>0</v>
      </c>
      <c r="H153" s="217"/>
      <c r="L153" s="217"/>
      <c r="M153" s="217"/>
    </row>
    <row r="154" spans="1:13" ht="15">
      <c r="A154" s="220" t="s">
        <v>1916</v>
      </c>
      <c r="B154" s="239" t="s">
        <v>62</v>
      </c>
      <c r="C154" s="270">
        <v>0</v>
      </c>
      <c r="D154" s="270">
        <f t="shared" si="12"/>
        <v>0</v>
      </c>
      <c r="E154" s="239"/>
      <c r="F154" s="251">
        <f t="shared" si="15"/>
        <v>0</v>
      </c>
      <c r="G154" s="251">
        <f t="shared" si="16"/>
        <v>0</v>
      </c>
      <c r="H154" s="217"/>
      <c r="L154" s="217"/>
      <c r="M154" s="217"/>
    </row>
    <row r="155" spans="1:13" ht="15">
      <c r="A155" s="220" t="s">
        <v>1917</v>
      </c>
      <c r="B155" s="264" t="s">
        <v>64</v>
      </c>
      <c r="C155" s="220">
        <f>SUM(C138:C154)</f>
        <v>5000</v>
      </c>
      <c r="D155" s="220">
        <f>SUM(D138:D154)</f>
        <v>5000</v>
      </c>
      <c r="E155" s="239"/>
      <c r="F155" s="249">
        <f>SUM(F138:F154)</f>
        <v>1</v>
      </c>
      <c r="G155" s="249">
        <f>SUM(G138:G154)</f>
        <v>1</v>
      </c>
      <c r="H155" s="217"/>
      <c r="L155" s="217"/>
      <c r="M155" s="217"/>
    </row>
    <row r="156" spans="1:13" ht="15" outlineLevel="1">
      <c r="A156" s="220" t="s">
        <v>190</v>
      </c>
      <c r="B156" s="256" t="s">
        <v>166</v>
      </c>
      <c r="E156" s="239"/>
      <c r="F156" s="251">
        <f>IF($C$155=0,"",IF(C156="[for completion]","",IF(C156="","",C156/$C$155)))</f>
      </c>
      <c r="G156" s="251">
        <f>IF($D$155=0,"",IF(D156="[for completion]","",IF(D156="","",D156/$D$155)))</f>
      </c>
      <c r="H156" s="217"/>
      <c r="L156" s="217"/>
      <c r="M156" s="217"/>
    </row>
    <row r="157" spans="1:13" ht="15" outlineLevel="1">
      <c r="A157" s="220" t="s">
        <v>191</v>
      </c>
      <c r="B157" s="256" t="s">
        <v>166</v>
      </c>
      <c r="E157" s="239"/>
      <c r="F157" s="251">
        <f aca="true" t="shared" si="17" ref="F157:F162">IF($C$155=0,"",IF(C157="[for completion]","",IF(C157="","",C157/$C$155)))</f>
      </c>
      <c r="G157" s="251">
        <f aca="true" t="shared" si="18" ref="G157:G162">IF($D$155=0,"",IF(D157="[for completion]","",IF(D157="","",D157/$D$155)))</f>
      </c>
      <c r="H157" s="217"/>
      <c r="L157" s="217"/>
      <c r="M157" s="217"/>
    </row>
    <row r="158" spans="1:13" ht="15" outlineLevel="1">
      <c r="A158" s="220" t="s">
        <v>192</v>
      </c>
      <c r="B158" s="256" t="s">
        <v>166</v>
      </c>
      <c r="E158" s="239"/>
      <c r="F158" s="251">
        <f t="shared" si="17"/>
      </c>
      <c r="G158" s="251">
        <f t="shared" si="18"/>
      </c>
      <c r="H158" s="217"/>
      <c r="L158" s="217"/>
      <c r="M158" s="217"/>
    </row>
    <row r="159" spans="1:13" ht="15" outlineLevel="1">
      <c r="A159" s="220" t="s">
        <v>193</v>
      </c>
      <c r="B159" s="256" t="s">
        <v>166</v>
      </c>
      <c r="E159" s="239"/>
      <c r="F159" s="251">
        <f t="shared" si="17"/>
      </c>
      <c r="G159" s="251">
        <f t="shared" si="18"/>
      </c>
      <c r="H159" s="217"/>
      <c r="L159" s="217"/>
      <c r="M159" s="217"/>
    </row>
    <row r="160" spans="1:13" ht="15" outlineLevel="1">
      <c r="A160" s="220" t="s">
        <v>1918</v>
      </c>
      <c r="B160" s="256" t="s">
        <v>166</v>
      </c>
      <c r="E160" s="239"/>
      <c r="F160" s="251">
        <f t="shared" si="17"/>
      </c>
      <c r="G160" s="251">
        <f t="shared" si="18"/>
      </c>
      <c r="H160" s="217"/>
      <c r="L160" s="217"/>
      <c r="M160" s="217"/>
    </row>
    <row r="161" spans="1:13" ht="15" outlineLevel="1">
      <c r="A161" s="220" t="s">
        <v>194</v>
      </c>
      <c r="B161" s="256" t="s">
        <v>166</v>
      </c>
      <c r="E161" s="239"/>
      <c r="F161" s="251">
        <f t="shared" si="17"/>
      </c>
      <c r="G161" s="251">
        <f t="shared" si="18"/>
      </c>
      <c r="H161" s="217"/>
      <c r="L161" s="217"/>
      <c r="M161" s="217"/>
    </row>
    <row r="162" spans="1:13" ht="15" outlineLevel="1">
      <c r="A162" s="220" t="s">
        <v>195</v>
      </c>
      <c r="B162" s="256" t="s">
        <v>166</v>
      </c>
      <c r="E162" s="239"/>
      <c r="F162" s="251">
        <f t="shared" si="17"/>
      </c>
      <c r="G162" s="251">
        <f t="shared" si="18"/>
      </c>
      <c r="H162" s="217"/>
      <c r="L162" s="217"/>
      <c r="M162" s="217"/>
    </row>
    <row r="163" spans="1:13" ht="15" customHeight="1">
      <c r="A163" s="241"/>
      <c r="B163" s="242" t="s">
        <v>196</v>
      </c>
      <c r="C163" s="248" t="s">
        <v>131</v>
      </c>
      <c r="D163" s="248" t="s">
        <v>132</v>
      </c>
      <c r="E163" s="243"/>
      <c r="F163" s="248" t="s">
        <v>133</v>
      </c>
      <c r="G163" s="248" t="s">
        <v>134</v>
      </c>
      <c r="H163" s="217"/>
      <c r="L163" s="217"/>
      <c r="M163" s="217"/>
    </row>
    <row r="164" spans="1:13" ht="15">
      <c r="A164" s="220" t="s">
        <v>197</v>
      </c>
      <c r="B164" s="217" t="s">
        <v>198</v>
      </c>
      <c r="C164" s="220">
        <v>5000</v>
      </c>
      <c r="D164" s="220">
        <f>C164</f>
        <v>5000</v>
      </c>
      <c r="E164" s="271"/>
      <c r="F164" s="251">
        <f>IF($C$167=0,"",IF(C164="[for completion]","",IF(C164="","",C164/$C$167)))</f>
        <v>1</v>
      </c>
      <c r="G164" s="251">
        <f>IF($D$167=0,"",IF(D164="[for completion]","",IF(D164="","",D164/$D$167)))</f>
        <v>1</v>
      </c>
      <c r="H164" s="217"/>
      <c r="L164" s="217"/>
      <c r="M164" s="217"/>
    </row>
    <row r="165" spans="1:13" ht="15">
      <c r="A165" s="220" t="s">
        <v>199</v>
      </c>
      <c r="B165" s="217" t="s">
        <v>200</v>
      </c>
      <c r="C165" s="272">
        <v>0</v>
      </c>
      <c r="D165" s="272">
        <f>C165</f>
        <v>0</v>
      </c>
      <c r="E165" s="271"/>
      <c r="F165" s="251">
        <f>IF($C$167=0,"",IF(C165="[for completion]","",IF(C165="","",C165/$C$167)))</f>
        <v>0</v>
      </c>
      <c r="G165" s="251">
        <f>IF($D$167=0,"",IF(D165="[for completion]","",IF(D165="","",D165/$D$167)))</f>
        <v>0</v>
      </c>
      <c r="H165" s="217"/>
      <c r="L165" s="217"/>
      <c r="M165" s="217"/>
    </row>
    <row r="166" spans="1:13" ht="15">
      <c r="A166" s="220" t="s">
        <v>201</v>
      </c>
      <c r="B166" s="217" t="s">
        <v>62</v>
      </c>
      <c r="C166" s="272">
        <v>0</v>
      </c>
      <c r="D166" s="272">
        <f>C166</f>
        <v>0</v>
      </c>
      <c r="E166" s="271"/>
      <c r="F166" s="251">
        <f>IF($C$167=0,"",IF(C166="[for completion]","",IF(C166="","",C166/$C$167)))</f>
        <v>0</v>
      </c>
      <c r="G166" s="251">
        <f>IF($D$167=0,"",IF(D166="[for completion]","",IF(D166="","",D166/$D$167)))</f>
        <v>0</v>
      </c>
      <c r="H166" s="217"/>
      <c r="L166" s="217"/>
      <c r="M166" s="217"/>
    </row>
    <row r="167" spans="1:13" ht="15">
      <c r="A167" s="220" t="s">
        <v>202</v>
      </c>
      <c r="B167" s="273" t="s">
        <v>64</v>
      </c>
      <c r="C167" s="217">
        <f>SUM(C164:C166)</f>
        <v>5000</v>
      </c>
      <c r="D167" s="217">
        <f>SUM(D164:D166)</f>
        <v>5000</v>
      </c>
      <c r="E167" s="271"/>
      <c r="F167" s="271">
        <f>SUM(F164:F166)</f>
        <v>1</v>
      </c>
      <c r="G167" s="271">
        <f>SUM(G164:G166)</f>
        <v>1</v>
      </c>
      <c r="H167" s="217"/>
      <c r="L167" s="217"/>
      <c r="M167" s="217"/>
    </row>
    <row r="168" spans="1:13" ht="15" outlineLevel="1">
      <c r="A168" s="220" t="s">
        <v>203</v>
      </c>
      <c r="B168" s="273"/>
      <c r="C168" s="217"/>
      <c r="D168" s="217"/>
      <c r="E168" s="271"/>
      <c r="F168" s="271"/>
      <c r="G168" s="263"/>
      <c r="H168" s="217"/>
      <c r="L168" s="217"/>
      <c r="M168" s="217"/>
    </row>
    <row r="169" spans="1:13" ht="15" outlineLevel="1">
      <c r="A169" s="220" t="s">
        <v>204</v>
      </c>
      <c r="B169" s="273"/>
      <c r="C169" s="217"/>
      <c r="D169" s="217"/>
      <c r="E169" s="271"/>
      <c r="F169" s="271"/>
      <c r="G169" s="263"/>
      <c r="H169" s="217"/>
      <c r="L169" s="217"/>
      <c r="M169" s="217"/>
    </row>
    <row r="170" spans="1:13" ht="15" outlineLevel="1">
      <c r="A170" s="220" t="s">
        <v>205</v>
      </c>
      <c r="B170" s="273"/>
      <c r="C170" s="217"/>
      <c r="D170" s="217"/>
      <c r="E170" s="271"/>
      <c r="F170" s="271"/>
      <c r="G170" s="263"/>
      <c r="H170" s="217"/>
      <c r="L170" s="217"/>
      <c r="M170" s="217"/>
    </row>
    <row r="171" spans="1:13" ht="15" outlineLevel="1">
      <c r="A171" s="220" t="s">
        <v>206</v>
      </c>
      <c r="B171" s="273"/>
      <c r="C171" s="217"/>
      <c r="D171" s="217"/>
      <c r="E171" s="271"/>
      <c r="F171" s="271"/>
      <c r="G171" s="263"/>
      <c r="H171" s="217"/>
      <c r="L171" s="217"/>
      <c r="M171" s="217"/>
    </row>
    <row r="172" spans="1:13" ht="15" outlineLevel="1">
      <c r="A172" s="220" t="s">
        <v>207</v>
      </c>
      <c r="B172" s="273"/>
      <c r="C172" s="217"/>
      <c r="D172" s="217"/>
      <c r="E172" s="271"/>
      <c r="F172" s="271"/>
      <c r="G172" s="263"/>
      <c r="H172" s="217"/>
      <c r="L172" s="217"/>
      <c r="M172" s="217"/>
    </row>
    <row r="173" spans="1:13" ht="15" customHeight="1">
      <c r="A173" s="241"/>
      <c r="B173" s="242" t="s">
        <v>208</v>
      </c>
      <c r="C173" s="241" t="s">
        <v>50</v>
      </c>
      <c r="D173" s="241"/>
      <c r="E173" s="243"/>
      <c r="F173" s="244" t="s">
        <v>209</v>
      </c>
      <c r="G173" s="244"/>
      <c r="H173" s="217"/>
      <c r="L173" s="217"/>
      <c r="M173" s="217"/>
    </row>
    <row r="174" spans="1:13" ht="15" customHeight="1">
      <c r="A174" s="220" t="s">
        <v>210</v>
      </c>
      <c r="B174" s="239" t="s">
        <v>211</v>
      </c>
      <c r="C174" s="272">
        <v>0</v>
      </c>
      <c r="D174" s="234"/>
      <c r="E174" s="226"/>
      <c r="F174" s="251">
        <f>IF($C$179=0,"",IF(C174="[for completion]","",C174/$C$179))</f>
        <v>0</v>
      </c>
      <c r="G174" s="251"/>
      <c r="H174" s="217"/>
      <c r="L174" s="217"/>
      <c r="M174" s="217"/>
    </row>
    <row r="175" spans="1:13" ht="30.75" customHeight="1">
      <c r="A175" s="220" t="s">
        <v>212</v>
      </c>
      <c r="B175" s="239" t="s">
        <v>213</v>
      </c>
      <c r="C175" s="272">
        <v>91.5</v>
      </c>
      <c r="E175" s="255"/>
      <c r="F175" s="251">
        <f>IF($C$179=0,"",IF(C175="[for completion]","",C175/$C$179))</f>
        <v>1</v>
      </c>
      <c r="G175" s="251"/>
      <c r="H175" s="217"/>
      <c r="L175" s="217"/>
      <c r="M175" s="217"/>
    </row>
    <row r="176" spans="1:13" ht="15">
      <c r="A176" s="220" t="s">
        <v>214</v>
      </c>
      <c r="B176" s="239" t="s">
        <v>215</v>
      </c>
      <c r="C176" s="272">
        <v>0</v>
      </c>
      <c r="E176" s="255"/>
      <c r="F176" s="251"/>
      <c r="G176" s="251"/>
      <c r="H176" s="217"/>
      <c r="L176" s="217"/>
      <c r="M176" s="217"/>
    </row>
    <row r="177" spans="1:13" ht="15">
      <c r="A177" s="220" t="s">
        <v>216</v>
      </c>
      <c r="B177" s="239" t="s">
        <v>217</v>
      </c>
      <c r="C177" s="272">
        <v>0</v>
      </c>
      <c r="E177" s="255"/>
      <c r="F177" s="251">
        <f aca="true" t="shared" si="19" ref="F177:F187">IF($C$179=0,"",IF(C177="[for completion]","",C177/$C$179))</f>
        <v>0</v>
      </c>
      <c r="G177" s="251"/>
      <c r="H177" s="217"/>
      <c r="L177" s="217"/>
      <c r="M177" s="217"/>
    </row>
    <row r="178" spans="1:13" ht="15">
      <c r="A178" s="220" t="s">
        <v>218</v>
      </c>
      <c r="B178" s="239" t="s">
        <v>62</v>
      </c>
      <c r="C178" s="272">
        <v>0</v>
      </c>
      <c r="E178" s="255"/>
      <c r="F178" s="251">
        <f t="shared" si="19"/>
        <v>0</v>
      </c>
      <c r="G178" s="251"/>
      <c r="H178" s="217"/>
      <c r="L178" s="217"/>
      <c r="M178" s="217"/>
    </row>
    <row r="179" spans="1:13" ht="15">
      <c r="A179" s="220" t="s">
        <v>219</v>
      </c>
      <c r="B179" s="264" t="s">
        <v>64</v>
      </c>
      <c r="C179" s="239">
        <f>SUM(C174:C178)</f>
        <v>91.5</v>
      </c>
      <c r="E179" s="255"/>
      <c r="F179" s="255">
        <f>SUM(F174:F178)</f>
        <v>1</v>
      </c>
      <c r="G179" s="251"/>
      <c r="H179" s="217"/>
      <c r="L179" s="217"/>
      <c r="M179" s="217"/>
    </row>
    <row r="180" spans="1:13" ht="15" outlineLevel="1">
      <c r="A180" s="220" t="s">
        <v>220</v>
      </c>
      <c r="B180" s="274" t="s">
        <v>221</v>
      </c>
      <c r="E180" s="255"/>
      <c r="F180" s="251">
        <f t="shared" si="19"/>
        <v>0</v>
      </c>
      <c r="G180" s="251"/>
      <c r="H180" s="217"/>
      <c r="L180" s="217"/>
      <c r="M180" s="217"/>
    </row>
    <row r="181" spans="1:6" s="274" customFormat="1" ht="30" outlineLevel="1">
      <c r="A181" s="220" t="s">
        <v>222</v>
      </c>
      <c r="B181" s="274" t="s">
        <v>223</v>
      </c>
      <c r="F181" s="251">
        <f t="shared" si="19"/>
        <v>0</v>
      </c>
    </row>
    <row r="182" spans="1:13" ht="30" outlineLevel="1">
      <c r="A182" s="220" t="s">
        <v>224</v>
      </c>
      <c r="B182" s="274" t="s">
        <v>225</v>
      </c>
      <c r="E182" s="255"/>
      <c r="F182" s="251">
        <f t="shared" si="19"/>
        <v>0</v>
      </c>
      <c r="G182" s="251"/>
      <c r="H182" s="217"/>
      <c r="L182" s="217"/>
      <c r="M182" s="217"/>
    </row>
    <row r="183" spans="1:13" ht="15" outlineLevel="1">
      <c r="A183" s="220" t="s">
        <v>226</v>
      </c>
      <c r="B183" s="274" t="s">
        <v>227</v>
      </c>
      <c r="E183" s="255"/>
      <c r="F183" s="251">
        <f t="shared" si="19"/>
        <v>0</v>
      </c>
      <c r="G183" s="251"/>
      <c r="H183" s="217"/>
      <c r="L183" s="217"/>
      <c r="M183" s="217"/>
    </row>
    <row r="184" spans="1:6" s="274" customFormat="1" ht="30" outlineLevel="1">
      <c r="A184" s="220" t="s">
        <v>228</v>
      </c>
      <c r="B184" s="274" t="s">
        <v>229</v>
      </c>
      <c r="F184" s="251">
        <f t="shared" si="19"/>
        <v>0</v>
      </c>
    </row>
    <row r="185" spans="1:13" ht="30" outlineLevel="1">
      <c r="A185" s="220" t="s">
        <v>230</v>
      </c>
      <c r="B185" s="274" t="s">
        <v>231</v>
      </c>
      <c r="E185" s="255"/>
      <c r="F185" s="251">
        <f t="shared" si="19"/>
        <v>0</v>
      </c>
      <c r="G185" s="251"/>
      <c r="H185" s="217"/>
      <c r="L185" s="217"/>
      <c r="M185" s="217"/>
    </row>
    <row r="186" spans="1:13" ht="15" outlineLevel="1">
      <c r="A186" s="220" t="s">
        <v>232</v>
      </c>
      <c r="B186" s="274" t="s">
        <v>233</v>
      </c>
      <c r="E186" s="255"/>
      <c r="F186" s="251">
        <f t="shared" si="19"/>
        <v>0</v>
      </c>
      <c r="G186" s="251"/>
      <c r="H186" s="217"/>
      <c r="L186" s="217"/>
      <c r="M186" s="217"/>
    </row>
    <row r="187" spans="1:13" ht="15" outlineLevel="1">
      <c r="A187" s="220" t="s">
        <v>234</v>
      </c>
      <c r="B187" s="274" t="s">
        <v>235</v>
      </c>
      <c r="E187" s="255"/>
      <c r="F187" s="251">
        <f t="shared" si="19"/>
        <v>0</v>
      </c>
      <c r="G187" s="251"/>
      <c r="H187" s="217"/>
      <c r="L187" s="217"/>
      <c r="M187" s="217"/>
    </row>
    <row r="188" spans="1:13" ht="15" outlineLevel="1">
      <c r="A188" s="220" t="s">
        <v>236</v>
      </c>
      <c r="B188" s="274"/>
      <c r="E188" s="255"/>
      <c r="F188" s="251"/>
      <c r="G188" s="251"/>
      <c r="H188" s="217"/>
      <c r="L188" s="217"/>
      <c r="M188" s="217"/>
    </row>
    <row r="189" spans="1:13" ht="15" outlineLevel="1">
      <c r="A189" s="220" t="s">
        <v>237</v>
      </c>
      <c r="B189" s="274"/>
      <c r="E189" s="255"/>
      <c r="F189" s="251"/>
      <c r="G189" s="251"/>
      <c r="H189" s="217"/>
      <c r="L189" s="217"/>
      <c r="M189" s="217"/>
    </row>
    <row r="190" spans="1:13" ht="15" outlineLevel="1">
      <c r="A190" s="220" t="s">
        <v>238</v>
      </c>
      <c r="B190" s="274"/>
      <c r="E190" s="255"/>
      <c r="F190" s="251"/>
      <c r="G190" s="251"/>
      <c r="H190" s="217"/>
      <c r="L190" s="217"/>
      <c r="M190" s="217"/>
    </row>
    <row r="191" spans="1:13" ht="15" outlineLevel="1">
      <c r="A191" s="220" t="s">
        <v>239</v>
      </c>
      <c r="B191" s="256"/>
      <c r="E191" s="255"/>
      <c r="F191" s="251"/>
      <c r="G191" s="251"/>
      <c r="H191" s="217"/>
      <c r="L191" s="217"/>
      <c r="M191" s="217"/>
    </row>
    <row r="192" spans="1:13" ht="15" customHeight="1">
      <c r="A192" s="241"/>
      <c r="B192" s="242" t="s">
        <v>240</v>
      </c>
      <c r="C192" s="241" t="s">
        <v>50</v>
      </c>
      <c r="D192" s="241"/>
      <c r="E192" s="243"/>
      <c r="F192" s="244" t="s">
        <v>209</v>
      </c>
      <c r="G192" s="244"/>
      <c r="H192" s="217"/>
      <c r="L192" s="217"/>
      <c r="M192" s="217"/>
    </row>
    <row r="193" spans="1:13" ht="15">
      <c r="A193" s="220" t="s">
        <v>241</v>
      </c>
      <c r="B193" s="239" t="s">
        <v>242</v>
      </c>
      <c r="C193" s="272">
        <v>91.5</v>
      </c>
      <c r="E193" s="250"/>
      <c r="F193" s="251">
        <f aca="true" t="shared" si="20" ref="F193:F206">IF($C$208=0,"",IF(C193="[for completion]","",C193/$C$208))</f>
        <v>1</v>
      </c>
      <c r="G193" s="251"/>
      <c r="H193" s="217"/>
      <c r="L193" s="217"/>
      <c r="M193" s="217"/>
    </row>
    <row r="194" spans="1:13" ht="15">
      <c r="A194" s="220" t="s">
        <v>243</v>
      </c>
      <c r="B194" s="239" t="s">
        <v>244</v>
      </c>
      <c r="C194" s="272">
        <v>0</v>
      </c>
      <c r="E194" s="255"/>
      <c r="F194" s="251">
        <f t="shared" si="20"/>
        <v>0</v>
      </c>
      <c r="G194" s="255"/>
      <c r="H194" s="217"/>
      <c r="L194" s="217"/>
      <c r="M194" s="217"/>
    </row>
    <row r="195" spans="1:13" ht="15">
      <c r="A195" s="220" t="s">
        <v>245</v>
      </c>
      <c r="B195" s="239" t="s">
        <v>246</v>
      </c>
      <c r="C195" s="272">
        <v>0</v>
      </c>
      <c r="E195" s="255"/>
      <c r="F195" s="251">
        <f t="shared" si="20"/>
        <v>0</v>
      </c>
      <c r="G195" s="255"/>
      <c r="H195" s="217"/>
      <c r="L195" s="217"/>
      <c r="M195" s="217"/>
    </row>
    <row r="196" spans="1:13" ht="15">
      <c r="A196" s="220" t="s">
        <v>247</v>
      </c>
      <c r="B196" s="239" t="s">
        <v>248</v>
      </c>
      <c r="C196" s="272">
        <v>0</v>
      </c>
      <c r="E196" s="255"/>
      <c r="F196" s="251">
        <f t="shared" si="20"/>
        <v>0</v>
      </c>
      <c r="G196" s="255"/>
      <c r="H196" s="217"/>
      <c r="L196" s="217"/>
      <c r="M196" s="217"/>
    </row>
    <row r="197" spans="1:13" ht="15">
      <c r="A197" s="220" t="s">
        <v>249</v>
      </c>
      <c r="B197" s="239" t="s">
        <v>250</v>
      </c>
      <c r="C197" s="272">
        <v>0</v>
      </c>
      <c r="E197" s="255"/>
      <c r="F197" s="251">
        <f t="shared" si="20"/>
        <v>0</v>
      </c>
      <c r="G197" s="255"/>
      <c r="H197" s="217"/>
      <c r="L197" s="217"/>
      <c r="M197" s="217"/>
    </row>
    <row r="198" spans="1:13" ht="15">
      <c r="A198" s="220" t="s">
        <v>251</v>
      </c>
      <c r="B198" s="239" t="s">
        <v>252</v>
      </c>
      <c r="C198" s="272">
        <v>0</v>
      </c>
      <c r="E198" s="255"/>
      <c r="F198" s="251">
        <f t="shared" si="20"/>
        <v>0</v>
      </c>
      <c r="G198" s="255"/>
      <c r="H198" s="217"/>
      <c r="L198" s="217"/>
      <c r="M198" s="217"/>
    </row>
    <row r="199" spans="1:13" ht="15">
      <c r="A199" s="220" t="s">
        <v>253</v>
      </c>
      <c r="B199" s="239" t="s">
        <v>254</v>
      </c>
      <c r="C199" s="272">
        <v>0</v>
      </c>
      <c r="E199" s="255"/>
      <c r="F199" s="251">
        <f t="shared" si="20"/>
        <v>0</v>
      </c>
      <c r="G199" s="255"/>
      <c r="H199" s="217"/>
      <c r="L199" s="217"/>
      <c r="M199" s="217"/>
    </row>
    <row r="200" spans="1:13" ht="15">
      <c r="A200" s="220" t="s">
        <v>255</v>
      </c>
      <c r="B200" s="239" t="s">
        <v>256</v>
      </c>
      <c r="C200" s="272">
        <v>0</v>
      </c>
      <c r="E200" s="255"/>
      <c r="F200" s="251">
        <f t="shared" si="20"/>
        <v>0</v>
      </c>
      <c r="G200" s="255"/>
      <c r="H200" s="217"/>
      <c r="L200" s="217"/>
      <c r="M200" s="217"/>
    </row>
    <row r="201" spans="1:13" ht="15">
      <c r="A201" s="220" t="s">
        <v>257</v>
      </c>
      <c r="B201" s="239" t="s">
        <v>258</v>
      </c>
      <c r="C201" s="272">
        <v>0</v>
      </c>
      <c r="E201" s="255"/>
      <c r="F201" s="251">
        <f t="shared" si="20"/>
        <v>0</v>
      </c>
      <c r="G201" s="255"/>
      <c r="H201" s="217"/>
      <c r="L201" s="217"/>
      <c r="M201" s="217"/>
    </row>
    <row r="202" spans="1:13" ht="15">
      <c r="A202" s="220" t="s">
        <v>259</v>
      </c>
      <c r="B202" s="239" t="s">
        <v>260</v>
      </c>
      <c r="C202" s="272">
        <v>0</v>
      </c>
      <c r="E202" s="255"/>
      <c r="F202" s="251">
        <f t="shared" si="20"/>
        <v>0</v>
      </c>
      <c r="G202" s="255"/>
      <c r="H202" s="217"/>
      <c r="L202" s="217"/>
      <c r="M202" s="217"/>
    </row>
    <row r="203" spans="1:13" ht="15">
      <c r="A203" s="220" t="s">
        <v>261</v>
      </c>
      <c r="B203" s="239" t="s">
        <v>262</v>
      </c>
      <c r="C203" s="272">
        <v>0</v>
      </c>
      <c r="E203" s="255"/>
      <c r="F203" s="251">
        <f t="shared" si="20"/>
        <v>0</v>
      </c>
      <c r="G203" s="255"/>
      <c r="H203" s="217"/>
      <c r="L203" s="217"/>
      <c r="M203" s="217"/>
    </row>
    <row r="204" spans="1:13" ht="15">
      <c r="A204" s="220" t="s">
        <v>263</v>
      </c>
      <c r="B204" s="239" t="s">
        <v>264</v>
      </c>
      <c r="C204" s="272">
        <v>0</v>
      </c>
      <c r="E204" s="255"/>
      <c r="F204" s="251">
        <f t="shared" si="20"/>
        <v>0</v>
      </c>
      <c r="G204" s="255"/>
      <c r="H204" s="217"/>
      <c r="L204" s="217"/>
      <c r="M204" s="217"/>
    </row>
    <row r="205" spans="1:13" ht="15">
      <c r="A205" s="220" t="s">
        <v>265</v>
      </c>
      <c r="B205" s="239" t="s">
        <v>266</v>
      </c>
      <c r="C205" s="272">
        <v>0</v>
      </c>
      <c r="E205" s="255"/>
      <c r="F205" s="251">
        <f t="shared" si="20"/>
        <v>0</v>
      </c>
      <c r="G205" s="255"/>
      <c r="H205" s="217"/>
      <c r="L205" s="217"/>
      <c r="M205" s="217"/>
    </row>
    <row r="206" spans="1:13" ht="15">
      <c r="A206" s="220" t="s">
        <v>267</v>
      </c>
      <c r="B206" s="239" t="s">
        <v>62</v>
      </c>
      <c r="C206" s="272">
        <v>0</v>
      </c>
      <c r="E206" s="255"/>
      <c r="F206" s="251">
        <f t="shared" si="20"/>
        <v>0</v>
      </c>
      <c r="G206" s="255"/>
      <c r="H206" s="217"/>
      <c r="L206" s="217"/>
      <c r="M206" s="217"/>
    </row>
    <row r="207" spans="1:13" ht="15">
      <c r="A207" s="220" t="s">
        <v>268</v>
      </c>
      <c r="B207" s="253" t="s">
        <v>269</v>
      </c>
      <c r="C207" s="272">
        <v>91.5</v>
      </c>
      <c r="E207" s="255"/>
      <c r="F207" s="251"/>
      <c r="G207" s="255"/>
      <c r="H207" s="217"/>
      <c r="L207" s="217"/>
      <c r="M207" s="217"/>
    </row>
    <row r="208" spans="1:13" ht="15">
      <c r="A208" s="220" t="s">
        <v>270</v>
      </c>
      <c r="B208" s="264" t="s">
        <v>64</v>
      </c>
      <c r="C208" s="239">
        <f>SUM(C193:C206)</f>
        <v>91.5</v>
      </c>
      <c r="D208" s="239"/>
      <c r="E208" s="255"/>
      <c r="F208" s="255">
        <f>SUM(F193:F206)</f>
        <v>1</v>
      </c>
      <c r="G208" s="255"/>
      <c r="H208" s="217"/>
      <c r="L208" s="217"/>
      <c r="M208" s="217"/>
    </row>
    <row r="209" spans="1:13" ht="15" outlineLevel="1">
      <c r="A209" s="220" t="s">
        <v>271</v>
      </c>
      <c r="B209" s="256" t="s">
        <v>166</v>
      </c>
      <c r="E209" s="255"/>
      <c r="F209" s="251">
        <f>IF($C$208=0,"",IF(C209="[for completion]","",C209/$C$208))</f>
        <v>0</v>
      </c>
      <c r="G209" s="255"/>
      <c r="H209" s="217"/>
      <c r="L209" s="217"/>
      <c r="M209" s="217"/>
    </row>
    <row r="210" spans="1:13" ht="15" outlineLevel="1">
      <c r="A210" s="220" t="s">
        <v>1919</v>
      </c>
      <c r="B210" s="256" t="s">
        <v>166</v>
      </c>
      <c r="E210" s="255"/>
      <c r="F210" s="251">
        <f aca="true" t="shared" si="21" ref="F210:F215">IF($C$208=0,"",IF(C210="[for completion]","",C210/$C$208))</f>
        <v>0</v>
      </c>
      <c r="G210" s="255"/>
      <c r="H210" s="217"/>
      <c r="L210" s="217"/>
      <c r="M210" s="217"/>
    </row>
    <row r="211" spans="1:13" ht="15" outlineLevel="1">
      <c r="A211" s="220" t="s">
        <v>272</v>
      </c>
      <c r="B211" s="256" t="s">
        <v>166</v>
      </c>
      <c r="E211" s="255"/>
      <c r="F211" s="251">
        <f t="shared" si="21"/>
        <v>0</v>
      </c>
      <c r="G211" s="255"/>
      <c r="H211" s="217"/>
      <c r="L211" s="217"/>
      <c r="M211" s="217"/>
    </row>
    <row r="212" spans="1:13" ht="15" outlineLevel="1">
      <c r="A212" s="220" t="s">
        <v>273</v>
      </c>
      <c r="B212" s="256" t="s">
        <v>166</v>
      </c>
      <c r="E212" s="255"/>
      <c r="F212" s="251">
        <f t="shared" si="21"/>
        <v>0</v>
      </c>
      <c r="G212" s="255"/>
      <c r="H212" s="217"/>
      <c r="L212" s="217"/>
      <c r="M212" s="217"/>
    </row>
    <row r="213" spans="1:13" ht="15" outlineLevel="1">
      <c r="A213" s="220" t="s">
        <v>274</v>
      </c>
      <c r="B213" s="256" t="s">
        <v>166</v>
      </c>
      <c r="E213" s="255"/>
      <c r="F213" s="251">
        <f t="shared" si="21"/>
        <v>0</v>
      </c>
      <c r="G213" s="255"/>
      <c r="H213" s="217"/>
      <c r="L213" s="217"/>
      <c r="M213" s="217"/>
    </row>
    <row r="214" spans="1:13" ht="15" outlineLevel="1">
      <c r="A214" s="220" t="s">
        <v>275</v>
      </c>
      <c r="B214" s="256" t="s">
        <v>166</v>
      </c>
      <c r="E214" s="255"/>
      <c r="F214" s="251">
        <f t="shared" si="21"/>
        <v>0</v>
      </c>
      <c r="G214" s="255"/>
      <c r="H214" s="217"/>
      <c r="L214" s="217"/>
      <c r="M214" s="217"/>
    </row>
    <row r="215" spans="1:13" ht="15" outlineLevel="1">
      <c r="A215" s="220" t="s">
        <v>276</v>
      </c>
      <c r="B215" s="256" t="s">
        <v>166</v>
      </c>
      <c r="E215" s="255"/>
      <c r="F215" s="251">
        <f t="shared" si="21"/>
        <v>0</v>
      </c>
      <c r="G215" s="255"/>
      <c r="H215" s="217"/>
      <c r="L215" s="217"/>
      <c r="M215" s="217"/>
    </row>
    <row r="216" spans="1:13" ht="15" customHeight="1">
      <c r="A216" s="241"/>
      <c r="B216" s="242" t="s">
        <v>1920</v>
      </c>
      <c r="C216" s="241" t="s">
        <v>50</v>
      </c>
      <c r="D216" s="241"/>
      <c r="E216" s="243"/>
      <c r="F216" s="244" t="s">
        <v>277</v>
      </c>
      <c r="G216" s="244" t="s">
        <v>278</v>
      </c>
      <c r="H216" s="217"/>
      <c r="L216" s="217"/>
      <c r="M216" s="217"/>
    </row>
    <row r="217" spans="1:13" ht="15">
      <c r="A217" s="220" t="s">
        <v>279</v>
      </c>
      <c r="B217" s="263" t="s">
        <v>280</v>
      </c>
      <c r="C217" s="272">
        <v>91.5</v>
      </c>
      <c r="E217" s="271"/>
      <c r="F217" s="251">
        <f>IF($C$38=0,"",IF(C217="[for completion]","",IF(C217="","",C217/$C$38)))</f>
        <v>0.006794383213854152</v>
      </c>
      <c r="G217" s="251">
        <f>IF($C$39=0,"",IF(C217="[for completion]","",IF(C217="","",C217/$C$39)))</f>
        <v>0.0183</v>
      </c>
      <c r="H217" s="217"/>
      <c r="L217" s="217"/>
      <c r="M217" s="217"/>
    </row>
    <row r="218" spans="1:13" ht="15">
      <c r="A218" s="220" t="s">
        <v>281</v>
      </c>
      <c r="B218" s="263" t="s">
        <v>282</v>
      </c>
      <c r="C218" s="272">
        <v>0</v>
      </c>
      <c r="E218" s="271"/>
      <c r="F218" s="251">
        <f>IF($C$38=0,"",IF(C218="[for completion]","",IF(C218="","",C218/$C$38)))</f>
        <v>0</v>
      </c>
      <c r="G218" s="251">
        <f>IF($C$39=0,"",IF(C218="[for completion]","",IF(C218="","",C218/$C$39)))</f>
        <v>0</v>
      </c>
      <c r="H218" s="217"/>
      <c r="L218" s="217"/>
      <c r="M218" s="217"/>
    </row>
    <row r="219" spans="1:13" ht="15">
      <c r="A219" s="220" t="s">
        <v>283</v>
      </c>
      <c r="B219" s="263" t="s">
        <v>62</v>
      </c>
      <c r="C219" s="272">
        <v>0</v>
      </c>
      <c r="E219" s="271"/>
      <c r="F219" s="251">
        <f>IF($C$38=0,"",IF(C219="[for completion]","",IF(C219="","",C219/$C$38)))</f>
        <v>0</v>
      </c>
      <c r="G219" s="251">
        <f>IF($C$39=0,"",IF(C219="[for completion]","",IF(C219="","",C219/$C$39)))</f>
        <v>0</v>
      </c>
      <c r="H219" s="217"/>
      <c r="L219" s="217"/>
      <c r="M219" s="217"/>
    </row>
    <row r="220" spans="1:13" ht="15">
      <c r="A220" s="220" t="s">
        <v>284</v>
      </c>
      <c r="B220" s="264" t="s">
        <v>64</v>
      </c>
      <c r="C220" s="220">
        <f>SUM(C217:C219)</f>
        <v>91.5</v>
      </c>
      <c r="E220" s="271"/>
      <c r="F220" s="249">
        <f>SUM(F217:F219)</f>
        <v>0.006794383213854152</v>
      </c>
      <c r="G220" s="249">
        <f>SUM(G217:G219)</f>
        <v>0.0183</v>
      </c>
      <c r="H220" s="217"/>
      <c r="L220" s="217"/>
      <c r="M220" s="217"/>
    </row>
    <row r="221" spans="1:13" ht="15" outlineLevel="1">
      <c r="A221" s="220" t="s">
        <v>285</v>
      </c>
      <c r="B221" s="256" t="s">
        <v>166</v>
      </c>
      <c r="E221" s="271"/>
      <c r="F221" s="251">
        <f aca="true" t="shared" si="22" ref="F221:F227">IF($C$38=0,"",IF(C221="[for completion]","",IF(C221="","",C221/$C$38)))</f>
      </c>
      <c r="G221" s="251">
        <f aca="true" t="shared" si="23" ref="G221:G227">IF($C$39=0,"",IF(C221="[for completion]","",IF(C221="","",C221/$C$39)))</f>
      </c>
      <c r="H221" s="217"/>
      <c r="L221" s="217"/>
      <c r="M221" s="217"/>
    </row>
    <row r="222" spans="1:13" ht="15" outlineLevel="1">
      <c r="A222" s="220" t="s">
        <v>286</v>
      </c>
      <c r="B222" s="256" t="s">
        <v>166</v>
      </c>
      <c r="E222" s="271"/>
      <c r="F222" s="251">
        <f t="shared" si="22"/>
      </c>
      <c r="G222" s="251">
        <f t="shared" si="23"/>
      </c>
      <c r="H222" s="217"/>
      <c r="L222" s="217"/>
      <c r="M222" s="217"/>
    </row>
    <row r="223" spans="1:13" ht="15" outlineLevel="1">
      <c r="A223" s="220" t="s">
        <v>287</v>
      </c>
      <c r="B223" s="256" t="s">
        <v>166</v>
      </c>
      <c r="E223" s="271"/>
      <c r="F223" s="251">
        <f t="shared" si="22"/>
      </c>
      <c r="G223" s="251">
        <f t="shared" si="23"/>
      </c>
      <c r="H223" s="217"/>
      <c r="L223" s="217"/>
      <c r="M223" s="217"/>
    </row>
    <row r="224" spans="1:13" ht="15" outlineLevel="1">
      <c r="A224" s="220" t="s">
        <v>288</v>
      </c>
      <c r="B224" s="256" t="s">
        <v>166</v>
      </c>
      <c r="E224" s="271"/>
      <c r="F224" s="251">
        <f t="shared" si="22"/>
      </c>
      <c r="G224" s="251">
        <f t="shared" si="23"/>
      </c>
      <c r="H224" s="217"/>
      <c r="L224" s="217"/>
      <c r="M224" s="217"/>
    </row>
    <row r="225" spans="1:13" ht="15" outlineLevel="1">
      <c r="A225" s="220" t="s">
        <v>289</v>
      </c>
      <c r="B225" s="256" t="s">
        <v>166</v>
      </c>
      <c r="E225" s="271"/>
      <c r="F225" s="251">
        <f t="shared" si="22"/>
      </c>
      <c r="G225" s="251">
        <f t="shared" si="23"/>
      </c>
      <c r="H225" s="217"/>
      <c r="L225" s="217"/>
      <c r="M225" s="217"/>
    </row>
    <row r="226" spans="1:13" ht="15" outlineLevel="1">
      <c r="A226" s="220" t="s">
        <v>290</v>
      </c>
      <c r="B226" s="256" t="s">
        <v>166</v>
      </c>
      <c r="E226" s="239"/>
      <c r="F226" s="251">
        <f t="shared" si="22"/>
      </c>
      <c r="G226" s="251">
        <f t="shared" si="23"/>
      </c>
      <c r="H226" s="217"/>
      <c r="L226" s="217"/>
      <c r="M226" s="217"/>
    </row>
    <row r="227" spans="1:13" ht="15" outlineLevel="1">
      <c r="A227" s="220" t="s">
        <v>291</v>
      </c>
      <c r="B227" s="256" t="s">
        <v>166</v>
      </c>
      <c r="E227" s="271"/>
      <c r="F227" s="251">
        <f t="shared" si="22"/>
      </c>
      <c r="G227" s="251">
        <f t="shared" si="23"/>
      </c>
      <c r="H227" s="217"/>
      <c r="L227" s="217"/>
      <c r="M227" s="217"/>
    </row>
    <row r="228" spans="1:13" ht="15" customHeight="1">
      <c r="A228" s="241"/>
      <c r="B228" s="242" t="s">
        <v>1921</v>
      </c>
      <c r="C228" s="241"/>
      <c r="D228" s="241"/>
      <c r="E228" s="243"/>
      <c r="F228" s="244"/>
      <c r="G228" s="244"/>
      <c r="H228" s="217"/>
      <c r="L228" s="217"/>
      <c r="M228" s="217"/>
    </row>
    <row r="229" spans="1:13" ht="30">
      <c r="A229" s="220" t="s">
        <v>292</v>
      </c>
      <c r="B229" s="239" t="s">
        <v>1922</v>
      </c>
      <c r="C229" s="275" t="s">
        <v>1923</v>
      </c>
      <c r="H229" s="217"/>
      <c r="L229" s="217"/>
      <c r="M229" s="217"/>
    </row>
    <row r="230" spans="1:13" ht="15" customHeight="1">
      <c r="A230" s="241"/>
      <c r="B230" s="242" t="s">
        <v>293</v>
      </c>
      <c r="C230" s="241"/>
      <c r="D230" s="241"/>
      <c r="E230" s="243"/>
      <c r="F230" s="244"/>
      <c r="G230" s="244"/>
      <c r="H230" s="217"/>
      <c r="L230" s="217"/>
      <c r="M230" s="217"/>
    </row>
    <row r="231" spans="1:13" ht="15">
      <c r="A231" s="220" t="s">
        <v>294</v>
      </c>
      <c r="B231" s="220" t="s">
        <v>295</v>
      </c>
      <c r="C231" s="220">
        <v>0</v>
      </c>
      <c r="E231" s="239"/>
      <c r="H231" s="217"/>
      <c r="L231" s="217"/>
      <c r="M231" s="217"/>
    </row>
    <row r="232" spans="1:13" ht="15">
      <c r="A232" s="220" t="s">
        <v>296</v>
      </c>
      <c r="B232" s="276" t="s">
        <v>297</v>
      </c>
      <c r="C232" s="220">
        <v>0</v>
      </c>
      <c r="E232" s="239"/>
      <c r="H232" s="217"/>
      <c r="L232" s="217"/>
      <c r="M232" s="217"/>
    </row>
    <row r="233" spans="1:13" ht="15">
      <c r="A233" s="220" t="s">
        <v>298</v>
      </c>
      <c r="B233" s="276" t="s">
        <v>299</v>
      </c>
      <c r="C233" s="220">
        <v>0</v>
      </c>
      <c r="E233" s="239"/>
      <c r="H233" s="217"/>
      <c r="L233" s="217"/>
      <c r="M233" s="217"/>
    </row>
    <row r="234" spans="1:13" ht="15" outlineLevel="1">
      <c r="A234" s="220" t="s">
        <v>300</v>
      </c>
      <c r="B234" s="236" t="s">
        <v>301</v>
      </c>
      <c r="C234" s="239"/>
      <c r="D234" s="239"/>
      <c r="E234" s="239"/>
      <c r="H234" s="217"/>
      <c r="L234" s="217"/>
      <c r="M234" s="217"/>
    </row>
    <row r="235" spans="1:13" ht="15" outlineLevel="1">
      <c r="A235" s="220" t="s">
        <v>302</v>
      </c>
      <c r="B235" s="236" t="s">
        <v>303</v>
      </c>
      <c r="C235" s="239"/>
      <c r="D235" s="239"/>
      <c r="E235" s="239"/>
      <c r="H235" s="217"/>
      <c r="L235" s="217"/>
      <c r="M235" s="217"/>
    </row>
    <row r="236" spans="1:13" ht="15" outlineLevel="1">
      <c r="A236" s="220" t="s">
        <v>304</v>
      </c>
      <c r="B236" s="236" t="s">
        <v>305</v>
      </c>
      <c r="C236" s="239"/>
      <c r="D236" s="239"/>
      <c r="E236" s="239"/>
      <c r="H236" s="217"/>
      <c r="L236" s="217"/>
      <c r="M236" s="217"/>
    </row>
    <row r="237" spans="1:13" ht="15" outlineLevel="1">
      <c r="A237" s="220" t="s">
        <v>306</v>
      </c>
      <c r="C237" s="239"/>
      <c r="D237" s="239"/>
      <c r="E237" s="239"/>
      <c r="H237" s="217"/>
      <c r="L237" s="217"/>
      <c r="M237" s="217"/>
    </row>
    <row r="238" spans="1:13" ht="15" outlineLevel="1">
      <c r="A238" s="220" t="s">
        <v>307</v>
      </c>
      <c r="C238" s="239"/>
      <c r="D238" s="239"/>
      <c r="E238" s="239"/>
      <c r="H238" s="217"/>
      <c r="L238" s="217"/>
      <c r="M238" s="217"/>
    </row>
    <row r="239" spans="1:14" ht="15" outlineLevel="1">
      <c r="A239" s="220" t="s">
        <v>308</v>
      </c>
      <c r="D239" s="215"/>
      <c r="E239" s="215"/>
      <c r="F239" s="215"/>
      <c r="G239" s="215"/>
      <c r="H239" s="217"/>
      <c r="K239" s="277"/>
      <c r="L239" s="277"/>
      <c r="M239" s="277"/>
      <c r="N239" s="277"/>
    </row>
    <row r="240" spans="1:14" ht="15" outlineLevel="1">
      <c r="A240" s="220" t="s">
        <v>309</v>
      </c>
      <c r="D240" s="215"/>
      <c r="E240" s="215"/>
      <c r="F240" s="215"/>
      <c r="G240" s="215"/>
      <c r="H240" s="217"/>
      <c r="K240" s="277"/>
      <c r="L240" s="277"/>
      <c r="M240" s="277"/>
      <c r="N240" s="277"/>
    </row>
    <row r="241" spans="1:14" ht="15" outlineLevel="1">
      <c r="A241" s="220" t="s">
        <v>310</v>
      </c>
      <c r="D241" s="215"/>
      <c r="E241" s="215"/>
      <c r="F241" s="215"/>
      <c r="G241" s="215"/>
      <c r="H241" s="217"/>
      <c r="K241" s="277"/>
      <c r="L241" s="277"/>
      <c r="M241" s="277"/>
      <c r="N241" s="277"/>
    </row>
    <row r="242" spans="1:14" ht="15" outlineLevel="1">
      <c r="A242" s="220" t="s">
        <v>311</v>
      </c>
      <c r="D242" s="215"/>
      <c r="E242" s="215"/>
      <c r="F242" s="215"/>
      <c r="G242" s="215"/>
      <c r="H242" s="217"/>
      <c r="K242" s="277"/>
      <c r="L242" s="277"/>
      <c r="M242" s="277"/>
      <c r="N242" s="277"/>
    </row>
    <row r="243" spans="1:14" ht="15" outlineLevel="1">
      <c r="A243" s="220" t="s">
        <v>312</v>
      </c>
      <c r="D243" s="215"/>
      <c r="E243" s="215"/>
      <c r="F243" s="215"/>
      <c r="G243" s="215"/>
      <c r="H243" s="217"/>
      <c r="K243" s="277"/>
      <c r="L243" s="277"/>
      <c r="M243" s="277"/>
      <c r="N243" s="277"/>
    </row>
    <row r="244" spans="1:14" ht="15" outlineLevel="1">
      <c r="A244" s="220" t="s">
        <v>313</v>
      </c>
      <c r="D244" s="215"/>
      <c r="E244" s="215"/>
      <c r="F244" s="215"/>
      <c r="G244" s="215"/>
      <c r="H244" s="217"/>
      <c r="K244" s="277"/>
      <c r="L244" s="277"/>
      <c r="M244" s="277"/>
      <c r="N244" s="277"/>
    </row>
    <row r="245" spans="1:14" ht="15" outlineLevel="1">
      <c r="A245" s="220" t="s">
        <v>314</v>
      </c>
      <c r="D245" s="215"/>
      <c r="E245" s="215"/>
      <c r="F245" s="215"/>
      <c r="G245" s="215"/>
      <c r="H245" s="217"/>
      <c r="K245" s="277"/>
      <c r="L245" s="277"/>
      <c r="M245" s="277"/>
      <c r="N245" s="277"/>
    </row>
    <row r="246" spans="1:14" ht="15" outlineLevel="1">
      <c r="A246" s="220" t="s">
        <v>315</v>
      </c>
      <c r="D246" s="215"/>
      <c r="E246" s="215"/>
      <c r="F246" s="215"/>
      <c r="G246" s="215"/>
      <c r="H246" s="217"/>
      <c r="K246" s="277"/>
      <c r="L246" s="277"/>
      <c r="M246" s="277"/>
      <c r="N246" s="277"/>
    </row>
    <row r="247" spans="1:14" ht="15" outlineLevel="1">
      <c r="A247" s="220" t="s">
        <v>316</v>
      </c>
      <c r="D247" s="215"/>
      <c r="E247" s="215"/>
      <c r="F247" s="215"/>
      <c r="G247" s="215"/>
      <c r="H247" s="217"/>
      <c r="K247" s="277"/>
      <c r="L247" s="277"/>
      <c r="M247" s="277"/>
      <c r="N247" s="277"/>
    </row>
    <row r="248" spans="1:14" ht="15" outlineLevel="1">
      <c r="A248" s="220" t="s">
        <v>317</v>
      </c>
      <c r="D248" s="215"/>
      <c r="E248" s="215"/>
      <c r="F248" s="215"/>
      <c r="G248" s="215"/>
      <c r="H248" s="217"/>
      <c r="K248" s="277"/>
      <c r="L248" s="277"/>
      <c r="M248" s="277"/>
      <c r="N248" s="277"/>
    </row>
    <row r="249" spans="1:14" ht="15" outlineLevel="1">
      <c r="A249" s="220" t="s">
        <v>318</v>
      </c>
      <c r="D249" s="215"/>
      <c r="E249" s="215"/>
      <c r="F249" s="215"/>
      <c r="G249" s="215"/>
      <c r="H249" s="217"/>
      <c r="K249" s="277"/>
      <c r="L249" s="277"/>
      <c r="M249" s="277"/>
      <c r="N249" s="277"/>
    </row>
    <row r="250" spans="1:14" ht="15" outlineLevel="1">
      <c r="A250" s="220" t="s">
        <v>319</v>
      </c>
      <c r="D250" s="215"/>
      <c r="E250" s="215"/>
      <c r="F250" s="215"/>
      <c r="G250" s="215"/>
      <c r="H250" s="217"/>
      <c r="K250" s="277"/>
      <c r="L250" s="277"/>
      <c r="M250" s="277"/>
      <c r="N250" s="277"/>
    </row>
    <row r="251" spans="1:14" ht="15" outlineLevel="1">
      <c r="A251" s="220" t="s">
        <v>320</v>
      </c>
      <c r="D251" s="215"/>
      <c r="E251" s="215"/>
      <c r="F251" s="215"/>
      <c r="G251" s="215"/>
      <c r="H251" s="217"/>
      <c r="K251" s="277"/>
      <c r="L251" s="277"/>
      <c r="M251" s="277"/>
      <c r="N251" s="277"/>
    </row>
    <row r="252" spans="1:14" ht="15" outlineLevel="1">
      <c r="A252" s="220" t="s">
        <v>321</v>
      </c>
      <c r="D252" s="215"/>
      <c r="E252" s="215"/>
      <c r="F252" s="215"/>
      <c r="G252" s="215"/>
      <c r="H252" s="217"/>
      <c r="K252" s="277"/>
      <c r="L252" s="277"/>
      <c r="M252" s="277"/>
      <c r="N252" s="277"/>
    </row>
    <row r="253" spans="1:14" ht="15" outlineLevel="1">
      <c r="A253" s="220" t="s">
        <v>1924</v>
      </c>
      <c r="D253" s="215"/>
      <c r="E253" s="215"/>
      <c r="F253" s="215"/>
      <c r="G253" s="215"/>
      <c r="H253" s="217"/>
      <c r="K253" s="277"/>
      <c r="L253" s="277"/>
      <c r="M253" s="277"/>
      <c r="N253" s="277"/>
    </row>
    <row r="254" spans="1:14" ht="15" outlineLevel="1">
      <c r="A254" s="220" t="s">
        <v>322</v>
      </c>
      <c r="D254" s="215"/>
      <c r="E254" s="215"/>
      <c r="F254" s="215"/>
      <c r="G254" s="215"/>
      <c r="H254" s="217"/>
      <c r="K254" s="277"/>
      <c r="L254" s="277"/>
      <c r="M254" s="277"/>
      <c r="N254" s="277"/>
    </row>
    <row r="255" spans="1:14" ht="15" outlineLevel="1">
      <c r="A255" s="220" t="s">
        <v>323</v>
      </c>
      <c r="D255" s="215"/>
      <c r="E255" s="215"/>
      <c r="F255" s="215"/>
      <c r="G255" s="215"/>
      <c r="H255" s="217"/>
      <c r="K255" s="277"/>
      <c r="L255" s="277"/>
      <c r="M255" s="277"/>
      <c r="N255" s="277"/>
    </row>
    <row r="256" spans="1:14" ht="15" outlineLevel="1">
      <c r="A256" s="220" t="s">
        <v>324</v>
      </c>
      <c r="D256" s="215"/>
      <c r="E256" s="215"/>
      <c r="F256" s="215"/>
      <c r="G256" s="215"/>
      <c r="H256" s="217"/>
      <c r="K256" s="277"/>
      <c r="L256" s="277"/>
      <c r="M256" s="277"/>
      <c r="N256" s="277"/>
    </row>
    <row r="257" spans="1:14" ht="15" outlineLevel="1">
      <c r="A257" s="220" t="s">
        <v>325</v>
      </c>
      <c r="D257" s="215"/>
      <c r="E257" s="215"/>
      <c r="F257" s="215"/>
      <c r="G257" s="215"/>
      <c r="H257" s="217"/>
      <c r="K257" s="277"/>
      <c r="L257" s="277"/>
      <c r="M257" s="277"/>
      <c r="N257" s="277"/>
    </row>
    <row r="258" spans="1:14" ht="15" outlineLevel="1">
      <c r="A258" s="220" t="s">
        <v>326</v>
      </c>
      <c r="D258" s="215"/>
      <c r="E258" s="215"/>
      <c r="F258" s="215"/>
      <c r="G258" s="215"/>
      <c r="H258" s="217"/>
      <c r="K258" s="277"/>
      <c r="L258" s="277"/>
      <c r="M258" s="277"/>
      <c r="N258" s="277"/>
    </row>
    <row r="259" spans="1:14" ht="15" outlineLevel="1">
      <c r="A259" s="220" t="s">
        <v>327</v>
      </c>
      <c r="D259" s="215"/>
      <c r="E259" s="215"/>
      <c r="F259" s="215"/>
      <c r="G259" s="215"/>
      <c r="H259" s="217"/>
      <c r="K259" s="277"/>
      <c r="L259" s="277"/>
      <c r="M259" s="277"/>
      <c r="N259" s="277"/>
    </row>
    <row r="260" spans="1:14" ht="15" outlineLevel="1">
      <c r="A260" s="220" t="s">
        <v>328</v>
      </c>
      <c r="D260" s="215"/>
      <c r="E260" s="215"/>
      <c r="F260" s="215"/>
      <c r="G260" s="215"/>
      <c r="H260" s="217"/>
      <c r="K260" s="277"/>
      <c r="L260" s="277"/>
      <c r="M260" s="277"/>
      <c r="N260" s="277"/>
    </row>
    <row r="261" spans="1:14" ht="15" outlineLevel="1">
      <c r="A261" s="220" t="s">
        <v>329</v>
      </c>
      <c r="D261" s="215"/>
      <c r="E261" s="215"/>
      <c r="F261" s="215"/>
      <c r="G261" s="215"/>
      <c r="H261" s="217"/>
      <c r="K261" s="277"/>
      <c r="L261" s="277"/>
      <c r="M261" s="277"/>
      <c r="N261" s="277"/>
    </row>
    <row r="262" spans="1:14" ht="15" outlineLevel="1">
      <c r="A262" s="220" t="s">
        <v>330</v>
      </c>
      <c r="D262" s="215"/>
      <c r="E262" s="215"/>
      <c r="F262" s="215"/>
      <c r="G262" s="215"/>
      <c r="H262" s="217"/>
      <c r="K262" s="277"/>
      <c r="L262" s="277"/>
      <c r="M262" s="277"/>
      <c r="N262" s="277"/>
    </row>
    <row r="263" spans="1:14" ht="15" outlineLevel="1">
      <c r="A263" s="220" t="s">
        <v>331</v>
      </c>
      <c r="D263" s="215"/>
      <c r="E263" s="215"/>
      <c r="F263" s="215"/>
      <c r="G263" s="215"/>
      <c r="H263" s="217"/>
      <c r="K263" s="277"/>
      <c r="L263" s="277"/>
      <c r="M263" s="277"/>
      <c r="N263" s="277"/>
    </row>
    <row r="264" spans="1:14" ht="15" outlineLevel="1">
      <c r="A264" s="220" t="s">
        <v>332</v>
      </c>
      <c r="D264" s="215"/>
      <c r="E264" s="215"/>
      <c r="F264" s="215"/>
      <c r="G264" s="215"/>
      <c r="H264" s="217"/>
      <c r="K264" s="277"/>
      <c r="L264" s="277"/>
      <c r="M264" s="277"/>
      <c r="N264" s="277"/>
    </row>
    <row r="265" spans="1:14" ht="15" outlineLevel="1">
      <c r="A265" s="220" t="s">
        <v>333</v>
      </c>
      <c r="D265" s="215"/>
      <c r="E265" s="215"/>
      <c r="F265" s="215"/>
      <c r="G265" s="215"/>
      <c r="H265" s="217"/>
      <c r="K265" s="277"/>
      <c r="L265" s="277"/>
      <c r="M265" s="277"/>
      <c r="N265" s="277"/>
    </row>
    <row r="266" spans="1:14" ht="15" outlineLevel="1">
      <c r="A266" s="220" t="s">
        <v>334</v>
      </c>
      <c r="D266" s="215"/>
      <c r="E266" s="215"/>
      <c r="F266" s="215"/>
      <c r="G266" s="215"/>
      <c r="H266" s="217"/>
      <c r="K266" s="277"/>
      <c r="L266" s="277"/>
      <c r="M266" s="277"/>
      <c r="N266" s="277"/>
    </row>
    <row r="267" spans="1:14" ht="15" outlineLevel="1">
      <c r="A267" s="220" t="s">
        <v>335</v>
      </c>
      <c r="D267" s="215"/>
      <c r="E267" s="215"/>
      <c r="F267" s="215"/>
      <c r="G267" s="215"/>
      <c r="H267" s="217"/>
      <c r="K267" s="277"/>
      <c r="L267" s="277"/>
      <c r="M267" s="277"/>
      <c r="N267" s="277"/>
    </row>
    <row r="268" spans="1:14" ht="15" outlineLevel="1">
      <c r="A268" s="220" t="s">
        <v>336</v>
      </c>
      <c r="D268" s="215"/>
      <c r="E268" s="215"/>
      <c r="F268" s="215"/>
      <c r="G268" s="215"/>
      <c r="H268" s="217"/>
      <c r="K268" s="277"/>
      <c r="L268" s="277"/>
      <c r="M268" s="277"/>
      <c r="N268" s="277"/>
    </row>
    <row r="269" spans="1:14" ht="15" outlineLevel="1">
      <c r="A269" s="220" t="s">
        <v>337</v>
      </c>
      <c r="D269" s="215"/>
      <c r="E269" s="215"/>
      <c r="F269" s="215"/>
      <c r="G269" s="215"/>
      <c r="H269" s="217"/>
      <c r="K269" s="277"/>
      <c r="L269" s="277"/>
      <c r="M269" s="277"/>
      <c r="N269" s="277"/>
    </row>
    <row r="270" spans="1:14" ht="15" outlineLevel="1">
      <c r="A270" s="220" t="s">
        <v>338</v>
      </c>
      <c r="D270" s="215"/>
      <c r="E270" s="215"/>
      <c r="F270" s="215"/>
      <c r="G270" s="215"/>
      <c r="H270" s="217"/>
      <c r="K270" s="277"/>
      <c r="L270" s="277"/>
      <c r="M270" s="277"/>
      <c r="N270" s="277"/>
    </row>
    <row r="271" spans="1:14" ht="15" outlineLevel="1">
      <c r="A271" s="220" t="s">
        <v>339</v>
      </c>
      <c r="D271" s="215"/>
      <c r="E271" s="215"/>
      <c r="F271" s="215"/>
      <c r="G271" s="215"/>
      <c r="H271" s="217"/>
      <c r="K271" s="277"/>
      <c r="L271" s="277"/>
      <c r="M271" s="277"/>
      <c r="N271" s="277"/>
    </row>
    <row r="272" spans="1:14" ht="15" outlineLevel="1">
      <c r="A272" s="220" t="s">
        <v>340</v>
      </c>
      <c r="D272" s="215"/>
      <c r="E272" s="215"/>
      <c r="F272" s="215"/>
      <c r="G272" s="215"/>
      <c r="H272" s="217"/>
      <c r="K272" s="277"/>
      <c r="L272" s="277"/>
      <c r="M272" s="277"/>
      <c r="N272" s="277"/>
    </row>
    <row r="273" spans="1:14" ht="15" outlineLevel="1">
      <c r="A273" s="220" t="s">
        <v>341</v>
      </c>
      <c r="D273" s="215"/>
      <c r="E273" s="215"/>
      <c r="F273" s="215"/>
      <c r="G273" s="215"/>
      <c r="H273" s="217"/>
      <c r="K273" s="277"/>
      <c r="L273" s="277"/>
      <c r="M273" s="277"/>
      <c r="N273" s="277"/>
    </row>
    <row r="274" spans="1:14" ht="15" outlineLevel="1">
      <c r="A274" s="220" t="s">
        <v>342</v>
      </c>
      <c r="D274" s="215"/>
      <c r="E274" s="215"/>
      <c r="F274" s="215"/>
      <c r="G274" s="215"/>
      <c r="H274" s="217"/>
      <c r="K274" s="277"/>
      <c r="L274" s="277"/>
      <c r="M274" s="277"/>
      <c r="N274" s="277"/>
    </row>
    <row r="275" spans="1:14" ht="15" outlineLevel="1">
      <c r="A275" s="220" t="s">
        <v>343</v>
      </c>
      <c r="D275" s="215"/>
      <c r="E275" s="215"/>
      <c r="F275" s="215"/>
      <c r="G275" s="215"/>
      <c r="H275" s="217"/>
      <c r="K275" s="277"/>
      <c r="L275" s="277"/>
      <c r="M275" s="277"/>
      <c r="N275" s="277"/>
    </row>
    <row r="276" spans="1:14" ht="15" outlineLevel="1">
      <c r="A276" s="220" t="s">
        <v>344</v>
      </c>
      <c r="D276" s="215"/>
      <c r="E276" s="215"/>
      <c r="F276" s="215"/>
      <c r="G276" s="215"/>
      <c r="H276" s="217"/>
      <c r="K276" s="277"/>
      <c r="L276" s="277"/>
      <c r="M276" s="277"/>
      <c r="N276" s="277"/>
    </row>
    <row r="277" spans="1:14" ht="15" outlineLevel="1">
      <c r="A277" s="220" t="s">
        <v>345</v>
      </c>
      <c r="D277" s="215"/>
      <c r="E277" s="215"/>
      <c r="F277" s="215"/>
      <c r="G277" s="215"/>
      <c r="H277" s="217"/>
      <c r="K277" s="277"/>
      <c r="L277" s="277"/>
      <c r="M277" s="277"/>
      <c r="N277" s="277"/>
    </row>
    <row r="278" spans="1:14" ht="15" outlineLevel="1">
      <c r="A278" s="220" t="s">
        <v>346</v>
      </c>
      <c r="D278" s="215"/>
      <c r="E278" s="215"/>
      <c r="F278" s="215"/>
      <c r="G278" s="215"/>
      <c r="H278" s="217"/>
      <c r="K278" s="277"/>
      <c r="L278" s="277"/>
      <c r="M278" s="277"/>
      <c r="N278" s="277"/>
    </row>
    <row r="279" spans="1:14" ht="15" outlineLevel="1">
      <c r="A279" s="220" t="s">
        <v>347</v>
      </c>
      <c r="D279" s="215"/>
      <c r="E279" s="215"/>
      <c r="F279" s="215"/>
      <c r="G279" s="215"/>
      <c r="H279" s="217"/>
      <c r="K279" s="277"/>
      <c r="L279" s="277"/>
      <c r="M279" s="277"/>
      <c r="N279" s="277"/>
    </row>
    <row r="280" spans="1:14" ht="15" outlineLevel="1">
      <c r="A280" s="220" t="s">
        <v>348</v>
      </c>
      <c r="D280" s="215"/>
      <c r="E280" s="215"/>
      <c r="F280" s="215"/>
      <c r="G280" s="215"/>
      <c r="H280" s="217"/>
      <c r="K280" s="277"/>
      <c r="L280" s="277"/>
      <c r="M280" s="277"/>
      <c r="N280" s="277"/>
    </row>
    <row r="281" spans="1:14" ht="15" outlineLevel="1">
      <c r="A281" s="220" t="s">
        <v>349</v>
      </c>
      <c r="D281" s="215"/>
      <c r="E281" s="215"/>
      <c r="F281" s="215"/>
      <c r="G281" s="215"/>
      <c r="H281" s="217"/>
      <c r="K281" s="277"/>
      <c r="L281" s="277"/>
      <c r="M281" s="277"/>
      <c r="N281" s="277"/>
    </row>
    <row r="282" spans="1:14" ht="15" outlineLevel="1">
      <c r="A282" s="220" t="s">
        <v>350</v>
      </c>
      <c r="D282" s="215"/>
      <c r="E282" s="215"/>
      <c r="F282" s="215"/>
      <c r="G282" s="215"/>
      <c r="H282" s="217"/>
      <c r="K282" s="277"/>
      <c r="L282" s="277"/>
      <c r="M282" s="277"/>
      <c r="N282" s="277"/>
    </row>
    <row r="283" spans="1:14" ht="15" outlineLevel="1">
      <c r="A283" s="220" t="s">
        <v>351</v>
      </c>
      <c r="D283" s="215"/>
      <c r="E283" s="215"/>
      <c r="F283" s="215"/>
      <c r="G283" s="215"/>
      <c r="H283" s="217"/>
      <c r="K283" s="277"/>
      <c r="L283" s="277"/>
      <c r="M283" s="277"/>
      <c r="N283" s="277"/>
    </row>
    <row r="284" spans="1:14" ht="15" outlineLevel="1">
      <c r="A284" s="220" t="s">
        <v>352</v>
      </c>
      <c r="D284" s="215"/>
      <c r="E284" s="215"/>
      <c r="F284" s="215"/>
      <c r="G284" s="215"/>
      <c r="H284" s="217"/>
      <c r="K284" s="277"/>
      <c r="L284" s="277"/>
      <c r="M284" s="277"/>
      <c r="N284" s="277"/>
    </row>
    <row r="285" spans="1:13" ht="37.5">
      <c r="A285" s="231"/>
      <c r="B285" s="231" t="s">
        <v>353</v>
      </c>
      <c r="C285" s="231" t="s">
        <v>354</v>
      </c>
      <c r="D285" s="231" t="s">
        <v>354</v>
      </c>
      <c r="E285" s="231"/>
      <c r="F285" s="232"/>
      <c r="G285" s="233"/>
      <c r="H285" s="217"/>
      <c r="I285" s="224"/>
      <c r="J285" s="224"/>
      <c r="K285" s="224"/>
      <c r="L285" s="224"/>
      <c r="M285" s="226"/>
    </row>
    <row r="286" spans="1:13" ht="18.75">
      <c r="A286" s="278" t="s">
        <v>355</v>
      </c>
      <c r="B286" s="279"/>
      <c r="C286" s="279"/>
      <c r="D286" s="279"/>
      <c r="E286" s="279"/>
      <c r="F286" s="280"/>
      <c r="G286" s="279"/>
      <c r="H286" s="217"/>
      <c r="I286" s="224"/>
      <c r="J286" s="224"/>
      <c r="K286" s="224"/>
      <c r="L286" s="224"/>
      <c r="M286" s="226"/>
    </row>
    <row r="287" spans="1:13" ht="18.75">
      <c r="A287" s="278" t="s">
        <v>356</v>
      </c>
      <c r="B287" s="279"/>
      <c r="C287" s="279"/>
      <c r="D287" s="279"/>
      <c r="E287" s="279"/>
      <c r="F287" s="280"/>
      <c r="G287" s="279"/>
      <c r="H287" s="217"/>
      <c r="I287" s="224"/>
      <c r="J287" s="224"/>
      <c r="K287" s="224"/>
      <c r="L287" s="224"/>
      <c r="M287" s="226"/>
    </row>
    <row r="288" spans="1:14" ht="15">
      <c r="A288" s="220" t="s">
        <v>357</v>
      </c>
      <c r="B288" s="236" t="s">
        <v>1925</v>
      </c>
      <c r="C288" s="275">
        <f>ROW(B38)</f>
        <v>38</v>
      </c>
      <c r="D288" s="249"/>
      <c r="E288" s="249"/>
      <c r="F288" s="249"/>
      <c r="G288" s="249"/>
      <c r="H288" s="217"/>
      <c r="I288" s="236"/>
      <c r="J288" s="275"/>
      <c r="L288" s="249"/>
      <c r="M288" s="249"/>
      <c r="N288" s="249"/>
    </row>
    <row r="289" spans="1:13" ht="15">
      <c r="A289" s="220" t="s">
        <v>358</v>
      </c>
      <c r="B289" s="236" t="s">
        <v>1926</v>
      </c>
      <c r="C289" s="275">
        <f>ROW(B39)</f>
        <v>39</v>
      </c>
      <c r="E289" s="249"/>
      <c r="F289" s="249"/>
      <c r="H289" s="217"/>
      <c r="I289" s="236"/>
      <c r="J289" s="275"/>
      <c r="L289" s="249"/>
      <c r="M289" s="249"/>
    </row>
    <row r="290" spans="1:14" ht="15">
      <c r="A290" s="220" t="s">
        <v>359</v>
      </c>
      <c r="B290" s="236" t="s">
        <v>1927</v>
      </c>
      <c r="C290" s="275" t="str">
        <f>ROW('[1]B1. HTT Mortgage Assets'!B43)&amp;" for Mortgage Assets"</f>
        <v>43 for Mortgage Assets</v>
      </c>
      <c r="D290" s="275"/>
      <c r="E290" s="281"/>
      <c r="F290" s="249"/>
      <c r="G290" s="281"/>
      <c r="H290" s="217"/>
      <c r="I290" s="236"/>
      <c r="J290" s="275"/>
      <c r="K290" s="275"/>
      <c r="L290" s="281"/>
      <c r="M290" s="249"/>
      <c r="N290" s="281"/>
    </row>
    <row r="291" spans="1:10" ht="15">
      <c r="A291" s="220" t="s">
        <v>360</v>
      </c>
      <c r="B291" s="236" t="s">
        <v>1928</v>
      </c>
      <c r="C291" s="275">
        <f>ROW(B52)</f>
        <v>52</v>
      </c>
      <c r="H291" s="217"/>
      <c r="I291" s="236"/>
      <c r="J291" s="275"/>
    </row>
    <row r="292" spans="1:14" ht="15">
      <c r="A292" s="220" t="s">
        <v>361</v>
      </c>
      <c r="B292" s="236" t="s">
        <v>1929</v>
      </c>
      <c r="C292" s="282" t="str">
        <f>ROW('[1]B1. HTT Mortgage Assets'!B186)&amp;" for Residential Mortgage Assets"</f>
        <v>186 for Residential Mortgage Assets</v>
      </c>
      <c r="D292" s="275" t="str">
        <f>ROW('[1]B1. HTT Mortgage Assets'!B287)&amp;" for Commercial Mortgage Assets"</f>
        <v>287 for Commercial Mortgage Assets</v>
      </c>
      <c r="E292" s="281"/>
      <c r="F292" s="275"/>
      <c r="G292" s="281"/>
      <c r="H292" s="217"/>
      <c r="I292" s="236"/>
      <c r="J292" s="277"/>
      <c r="K292" s="275"/>
      <c r="L292" s="281"/>
      <c r="N292" s="281"/>
    </row>
    <row r="293" spans="1:13" ht="15">
      <c r="A293" s="220" t="s">
        <v>362</v>
      </c>
      <c r="B293" s="236" t="s">
        <v>1930</v>
      </c>
      <c r="C293" s="275" t="str">
        <f>ROW('[1]B1. HTT Mortgage Assets'!B149)&amp;" for Mortgage Assets"</f>
        <v>149 for Mortgage Assets</v>
      </c>
      <c r="D293" s="275"/>
      <c r="H293" s="217"/>
      <c r="I293" s="236"/>
      <c r="M293" s="281"/>
    </row>
    <row r="294" spans="1:13" ht="15">
      <c r="A294" s="220" t="s">
        <v>363</v>
      </c>
      <c r="B294" s="236" t="s">
        <v>1931</v>
      </c>
      <c r="C294" s="275">
        <f>ROW(B111)</f>
        <v>111</v>
      </c>
      <c r="F294" s="281"/>
      <c r="H294" s="217"/>
      <c r="I294" s="236"/>
      <c r="J294" s="275"/>
      <c r="M294" s="281"/>
    </row>
    <row r="295" spans="1:13" ht="15">
      <c r="A295" s="220" t="s">
        <v>364</v>
      </c>
      <c r="B295" s="236" t="s">
        <v>1932</v>
      </c>
      <c r="C295" s="275">
        <f>ROW(B163)</f>
        <v>163</v>
      </c>
      <c r="E295" s="281"/>
      <c r="F295" s="281"/>
      <c r="H295" s="217"/>
      <c r="I295" s="236"/>
      <c r="J295" s="275"/>
      <c r="L295" s="281"/>
      <c r="M295" s="281"/>
    </row>
    <row r="296" spans="1:13" ht="15">
      <c r="A296" s="220" t="s">
        <v>365</v>
      </c>
      <c r="B296" s="236" t="s">
        <v>1933</v>
      </c>
      <c r="C296" s="275">
        <f>ROW(B137)</f>
        <v>137</v>
      </c>
      <c r="E296" s="281"/>
      <c r="F296" s="281"/>
      <c r="H296" s="217"/>
      <c r="I296" s="236"/>
      <c r="J296" s="275"/>
      <c r="L296" s="281"/>
      <c r="M296" s="281"/>
    </row>
    <row r="297" spans="1:12" ht="30">
      <c r="A297" s="220" t="s">
        <v>366</v>
      </c>
      <c r="B297" s="220" t="s">
        <v>367</v>
      </c>
      <c r="C297" s="275" t="str">
        <f>ROW('[1]C. HTT Harmonised Glossary'!B17)&amp;" for Harmonised Glossary"</f>
        <v>17 for Harmonised Glossary</v>
      </c>
      <c r="E297" s="281"/>
      <c r="H297" s="217"/>
      <c r="J297" s="275"/>
      <c r="L297" s="281"/>
    </row>
    <row r="298" spans="1:12" ht="15">
      <c r="A298" s="220" t="s">
        <v>368</v>
      </c>
      <c r="B298" s="236" t="s">
        <v>1934</v>
      </c>
      <c r="C298" s="275">
        <f>ROW(B65)</f>
        <v>65</v>
      </c>
      <c r="E298" s="281"/>
      <c r="H298" s="217"/>
      <c r="I298" s="236"/>
      <c r="J298" s="275"/>
      <c r="L298" s="281"/>
    </row>
    <row r="299" spans="1:12" ht="15">
      <c r="A299" s="220" t="s">
        <v>369</v>
      </c>
      <c r="B299" s="236" t="s">
        <v>1935</v>
      </c>
      <c r="C299" s="275">
        <f>ROW(B88)</f>
        <v>88</v>
      </c>
      <c r="E299" s="281"/>
      <c r="H299" s="217"/>
      <c r="I299" s="236"/>
      <c r="J299" s="275"/>
      <c r="L299" s="281"/>
    </row>
    <row r="300" spans="1:12" ht="15">
      <c r="A300" s="220" t="s">
        <v>370</v>
      </c>
      <c r="B300" s="236" t="s">
        <v>1936</v>
      </c>
      <c r="C300" s="275" t="str">
        <f>ROW('[1]B1. HTT Mortgage Assets'!B179)&amp;" for Mortgage Assets"</f>
        <v>179 for Mortgage Assets</v>
      </c>
      <c r="D300" s="275"/>
      <c r="E300" s="281"/>
      <c r="H300" s="217"/>
      <c r="I300" s="236"/>
      <c r="J300" s="275"/>
      <c r="K300" s="275"/>
      <c r="L300" s="281"/>
    </row>
    <row r="301" spans="1:12" ht="15" outlineLevel="1">
      <c r="A301" s="220" t="s">
        <v>371</v>
      </c>
      <c r="B301" s="236"/>
      <c r="C301" s="275"/>
      <c r="D301" s="275"/>
      <c r="E301" s="281"/>
      <c r="H301" s="217"/>
      <c r="I301" s="236"/>
      <c r="J301" s="275"/>
      <c r="K301" s="275"/>
      <c r="L301" s="281"/>
    </row>
    <row r="302" spans="1:12" ht="15" outlineLevel="1">
      <c r="A302" s="220" t="s">
        <v>372</v>
      </c>
      <c r="B302" s="236"/>
      <c r="C302" s="275"/>
      <c r="D302" s="275"/>
      <c r="E302" s="281"/>
      <c r="H302" s="217"/>
      <c r="I302" s="236"/>
      <c r="J302" s="275"/>
      <c r="K302" s="275"/>
      <c r="L302" s="281"/>
    </row>
    <row r="303" spans="1:12" ht="15" outlineLevel="1">
      <c r="A303" s="220" t="s">
        <v>373</v>
      </c>
      <c r="B303" s="236"/>
      <c r="C303" s="275"/>
      <c r="D303" s="275"/>
      <c r="E303" s="281"/>
      <c r="H303" s="217"/>
      <c r="I303" s="236"/>
      <c r="J303" s="275"/>
      <c r="K303" s="275"/>
      <c r="L303" s="281"/>
    </row>
    <row r="304" spans="1:12" ht="15" outlineLevel="1">
      <c r="A304" s="220" t="s">
        <v>374</v>
      </c>
      <c r="B304" s="236"/>
      <c r="C304" s="275"/>
      <c r="D304" s="275"/>
      <c r="E304" s="281"/>
      <c r="H304" s="217"/>
      <c r="I304" s="236"/>
      <c r="J304" s="275"/>
      <c r="K304" s="275"/>
      <c r="L304" s="281"/>
    </row>
    <row r="305" spans="1:12" ht="15" outlineLevel="1">
      <c r="A305" s="220" t="s">
        <v>375</v>
      </c>
      <c r="B305" s="236"/>
      <c r="C305" s="275"/>
      <c r="D305" s="275"/>
      <c r="E305" s="281"/>
      <c r="H305" s="217"/>
      <c r="I305" s="236"/>
      <c r="J305" s="275"/>
      <c r="K305" s="275"/>
      <c r="L305" s="281"/>
    </row>
    <row r="306" spans="1:12" ht="15" outlineLevel="1">
      <c r="A306" s="220" t="s">
        <v>376</v>
      </c>
      <c r="B306" s="236"/>
      <c r="C306" s="275"/>
      <c r="D306" s="275"/>
      <c r="E306" s="281"/>
      <c r="H306" s="217"/>
      <c r="I306" s="236"/>
      <c r="J306" s="275"/>
      <c r="K306" s="275"/>
      <c r="L306" s="281"/>
    </row>
    <row r="307" spans="1:12" ht="15" outlineLevel="1">
      <c r="A307" s="220" t="s">
        <v>377</v>
      </c>
      <c r="B307" s="236"/>
      <c r="C307" s="275"/>
      <c r="D307" s="275"/>
      <c r="E307" s="281"/>
      <c r="H307" s="217"/>
      <c r="I307" s="236"/>
      <c r="J307" s="275"/>
      <c r="K307" s="275"/>
      <c r="L307" s="281"/>
    </row>
    <row r="308" spans="1:12" ht="15" outlineLevel="1">
      <c r="A308" s="220" t="s">
        <v>378</v>
      </c>
      <c r="B308" s="236"/>
      <c r="C308" s="275"/>
      <c r="D308" s="275"/>
      <c r="E308" s="281"/>
      <c r="H308" s="217"/>
      <c r="I308" s="236"/>
      <c r="J308" s="275"/>
      <c r="K308" s="275"/>
      <c r="L308" s="281"/>
    </row>
    <row r="309" spans="1:12" ht="15" outlineLevel="1">
      <c r="A309" s="220" t="s">
        <v>379</v>
      </c>
      <c r="B309" s="236"/>
      <c r="C309" s="275"/>
      <c r="D309" s="275"/>
      <c r="E309" s="281"/>
      <c r="H309" s="217"/>
      <c r="I309" s="236"/>
      <c r="J309" s="275"/>
      <c r="K309" s="275"/>
      <c r="L309" s="281"/>
    </row>
    <row r="310" spans="1:8" ht="15" outlineLevel="1">
      <c r="A310" s="220" t="s">
        <v>380</v>
      </c>
      <c r="H310" s="217"/>
    </row>
    <row r="311" spans="1:13" ht="37.5">
      <c r="A311" s="232"/>
      <c r="B311" s="231" t="s">
        <v>381</v>
      </c>
      <c r="C311" s="232"/>
      <c r="D311" s="232"/>
      <c r="E311" s="232"/>
      <c r="F311" s="232"/>
      <c r="G311" s="233"/>
      <c r="H311" s="217"/>
      <c r="I311" s="224"/>
      <c r="J311" s="226"/>
      <c r="K311" s="226"/>
      <c r="L311" s="226"/>
      <c r="M311" s="226"/>
    </row>
    <row r="312" spans="1:10" ht="15">
      <c r="A312" s="220" t="s">
        <v>382</v>
      </c>
      <c r="B312" s="246" t="s">
        <v>383</v>
      </c>
      <c r="C312" s="220">
        <v>0</v>
      </c>
      <c r="H312" s="217"/>
      <c r="I312" s="246"/>
      <c r="J312" s="275"/>
    </row>
    <row r="313" spans="1:10" ht="15" outlineLevel="1">
      <c r="A313" s="220" t="s">
        <v>384</v>
      </c>
      <c r="B313" s="246"/>
      <c r="C313" s="275"/>
      <c r="H313" s="217"/>
      <c r="I313" s="246"/>
      <c r="J313" s="275"/>
    </row>
    <row r="314" spans="1:10" ht="15" outlineLevel="1">
      <c r="A314" s="220" t="s">
        <v>385</v>
      </c>
      <c r="B314" s="246"/>
      <c r="C314" s="275"/>
      <c r="H314" s="217"/>
      <c r="I314" s="246"/>
      <c r="J314" s="275"/>
    </row>
    <row r="315" spans="1:10" ht="15" outlineLevel="1">
      <c r="A315" s="220" t="s">
        <v>386</v>
      </c>
      <c r="B315" s="246"/>
      <c r="C315" s="275"/>
      <c r="H315" s="217"/>
      <c r="I315" s="246"/>
      <c r="J315" s="275"/>
    </row>
    <row r="316" spans="1:10" ht="15" outlineLevel="1">
      <c r="A316" s="220" t="s">
        <v>387</v>
      </c>
      <c r="B316" s="246"/>
      <c r="C316" s="275"/>
      <c r="H316" s="217"/>
      <c r="I316" s="246"/>
      <c r="J316" s="275"/>
    </row>
    <row r="317" spans="1:10" ht="15" outlineLevel="1">
      <c r="A317" s="220" t="s">
        <v>388</v>
      </c>
      <c r="B317" s="246"/>
      <c r="C317" s="275"/>
      <c r="H317" s="217"/>
      <c r="I317" s="246"/>
      <c r="J317" s="275"/>
    </row>
    <row r="318" spans="1:10" ht="15" outlineLevel="1">
      <c r="A318" s="220" t="s">
        <v>389</v>
      </c>
      <c r="B318" s="246"/>
      <c r="C318" s="275"/>
      <c r="H318" s="217"/>
      <c r="I318" s="246"/>
      <c r="J318" s="275"/>
    </row>
    <row r="319" spans="1:13" ht="18.75">
      <c r="A319" s="232"/>
      <c r="B319" s="231" t="s">
        <v>390</v>
      </c>
      <c r="C319" s="232"/>
      <c r="D319" s="232"/>
      <c r="E319" s="232"/>
      <c r="F319" s="232"/>
      <c r="G319" s="233"/>
      <c r="H319" s="217"/>
      <c r="I319" s="224"/>
      <c r="J319" s="226"/>
      <c r="K319" s="226"/>
      <c r="L319" s="226"/>
      <c r="M319" s="226"/>
    </row>
    <row r="320" spans="1:13" ht="15" customHeight="1" outlineLevel="1">
      <c r="A320" s="241"/>
      <c r="B320" s="242" t="s">
        <v>391</v>
      </c>
      <c r="C320" s="241"/>
      <c r="D320" s="241"/>
      <c r="E320" s="243"/>
      <c r="F320" s="244"/>
      <c r="G320" s="244"/>
      <c r="H320" s="217"/>
      <c r="L320" s="217"/>
      <c r="M320" s="217"/>
    </row>
    <row r="321" spans="1:8" ht="15" outlineLevel="1">
      <c r="A321" s="220" t="s">
        <v>392</v>
      </c>
      <c r="B321" s="236" t="s">
        <v>1937</v>
      </c>
      <c r="C321" s="236"/>
      <c r="H321" s="217"/>
    </row>
    <row r="322" spans="1:8" ht="15" outlineLevel="1">
      <c r="A322" s="220" t="s">
        <v>393</v>
      </c>
      <c r="B322" s="236" t="s">
        <v>1938</v>
      </c>
      <c r="C322" s="236"/>
      <c r="H322" s="217"/>
    </row>
    <row r="323" spans="1:8" ht="15" outlineLevel="1">
      <c r="A323" s="220" t="s">
        <v>394</v>
      </c>
      <c r="B323" s="236" t="s">
        <v>395</v>
      </c>
      <c r="C323" s="236"/>
      <c r="H323" s="217"/>
    </row>
    <row r="324" spans="1:8" ht="15" outlineLevel="1">
      <c r="A324" s="220" t="s">
        <v>396</v>
      </c>
      <c r="B324" s="236" t="s">
        <v>397</v>
      </c>
      <c r="H324" s="217"/>
    </row>
    <row r="325" spans="1:8" ht="15" outlineLevel="1">
      <c r="A325" s="220" t="s">
        <v>398</v>
      </c>
      <c r="B325" s="236" t="s">
        <v>399</v>
      </c>
      <c r="H325" s="217"/>
    </row>
    <row r="326" spans="1:8" ht="15" outlineLevel="1">
      <c r="A326" s="220" t="s">
        <v>400</v>
      </c>
      <c r="B326" s="236" t="s">
        <v>886</v>
      </c>
      <c r="H326" s="217"/>
    </row>
    <row r="327" spans="1:8" ht="15" outlineLevel="1">
      <c r="A327" s="220" t="s">
        <v>401</v>
      </c>
      <c r="B327" s="236" t="s">
        <v>402</v>
      </c>
      <c r="H327" s="217"/>
    </row>
    <row r="328" spans="1:8" ht="15" outlineLevel="1">
      <c r="A328" s="220" t="s">
        <v>403</v>
      </c>
      <c r="B328" s="236" t="s">
        <v>404</v>
      </c>
      <c r="H328" s="217"/>
    </row>
    <row r="329" spans="1:8" ht="15" outlineLevel="1">
      <c r="A329" s="220" t="s">
        <v>405</v>
      </c>
      <c r="B329" s="236" t="s">
        <v>1939</v>
      </c>
      <c r="H329" s="217"/>
    </row>
    <row r="330" spans="1:8" ht="15" outlineLevel="1">
      <c r="A330" s="220" t="s">
        <v>406</v>
      </c>
      <c r="B330" s="256" t="s">
        <v>407</v>
      </c>
      <c r="H330" s="217"/>
    </row>
    <row r="331" spans="1:8" ht="15" outlineLevel="1">
      <c r="A331" s="220" t="s">
        <v>408</v>
      </c>
      <c r="B331" s="256" t="s">
        <v>407</v>
      </c>
      <c r="H331" s="217"/>
    </row>
    <row r="332" spans="1:8" ht="15" outlineLevel="1">
      <c r="A332" s="220" t="s">
        <v>409</v>
      </c>
      <c r="B332" s="256" t="s">
        <v>407</v>
      </c>
      <c r="H332" s="217"/>
    </row>
    <row r="333" spans="1:8" ht="15" outlineLevel="1">
      <c r="A333" s="220" t="s">
        <v>410</v>
      </c>
      <c r="B333" s="256" t="s">
        <v>407</v>
      </c>
      <c r="H333" s="217"/>
    </row>
    <row r="334" spans="1:8" ht="15" outlineLevel="1">
      <c r="A334" s="220" t="s">
        <v>411</v>
      </c>
      <c r="B334" s="256" t="s">
        <v>407</v>
      </c>
      <c r="H334" s="217"/>
    </row>
    <row r="335" spans="1:8" ht="15" outlineLevel="1">
      <c r="A335" s="220" t="s">
        <v>412</v>
      </c>
      <c r="B335" s="256" t="s">
        <v>407</v>
      </c>
      <c r="H335" s="217"/>
    </row>
    <row r="336" spans="1:8" ht="15" outlineLevel="1">
      <c r="A336" s="220" t="s">
        <v>413</v>
      </c>
      <c r="B336" s="256" t="s">
        <v>407</v>
      </c>
      <c r="H336" s="217"/>
    </row>
    <row r="337" spans="1:8" ht="15" outlineLevel="1">
      <c r="A337" s="220" t="s">
        <v>414</v>
      </c>
      <c r="B337" s="256" t="s">
        <v>407</v>
      </c>
      <c r="H337" s="217"/>
    </row>
    <row r="338" spans="1:8" ht="15" outlineLevel="1">
      <c r="A338" s="220" t="s">
        <v>415</v>
      </c>
      <c r="B338" s="256" t="s">
        <v>407</v>
      </c>
      <c r="H338" s="217"/>
    </row>
    <row r="339" spans="1:8" ht="15" outlineLevel="1">
      <c r="A339" s="220" t="s">
        <v>416</v>
      </c>
      <c r="B339" s="256" t="s">
        <v>407</v>
      </c>
      <c r="H339" s="217"/>
    </row>
    <row r="340" spans="1:8" ht="15" outlineLevel="1">
      <c r="A340" s="220" t="s">
        <v>417</v>
      </c>
      <c r="B340" s="256" t="s">
        <v>407</v>
      </c>
      <c r="H340" s="217"/>
    </row>
    <row r="341" spans="1:8" ht="15" outlineLevel="1">
      <c r="A341" s="220" t="s">
        <v>418</v>
      </c>
      <c r="B341" s="256" t="s">
        <v>407</v>
      </c>
      <c r="H341" s="217"/>
    </row>
    <row r="342" spans="1:8" ht="15" outlineLevel="1">
      <c r="A342" s="220" t="s">
        <v>419</v>
      </c>
      <c r="B342" s="256" t="s">
        <v>407</v>
      </c>
      <c r="H342" s="217"/>
    </row>
    <row r="343" spans="1:8" ht="15" outlineLevel="1">
      <c r="A343" s="220" t="s">
        <v>420</v>
      </c>
      <c r="B343" s="256" t="s">
        <v>407</v>
      </c>
      <c r="H343" s="217"/>
    </row>
    <row r="344" spans="1:8" ht="15" outlineLevel="1">
      <c r="A344" s="220" t="s">
        <v>421</v>
      </c>
      <c r="B344" s="256" t="s">
        <v>407</v>
      </c>
      <c r="H344" s="217"/>
    </row>
    <row r="345" spans="1:8" ht="15" outlineLevel="1">
      <c r="A345" s="220" t="s">
        <v>422</v>
      </c>
      <c r="B345" s="256" t="s">
        <v>407</v>
      </c>
      <c r="H345" s="217"/>
    </row>
    <row r="346" spans="1:8" ht="15" outlineLevel="1">
      <c r="A346" s="220" t="s">
        <v>423</v>
      </c>
      <c r="B346" s="256" t="s">
        <v>407</v>
      </c>
      <c r="H346" s="217"/>
    </row>
    <row r="347" spans="1:8" ht="15" outlineLevel="1">
      <c r="A347" s="220" t="s">
        <v>424</v>
      </c>
      <c r="B347" s="256" t="s">
        <v>407</v>
      </c>
      <c r="H347" s="217"/>
    </row>
    <row r="348" spans="1:8" ht="15" outlineLevel="1">
      <c r="A348" s="220" t="s">
        <v>425</v>
      </c>
      <c r="B348" s="256" t="s">
        <v>407</v>
      </c>
      <c r="H348" s="217"/>
    </row>
    <row r="349" spans="1:8" ht="15" outlineLevel="1">
      <c r="A349" s="220" t="s">
        <v>426</v>
      </c>
      <c r="B349" s="256" t="s">
        <v>407</v>
      </c>
      <c r="H349" s="217"/>
    </row>
    <row r="350" spans="1:8" ht="15" outlineLevel="1">
      <c r="A350" s="220" t="s">
        <v>427</v>
      </c>
      <c r="B350" s="256" t="s">
        <v>407</v>
      </c>
      <c r="H350" s="217"/>
    </row>
    <row r="351" spans="1:8" ht="15" outlineLevel="1">
      <c r="A351" s="220" t="s">
        <v>428</v>
      </c>
      <c r="B351" s="256" t="s">
        <v>407</v>
      </c>
      <c r="H351" s="217"/>
    </row>
    <row r="352" spans="1:8" ht="15" outlineLevel="1">
      <c r="A352" s="220" t="s">
        <v>429</v>
      </c>
      <c r="B352" s="256" t="s">
        <v>407</v>
      </c>
      <c r="H352" s="217"/>
    </row>
    <row r="353" spans="1:8" ht="15" outlineLevel="1">
      <c r="A353" s="220" t="s">
        <v>430</v>
      </c>
      <c r="B353" s="256" t="s">
        <v>407</v>
      </c>
      <c r="H353" s="217"/>
    </row>
    <row r="354" spans="1:8" ht="15" outlineLevel="1">
      <c r="A354" s="220" t="s">
        <v>431</v>
      </c>
      <c r="B354" s="256" t="s">
        <v>407</v>
      </c>
      <c r="H354" s="217"/>
    </row>
    <row r="355" spans="1:8" ht="15" outlineLevel="1">
      <c r="A355" s="220" t="s">
        <v>432</v>
      </c>
      <c r="B355" s="256" t="s">
        <v>407</v>
      </c>
      <c r="H355" s="217"/>
    </row>
    <row r="356" spans="1:8" ht="15" outlineLevel="1">
      <c r="A356" s="220" t="s">
        <v>433</v>
      </c>
      <c r="B356" s="256" t="s">
        <v>407</v>
      </c>
      <c r="H356" s="217"/>
    </row>
    <row r="357" spans="1:8" ht="15" outlineLevel="1">
      <c r="A357" s="220" t="s">
        <v>434</v>
      </c>
      <c r="B357" s="256" t="s">
        <v>407</v>
      </c>
      <c r="H357" s="217"/>
    </row>
    <row r="358" spans="1:8" ht="15" outlineLevel="1">
      <c r="A358" s="220" t="s">
        <v>435</v>
      </c>
      <c r="B358" s="256" t="s">
        <v>407</v>
      </c>
      <c r="H358" s="217"/>
    </row>
    <row r="359" spans="1:8" ht="15" outlineLevel="1">
      <c r="A359" s="220" t="s">
        <v>436</v>
      </c>
      <c r="B359" s="256" t="s">
        <v>407</v>
      </c>
      <c r="H359" s="217"/>
    </row>
    <row r="360" spans="1:8" ht="15" outlineLevel="1">
      <c r="A360" s="220" t="s">
        <v>437</v>
      </c>
      <c r="B360" s="256" t="s">
        <v>407</v>
      </c>
      <c r="H360" s="217"/>
    </row>
    <row r="361" spans="1:8" ht="15" outlineLevel="1">
      <c r="A361" s="220" t="s">
        <v>438</v>
      </c>
      <c r="B361" s="256" t="s">
        <v>407</v>
      </c>
      <c r="H361" s="217"/>
    </row>
    <row r="362" spans="1:8" ht="15" outlineLevel="1">
      <c r="A362" s="220" t="s">
        <v>439</v>
      </c>
      <c r="B362" s="256" t="s">
        <v>407</v>
      </c>
      <c r="H362" s="217"/>
    </row>
    <row r="363" spans="1:8" ht="15" outlineLevel="1">
      <c r="A363" s="220" t="s">
        <v>440</v>
      </c>
      <c r="B363" s="256" t="s">
        <v>407</v>
      </c>
      <c r="H363" s="217"/>
    </row>
    <row r="364" spans="1:8" ht="15" outlineLevel="1">
      <c r="A364" s="220" t="s">
        <v>441</v>
      </c>
      <c r="B364" s="256" t="s">
        <v>407</v>
      </c>
      <c r="H364" s="217"/>
    </row>
    <row r="365" spans="1:8" ht="15" outlineLevel="1">
      <c r="A365" s="220" t="s">
        <v>442</v>
      </c>
      <c r="B365" s="256" t="s">
        <v>407</v>
      </c>
      <c r="H365" s="217"/>
    </row>
    <row r="366" ht="15">
      <c r="H366" s="217"/>
    </row>
    <row r="367" ht="15">
      <c r="H367" s="217"/>
    </row>
    <row r="368" ht="15">
      <c r="H368" s="217"/>
    </row>
    <row r="369" ht="15">
      <c r="H369" s="217"/>
    </row>
    <row r="370" ht="15">
      <c r="H370" s="217"/>
    </row>
    <row r="371" ht="15">
      <c r="H371" s="217"/>
    </row>
    <row r="372" ht="15">
      <c r="H372" s="217"/>
    </row>
    <row r="373" ht="15">
      <c r="H373" s="217"/>
    </row>
    <row r="374" ht="15">
      <c r="H374" s="217"/>
    </row>
    <row r="375" ht="15">
      <c r="H375" s="217"/>
    </row>
    <row r="376" ht="15">
      <c r="H376" s="217"/>
    </row>
    <row r="377" ht="15">
      <c r="H377" s="217"/>
    </row>
    <row r="378" ht="15">
      <c r="H378" s="217"/>
    </row>
    <row r="379" ht="15">
      <c r="H379" s="217"/>
    </row>
    <row r="380" ht="15">
      <c r="H380" s="217"/>
    </row>
    <row r="381" ht="15">
      <c r="H381" s="217"/>
    </row>
    <row r="382" ht="15">
      <c r="H382" s="217"/>
    </row>
    <row r="383" ht="15">
      <c r="H383" s="217"/>
    </row>
    <row r="384" ht="15">
      <c r="H384" s="217"/>
    </row>
    <row r="385" ht="15">
      <c r="H385" s="217"/>
    </row>
    <row r="386" ht="15">
      <c r="H386" s="217"/>
    </row>
    <row r="387" ht="15">
      <c r="H387" s="217"/>
    </row>
    <row r="388" ht="15">
      <c r="H388" s="217"/>
    </row>
    <row r="389" ht="15">
      <c r="H389" s="217"/>
    </row>
    <row r="390" ht="15">
      <c r="H390" s="217"/>
    </row>
    <row r="391" ht="15">
      <c r="H391" s="217"/>
    </row>
    <row r="392" ht="15">
      <c r="H392" s="217"/>
    </row>
    <row r="393" ht="15">
      <c r="H393" s="217"/>
    </row>
    <row r="394" ht="15">
      <c r="H394" s="217"/>
    </row>
    <row r="395" ht="15">
      <c r="H395" s="217"/>
    </row>
    <row r="396" ht="15">
      <c r="H396" s="217"/>
    </row>
    <row r="397" ht="15">
      <c r="H397" s="217"/>
    </row>
    <row r="398" ht="15">
      <c r="H398" s="217"/>
    </row>
    <row r="399" ht="15">
      <c r="H399" s="217"/>
    </row>
    <row r="400" ht="15">
      <c r="H400" s="217"/>
    </row>
    <row r="401" ht="15">
      <c r="H401" s="217"/>
    </row>
    <row r="402" ht="15">
      <c r="H402" s="217"/>
    </row>
    <row r="403" ht="15">
      <c r="H403" s="217"/>
    </row>
    <row r="404" ht="15">
      <c r="H404" s="217"/>
    </row>
    <row r="405" ht="15">
      <c r="H405" s="217"/>
    </row>
    <row r="406" ht="15">
      <c r="H406" s="217"/>
    </row>
    <row r="407" ht="15">
      <c r="H407" s="217"/>
    </row>
    <row r="408" ht="15">
      <c r="H408" s="217"/>
    </row>
    <row r="409" ht="15">
      <c r="H409" s="217"/>
    </row>
    <row r="410" ht="15">
      <c r="H410" s="217"/>
    </row>
    <row r="411" ht="15">
      <c r="H411" s="217"/>
    </row>
    <row r="412" ht="15">
      <c r="H412" s="217"/>
    </row>
    <row r="413" ht="15">
      <c r="H413" s="217"/>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35" r:id="rId6"/>
  <headerFooter>
    <oddHeader>&amp;R&amp;G</oddHeader>
  </headerFooter>
  <rowBreaks count="4" manualBreakCount="4">
    <brk id="64" max="6" man="1"/>
    <brk id="136" max="6" man="1"/>
    <brk id="191" max="6" man="1"/>
    <brk id="284" max="6" man="1"/>
  </rowBreaks>
  <legacyDrawingHF r:id="rId5"/>
</worksheet>
</file>

<file path=xl/worksheets/sheet30.xml><?xml version="1.0" encoding="utf-8"?>
<worksheet xmlns="http://schemas.openxmlformats.org/spreadsheetml/2006/main" xmlns:r="http://schemas.openxmlformats.org/officeDocument/2006/relationships">
  <sheetPr codeName="Sheet27"/>
  <dimension ref="B1:P390"/>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3" t="s">
        <v>985</v>
      </c>
      <c r="L2" s="34"/>
      <c r="M2" s="34"/>
      <c r="N2" s="34"/>
      <c r="O2" s="34"/>
      <c r="P2" s="1"/>
    </row>
    <row r="3" spans="2:16" ht="6" customHeight="1">
      <c r="B3" s="1"/>
      <c r="C3" s="1"/>
      <c r="D3" s="1"/>
      <c r="E3" s="1"/>
      <c r="F3" s="1"/>
      <c r="G3" s="1"/>
      <c r="H3" s="1"/>
      <c r="I3" s="1"/>
      <c r="J3" s="1"/>
      <c r="K3" s="1"/>
      <c r="L3" s="1"/>
      <c r="M3" s="1"/>
      <c r="N3" s="1"/>
      <c r="O3" s="1"/>
      <c r="P3" s="1"/>
    </row>
    <row r="4" spans="2:16" ht="33" customHeight="1">
      <c r="B4" s="35" t="s">
        <v>1298</v>
      </c>
      <c r="C4" s="36"/>
      <c r="D4" s="36"/>
      <c r="E4" s="36"/>
      <c r="F4" s="36"/>
      <c r="G4" s="36"/>
      <c r="H4" s="36"/>
      <c r="I4" s="36"/>
      <c r="J4" s="36"/>
      <c r="K4" s="36"/>
      <c r="L4" s="36"/>
      <c r="M4" s="36"/>
      <c r="N4" s="36"/>
      <c r="O4" s="36"/>
      <c r="P4" s="36"/>
    </row>
    <row r="5" spans="2:16" ht="4.5" customHeight="1">
      <c r="B5" s="1"/>
      <c r="C5" s="1"/>
      <c r="D5" s="1"/>
      <c r="E5" s="1"/>
      <c r="F5" s="1"/>
      <c r="G5" s="1"/>
      <c r="H5" s="1"/>
      <c r="I5" s="1"/>
      <c r="J5" s="1"/>
      <c r="K5" s="1"/>
      <c r="L5" s="1"/>
      <c r="M5" s="1"/>
      <c r="N5" s="1"/>
      <c r="O5" s="1"/>
      <c r="P5" s="1"/>
    </row>
    <row r="6" spans="2:16" ht="20.25" customHeight="1">
      <c r="B6" s="40" t="s">
        <v>1113</v>
      </c>
      <c r="C6" s="41"/>
      <c r="D6" s="41"/>
      <c r="E6" s="41"/>
      <c r="F6" s="41"/>
      <c r="G6" s="1"/>
      <c r="H6" s="168">
        <v>43922</v>
      </c>
      <c r="I6" s="43"/>
      <c r="J6" s="43"/>
      <c r="K6" s="43"/>
      <c r="L6" s="1"/>
      <c r="M6" s="1"/>
      <c r="N6" s="1"/>
      <c r="O6" s="1"/>
      <c r="P6" s="1"/>
    </row>
    <row r="7" spans="2:16" ht="5.25" customHeight="1">
      <c r="B7" s="1"/>
      <c r="C7" s="1"/>
      <c r="D7" s="1"/>
      <c r="E7" s="1"/>
      <c r="F7" s="1"/>
      <c r="G7" s="1"/>
      <c r="H7" s="1"/>
      <c r="I7" s="1"/>
      <c r="J7" s="1"/>
      <c r="K7" s="1"/>
      <c r="L7" s="1"/>
      <c r="M7" s="1"/>
      <c r="N7" s="1"/>
      <c r="O7" s="1"/>
      <c r="P7" s="1"/>
    </row>
    <row r="8" spans="2:16" ht="17.25" customHeight="1">
      <c r="B8" s="159" t="s">
        <v>1299</v>
      </c>
      <c r="C8" s="160"/>
      <c r="D8" s="161"/>
      <c r="E8" s="162" t="s">
        <v>1300</v>
      </c>
      <c r="F8" s="163"/>
      <c r="G8" s="163"/>
      <c r="H8" s="164"/>
      <c r="I8" s="165" t="s">
        <v>1301</v>
      </c>
      <c r="J8" s="166"/>
      <c r="K8" s="166"/>
      <c r="L8" s="166"/>
      <c r="M8" s="166"/>
      <c r="N8" s="166"/>
      <c r="O8" s="166"/>
      <c r="P8" s="167"/>
    </row>
    <row r="9" spans="2:16" ht="22.5" customHeight="1">
      <c r="B9" s="26" t="s">
        <v>1302</v>
      </c>
      <c r="C9" s="4" t="s">
        <v>1303</v>
      </c>
      <c r="D9" s="4" t="s">
        <v>1304</v>
      </c>
      <c r="E9" s="26" t="s">
        <v>1305</v>
      </c>
      <c r="F9" s="169" t="s">
        <v>1306</v>
      </c>
      <c r="G9" s="45"/>
      <c r="H9" s="45"/>
      <c r="I9" s="49" t="s">
        <v>1307</v>
      </c>
      <c r="J9" s="45"/>
      <c r="K9" s="45"/>
      <c r="L9" s="45"/>
      <c r="M9" s="4" t="s">
        <v>1308</v>
      </c>
      <c r="N9" s="4" t="s">
        <v>1309</v>
      </c>
      <c r="O9" s="49" t="s">
        <v>1310</v>
      </c>
      <c r="P9" s="45"/>
    </row>
    <row r="10" spans="2:16" ht="11.25" customHeight="1">
      <c r="B10" s="27">
        <v>43922</v>
      </c>
      <c r="C10" s="28">
        <v>43952</v>
      </c>
      <c r="D10" s="10">
        <v>1</v>
      </c>
      <c r="E10" s="29">
        <v>30</v>
      </c>
      <c r="F10" s="170">
        <v>5000000000</v>
      </c>
      <c r="G10" s="61"/>
      <c r="H10" s="61"/>
      <c r="I10" s="60">
        <v>13388406491.38369</v>
      </c>
      <c r="J10" s="61"/>
      <c r="K10" s="61"/>
      <c r="L10" s="61"/>
      <c r="M10" s="10">
        <v>13366430669.061123</v>
      </c>
      <c r="N10" s="10">
        <v>13333532301.624968</v>
      </c>
      <c r="O10" s="60">
        <v>13278875553.876125</v>
      </c>
      <c r="P10" s="61"/>
    </row>
    <row r="11" spans="2:16" ht="11.25" customHeight="1">
      <c r="B11" s="27">
        <v>43922</v>
      </c>
      <c r="C11" s="28">
        <v>43983</v>
      </c>
      <c r="D11" s="10">
        <v>2</v>
      </c>
      <c r="E11" s="29">
        <v>61</v>
      </c>
      <c r="F11" s="170">
        <v>5000000000</v>
      </c>
      <c r="G11" s="61"/>
      <c r="H11" s="61"/>
      <c r="I11" s="60">
        <v>13303171902.399496</v>
      </c>
      <c r="J11" s="61"/>
      <c r="K11" s="61"/>
      <c r="L11" s="61"/>
      <c r="M11" s="10">
        <v>13258809856.041992</v>
      </c>
      <c r="N11" s="10">
        <v>13192539483.741442</v>
      </c>
      <c r="O11" s="60">
        <v>13082812151.986162</v>
      </c>
      <c r="P11" s="61"/>
    </row>
    <row r="12" spans="2:16" ht="11.25" customHeight="1">
      <c r="B12" s="27">
        <v>43922</v>
      </c>
      <c r="C12" s="28">
        <v>44013</v>
      </c>
      <c r="D12" s="10">
        <v>3</v>
      </c>
      <c r="E12" s="29">
        <v>91</v>
      </c>
      <c r="F12" s="170">
        <v>5000000000</v>
      </c>
      <c r="G12" s="61"/>
      <c r="H12" s="61"/>
      <c r="I12" s="60">
        <v>13214791344.91861</v>
      </c>
      <c r="J12" s="61"/>
      <c r="K12" s="61"/>
      <c r="L12" s="61"/>
      <c r="M12" s="10">
        <v>13149105504.112604</v>
      </c>
      <c r="N12" s="10">
        <v>13051181745.260765</v>
      </c>
      <c r="O12" s="60">
        <v>12889575775.59222</v>
      </c>
      <c r="P12" s="61"/>
    </row>
    <row r="13" spans="2:16" ht="11.25" customHeight="1">
      <c r="B13" s="27">
        <v>43922</v>
      </c>
      <c r="C13" s="28">
        <v>44044</v>
      </c>
      <c r="D13" s="10">
        <v>4</v>
      </c>
      <c r="E13" s="29">
        <v>122</v>
      </c>
      <c r="F13" s="170">
        <v>5000000000</v>
      </c>
      <c r="G13" s="61"/>
      <c r="H13" s="61"/>
      <c r="I13" s="60">
        <v>13129977773.226908</v>
      </c>
      <c r="J13" s="61"/>
      <c r="K13" s="61"/>
      <c r="L13" s="61"/>
      <c r="M13" s="10">
        <v>13042554788.39517</v>
      </c>
      <c r="N13" s="10">
        <v>12912501653.116896</v>
      </c>
      <c r="O13" s="60">
        <v>12698598621.312088</v>
      </c>
      <c r="P13" s="61"/>
    </row>
    <row r="14" spans="2:16" ht="11.25" customHeight="1">
      <c r="B14" s="27">
        <v>43922</v>
      </c>
      <c r="C14" s="28">
        <v>44075</v>
      </c>
      <c r="D14" s="10">
        <v>5</v>
      </c>
      <c r="E14" s="29">
        <v>153</v>
      </c>
      <c r="F14" s="170">
        <v>5000000000</v>
      </c>
      <c r="G14" s="61"/>
      <c r="H14" s="61"/>
      <c r="I14" s="60">
        <v>13047402603.429705</v>
      </c>
      <c r="J14" s="61"/>
      <c r="K14" s="61"/>
      <c r="L14" s="61"/>
      <c r="M14" s="10">
        <v>12938547409.662245</v>
      </c>
      <c r="N14" s="10">
        <v>12776954103.824986</v>
      </c>
      <c r="O14" s="60">
        <v>12512075616.979387</v>
      </c>
      <c r="P14" s="61"/>
    </row>
    <row r="15" spans="2:16" ht="11.25" customHeight="1">
      <c r="B15" s="27">
        <v>43922</v>
      </c>
      <c r="C15" s="28">
        <v>44105</v>
      </c>
      <c r="D15" s="10">
        <v>6</v>
      </c>
      <c r="E15" s="29">
        <v>183</v>
      </c>
      <c r="F15" s="170">
        <v>5000000000</v>
      </c>
      <c r="G15" s="61"/>
      <c r="H15" s="61"/>
      <c r="I15" s="60">
        <v>12964999643.393661</v>
      </c>
      <c r="J15" s="61"/>
      <c r="K15" s="61"/>
      <c r="L15" s="61"/>
      <c r="M15" s="10">
        <v>12835728649.822046</v>
      </c>
      <c r="N15" s="10">
        <v>12644221873.836292</v>
      </c>
      <c r="O15" s="60">
        <v>12331338432.128363</v>
      </c>
      <c r="P15" s="61"/>
    </row>
    <row r="16" spans="2:16" ht="11.25" customHeight="1">
      <c r="B16" s="27">
        <v>43922</v>
      </c>
      <c r="C16" s="28">
        <v>44136</v>
      </c>
      <c r="D16" s="10">
        <v>7</v>
      </c>
      <c r="E16" s="29">
        <v>214</v>
      </c>
      <c r="F16" s="170">
        <v>5000000000</v>
      </c>
      <c r="G16" s="61"/>
      <c r="H16" s="61"/>
      <c r="I16" s="60">
        <v>12882899596.340693</v>
      </c>
      <c r="J16" s="61"/>
      <c r="K16" s="61"/>
      <c r="L16" s="61"/>
      <c r="M16" s="10">
        <v>12732814716.917532</v>
      </c>
      <c r="N16" s="10">
        <v>12510944366.269312</v>
      </c>
      <c r="O16" s="60">
        <v>12149679495.111128</v>
      </c>
      <c r="P16" s="61"/>
    </row>
    <row r="17" spans="2:16" ht="11.25" customHeight="1">
      <c r="B17" s="27">
        <v>43922</v>
      </c>
      <c r="C17" s="28">
        <v>44166</v>
      </c>
      <c r="D17" s="10">
        <v>8</v>
      </c>
      <c r="E17" s="29">
        <v>244</v>
      </c>
      <c r="F17" s="170">
        <v>5000000000</v>
      </c>
      <c r="G17" s="61"/>
      <c r="H17" s="61"/>
      <c r="I17" s="60">
        <v>12795067069.178875</v>
      </c>
      <c r="J17" s="61"/>
      <c r="K17" s="61"/>
      <c r="L17" s="61"/>
      <c r="M17" s="10">
        <v>12625248192.426971</v>
      </c>
      <c r="N17" s="10">
        <v>12374719547.706108</v>
      </c>
      <c r="O17" s="60">
        <v>11968126674.873621</v>
      </c>
      <c r="P17" s="61"/>
    </row>
    <row r="18" spans="2:16" ht="11.25" customHeight="1">
      <c r="B18" s="27">
        <v>43922</v>
      </c>
      <c r="C18" s="28">
        <v>44197</v>
      </c>
      <c r="D18" s="10">
        <v>9</v>
      </c>
      <c r="E18" s="29">
        <v>275</v>
      </c>
      <c r="F18" s="170">
        <v>5000000000</v>
      </c>
      <c r="G18" s="61"/>
      <c r="H18" s="61"/>
      <c r="I18" s="60">
        <v>12709725576.245323</v>
      </c>
      <c r="J18" s="61"/>
      <c r="K18" s="61"/>
      <c r="L18" s="61"/>
      <c r="M18" s="10">
        <v>12519768839.274515</v>
      </c>
      <c r="N18" s="10">
        <v>12240124744.186989</v>
      </c>
      <c r="O18" s="60">
        <v>11787814029.668108</v>
      </c>
      <c r="P18" s="61"/>
    </row>
    <row r="19" spans="2:16" ht="11.25" customHeight="1">
      <c r="B19" s="27">
        <v>43922</v>
      </c>
      <c r="C19" s="28">
        <v>44228</v>
      </c>
      <c r="D19" s="10">
        <v>10</v>
      </c>
      <c r="E19" s="29">
        <v>306</v>
      </c>
      <c r="F19" s="170">
        <v>5000000000</v>
      </c>
      <c r="G19" s="61"/>
      <c r="H19" s="61"/>
      <c r="I19" s="60">
        <v>12624107314.79735</v>
      </c>
      <c r="J19" s="61"/>
      <c r="K19" s="61"/>
      <c r="L19" s="61"/>
      <c r="M19" s="10">
        <v>12414338799.4746</v>
      </c>
      <c r="N19" s="10">
        <v>12106182596.10964</v>
      </c>
      <c r="O19" s="60">
        <v>11609439998.395773</v>
      </c>
      <c r="P19" s="61"/>
    </row>
    <row r="20" spans="2:16" ht="11.25" customHeight="1">
      <c r="B20" s="27">
        <v>43922</v>
      </c>
      <c r="C20" s="28">
        <v>44256</v>
      </c>
      <c r="D20" s="10">
        <v>11</v>
      </c>
      <c r="E20" s="29">
        <v>334</v>
      </c>
      <c r="F20" s="170">
        <v>5000000000</v>
      </c>
      <c r="G20" s="61"/>
      <c r="H20" s="61"/>
      <c r="I20" s="60">
        <v>12534322883.374176</v>
      </c>
      <c r="J20" s="61"/>
      <c r="K20" s="61"/>
      <c r="L20" s="61"/>
      <c r="M20" s="10">
        <v>12307161984.372671</v>
      </c>
      <c r="N20" s="10">
        <v>11974093896.047628</v>
      </c>
      <c r="O20" s="60">
        <v>11438833059.557064</v>
      </c>
      <c r="P20" s="61"/>
    </row>
    <row r="21" spans="2:16" ht="11.25" customHeight="1">
      <c r="B21" s="27">
        <v>43922</v>
      </c>
      <c r="C21" s="28">
        <v>44287</v>
      </c>
      <c r="D21" s="10">
        <v>12</v>
      </c>
      <c r="E21" s="29">
        <v>365</v>
      </c>
      <c r="F21" s="170">
        <v>5000000000</v>
      </c>
      <c r="G21" s="61"/>
      <c r="H21" s="61"/>
      <c r="I21" s="60">
        <v>12448873914.850595</v>
      </c>
      <c r="J21" s="61"/>
      <c r="K21" s="61"/>
      <c r="L21" s="61"/>
      <c r="M21" s="10">
        <v>12202530060.566841</v>
      </c>
      <c r="N21" s="10">
        <v>11842099934.535143</v>
      </c>
      <c r="O21" s="60">
        <v>11264823819.228046</v>
      </c>
      <c r="P21" s="61"/>
    </row>
    <row r="22" spans="2:16" ht="11.25" customHeight="1">
      <c r="B22" s="27">
        <v>43922</v>
      </c>
      <c r="C22" s="28">
        <v>44317</v>
      </c>
      <c r="D22" s="10">
        <v>13</v>
      </c>
      <c r="E22" s="29">
        <v>395</v>
      </c>
      <c r="F22" s="170">
        <v>5000000000</v>
      </c>
      <c r="G22" s="61"/>
      <c r="H22" s="61"/>
      <c r="I22" s="60">
        <v>12364626832.63848</v>
      </c>
      <c r="J22" s="61"/>
      <c r="K22" s="61"/>
      <c r="L22" s="61"/>
      <c r="M22" s="10">
        <v>12100056327.80124</v>
      </c>
      <c r="N22" s="10">
        <v>11713751186.465307</v>
      </c>
      <c r="O22" s="60">
        <v>11097055558.615799</v>
      </c>
      <c r="P22" s="61"/>
    </row>
    <row r="23" spans="2:16" ht="11.25" customHeight="1">
      <c r="B23" s="27">
        <v>43922</v>
      </c>
      <c r="C23" s="28">
        <v>44348</v>
      </c>
      <c r="D23" s="10">
        <v>14</v>
      </c>
      <c r="E23" s="29">
        <v>426</v>
      </c>
      <c r="F23" s="170">
        <v>5000000000</v>
      </c>
      <c r="G23" s="61"/>
      <c r="H23" s="61"/>
      <c r="I23" s="60">
        <v>12279029683.948809</v>
      </c>
      <c r="J23" s="61"/>
      <c r="K23" s="61"/>
      <c r="L23" s="61"/>
      <c r="M23" s="10">
        <v>11995910214.727612</v>
      </c>
      <c r="N23" s="10">
        <v>11583395960.314632</v>
      </c>
      <c r="O23" s="60">
        <v>10927084143.527855</v>
      </c>
      <c r="P23" s="61"/>
    </row>
    <row r="24" spans="2:16" ht="11.25" customHeight="1">
      <c r="B24" s="27">
        <v>43922</v>
      </c>
      <c r="C24" s="28">
        <v>44378</v>
      </c>
      <c r="D24" s="10">
        <v>15</v>
      </c>
      <c r="E24" s="29">
        <v>456</v>
      </c>
      <c r="F24" s="170">
        <v>5000000000</v>
      </c>
      <c r="G24" s="61"/>
      <c r="H24" s="61"/>
      <c r="I24" s="60">
        <v>12193713396.775667</v>
      </c>
      <c r="J24" s="61"/>
      <c r="K24" s="61"/>
      <c r="L24" s="61"/>
      <c r="M24" s="10">
        <v>11893007718.73259</v>
      </c>
      <c r="N24" s="10">
        <v>11455766785.782505</v>
      </c>
      <c r="O24" s="60">
        <v>10762387686.689154</v>
      </c>
      <c r="P24" s="61"/>
    </row>
    <row r="25" spans="2:16" ht="11.25" customHeight="1">
      <c r="B25" s="27">
        <v>43922</v>
      </c>
      <c r="C25" s="28">
        <v>44409</v>
      </c>
      <c r="D25" s="10">
        <v>16</v>
      </c>
      <c r="E25" s="29">
        <v>487</v>
      </c>
      <c r="F25" s="170">
        <v>5000000000</v>
      </c>
      <c r="G25" s="61"/>
      <c r="H25" s="61"/>
      <c r="I25" s="60">
        <v>12107214216.54085</v>
      </c>
      <c r="J25" s="61"/>
      <c r="K25" s="61"/>
      <c r="L25" s="61"/>
      <c r="M25" s="10">
        <v>11788613339.90378</v>
      </c>
      <c r="N25" s="10">
        <v>11326331781.002584</v>
      </c>
      <c r="O25" s="60">
        <v>10595717416.55984</v>
      </c>
      <c r="P25" s="61"/>
    </row>
    <row r="26" spans="2:16" ht="11.25" customHeight="1">
      <c r="B26" s="27">
        <v>43922</v>
      </c>
      <c r="C26" s="28">
        <v>44440</v>
      </c>
      <c r="D26" s="10">
        <v>17</v>
      </c>
      <c r="E26" s="29">
        <v>518</v>
      </c>
      <c r="F26" s="170">
        <v>5000000000</v>
      </c>
      <c r="G26" s="61"/>
      <c r="H26" s="61"/>
      <c r="I26" s="60">
        <v>12022870141.051983</v>
      </c>
      <c r="J26" s="61"/>
      <c r="K26" s="61"/>
      <c r="L26" s="61"/>
      <c r="M26" s="10">
        <v>11686633704.252836</v>
      </c>
      <c r="N26" s="10">
        <v>11199795191.711254</v>
      </c>
      <c r="O26" s="60">
        <v>10432965916.08954</v>
      </c>
      <c r="P26" s="61"/>
    </row>
    <row r="27" spans="2:16" ht="11.25" customHeight="1">
      <c r="B27" s="27">
        <v>43922</v>
      </c>
      <c r="C27" s="28">
        <v>44470</v>
      </c>
      <c r="D27" s="10">
        <v>18</v>
      </c>
      <c r="E27" s="29">
        <v>548</v>
      </c>
      <c r="F27" s="170">
        <v>5000000000</v>
      </c>
      <c r="G27" s="61"/>
      <c r="H27" s="61"/>
      <c r="I27" s="60">
        <v>11936988073.635122</v>
      </c>
      <c r="J27" s="61"/>
      <c r="K27" s="61"/>
      <c r="L27" s="61"/>
      <c r="M27" s="10">
        <v>11584107953.65693</v>
      </c>
      <c r="N27" s="10">
        <v>11074216564.431854</v>
      </c>
      <c r="O27" s="60">
        <v>10273698190.355095</v>
      </c>
      <c r="P27" s="61"/>
    </row>
    <row r="28" spans="2:16" ht="11.25" customHeight="1">
      <c r="B28" s="27">
        <v>43922</v>
      </c>
      <c r="C28" s="28">
        <v>44501</v>
      </c>
      <c r="D28" s="10">
        <v>19</v>
      </c>
      <c r="E28" s="29">
        <v>579</v>
      </c>
      <c r="F28" s="170">
        <v>5000000000</v>
      </c>
      <c r="G28" s="61"/>
      <c r="H28" s="61"/>
      <c r="I28" s="60">
        <v>11848277771.78328</v>
      </c>
      <c r="J28" s="61"/>
      <c r="K28" s="61"/>
      <c r="L28" s="61"/>
      <c r="M28" s="10">
        <v>11478518604.45354</v>
      </c>
      <c r="N28" s="10">
        <v>10945367587.892672</v>
      </c>
      <c r="O28" s="60">
        <v>10111154863.684069</v>
      </c>
      <c r="P28" s="61"/>
    </row>
    <row r="29" spans="2:16" ht="11.25" customHeight="1">
      <c r="B29" s="27">
        <v>43922</v>
      </c>
      <c r="C29" s="28">
        <v>44531</v>
      </c>
      <c r="D29" s="10">
        <v>20</v>
      </c>
      <c r="E29" s="29">
        <v>609</v>
      </c>
      <c r="F29" s="170">
        <v>5000000000</v>
      </c>
      <c r="G29" s="61"/>
      <c r="H29" s="61"/>
      <c r="I29" s="60">
        <v>11762069100.136526</v>
      </c>
      <c r="J29" s="61"/>
      <c r="K29" s="61"/>
      <c r="L29" s="61"/>
      <c r="M29" s="10">
        <v>11376296487.565912</v>
      </c>
      <c r="N29" s="10">
        <v>10821193882.747543</v>
      </c>
      <c r="O29" s="60">
        <v>9955467811.084194</v>
      </c>
      <c r="P29" s="61"/>
    </row>
    <row r="30" spans="2:16" ht="11.25" customHeight="1">
      <c r="B30" s="27">
        <v>43922</v>
      </c>
      <c r="C30" s="28">
        <v>44562</v>
      </c>
      <c r="D30" s="10">
        <v>21</v>
      </c>
      <c r="E30" s="29">
        <v>640</v>
      </c>
      <c r="F30" s="170">
        <v>5000000000</v>
      </c>
      <c r="G30" s="61"/>
      <c r="H30" s="61"/>
      <c r="I30" s="60">
        <v>11680273481.079702</v>
      </c>
      <c r="J30" s="61"/>
      <c r="K30" s="61"/>
      <c r="L30" s="61"/>
      <c r="M30" s="10">
        <v>11278022743.697998</v>
      </c>
      <c r="N30" s="10">
        <v>10700432585.530521</v>
      </c>
      <c r="O30" s="60">
        <v>9802671496.393959</v>
      </c>
      <c r="P30" s="61"/>
    </row>
    <row r="31" spans="2:16" ht="11.25" customHeight="1">
      <c r="B31" s="27">
        <v>43922</v>
      </c>
      <c r="C31" s="28">
        <v>44593</v>
      </c>
      <c r="D31" s="10">
        <v>22</v>
      </c>
      <c r="E31" s="29">
        <v>671</v>
      </c>
      <c r="F31" s="170">
        <v>5000000000</v>
      </c>
      <c r="G31" s="61"/>
      <c r="H31" s="61"/>
      <c r="I31" s="60">
        <v>11597367968.472115</v>
      </c>
      <c r="J31" s="61"/>
      <c r="K31" s="61"/>
      <c r="L31" s="61"/>
      <c r="M31" s="10">
        <v>11178979780.213749</v>
      </c>
      <c r="N31" s="10">
        <v>10579487570.745308</v>
      </c>
      <c r="O31" s="60">
        <v>9650823342.620062</v>
      </c>
      <c r="P31" s="61"/>
    </row>
    <row r="32" spans="2:16" ht="11.25" customHeight="1">
      <c r="B32" s="27">
        <v>43922</v>
      </c>
      <c r="C32" s="28">
        <v>44621</v>
      </c>
      <c r="D32" s="10">
        <v>23</v>
      </c>
      <c r="E32" s="29">
        <v>699</v>
      </c>
      <c r="F32" s="170">
        <v>5000000000</v>
      </c>
      <c r="G32" s="61"/>
      <c r="H32" s="61"/>
      <c r="I32" s="60">
        <v>11512039435.032848</v>
      </c>
      <c r="J32" s="61"/>
      <c r="K32" s="61"/>
      <c r="L32" s="61"/>
      <c r="M32" s="10">
        <v>11079728674.729685</v>
      </c>
      <c r="N32" s="10">
        <v>10461469748.043283</v>
      </c>
      <c r="O32" s="60">
        <v>9506648751.765863</v>
      </c>
      <c r="P32" s="61"/>
    </row>
    <row r="33" spans="2:16" ht="11.25" customHeight="1">
      <c r="B33" s="27">
        <v>43922</v>
      </c>
      <c r="C33" s="28">
        <v>44652</v>
      </c>
      <c r="D33" s="10">
        <v>24</v>
      </c>
      <c r="E33" s="29">
        <v>730</v>
      </c>
      <c r="F33" s="170">
        <v>5000000000</v>
      </c>
      <c r="G33" s="61"/>
      <c r="H33" s="61"/>
      <c r="I33" s="60">
        <v>11427015969.36652</v>
      </c>
      <c r="J33" s="61"/>
      <c r="K33" s="61"/>
      <c r="L33" s="61"/>
      <c r="M33" s="10">
        <v>10979244839.918612</v>
      </c>
      <c r="N33" s="10">
        <v>10340228623.01283</v>
      </c>
      <c r="O33" s="60">
        <v>9356674149.625114</v>
      </c>
      <c r="P33" s="61"/>
    </row>
    <row r="34" spans="2:16" ht="11.25" customHeight="1">
      <c r="B34" s="27">
        <v>43922</v>
      </c>
      <c r="C34" s="28">
        <v>44682</v>
      </c>
      <c r="D34" s="10">
        <v>25</v>
      </c>
      <c r="E34" s="29">
        <v>760</v>
      </c>
      <c r="F34" s="170">
        <v>5000000000</v>
      </c>
      <c r="G34" s="61"/>
      <c r="H34" s="61"/>
      <c r="I34" s="60">
        <v>11345322086.294184</v>
      </c>
      <c r="J34" s="61"/>
      <c r="K34" s="61"/>
      <c r="L34" s="61"/>
      <c r="M34" s="10">
        <v>10882859587.318096</v>
      </c>
      <c r="N34" s="10">
        <v>10224226553.578838</v>
      </c>
      <c r="O34" s="60">
        <v>9213781559.88155</v>
      </c>
      <c r="P34" s="61"/>
    </row>
    <row r="35" spans="2:16" ht="11.25" customHeight="1">
      <c r="B35" s="27">
        <v>43922</v>
      </c>
      <c r="C35" s="28">
        <v>44713</v>
      </c>
      <c r="D35" s="10">
        <v>26</v>
      </c>
      <c r="E35" s="29">
        <v>791</v>
      </c>
      <c r="F35" s="170">
        <v>5000000000</v>
      </c>
      <c r="G35" s="61"/>
      <c r="H35" s="61"/>
      <c r="I35" s="60">
        <v>11261653707.944695</v>
      </c>
      <c r="J35" s="61"/>
      <c r="K35" s="61"/>
      <c r="L35" s="61"/>
      <c r="M35" s="10">
        <v>10784279720.494785</v>
      </c>
      <c r="N35" s="10">
        <v>10105845985.391912</v>
      </c>
      <c r="O35" s="60">
        <v>9068526832.797665</v>
      </c>
      <c r="P35" s="61"/>
    </row>
    <row r="36" spans="2:16" ht="11.25" customHeight="1">
      <c r="B36" s="27">
        <v>43922</v>
      </c>
      <c r="C36" s="28">
        <v>44743</v>
      </c>
      <c r="D36" s="10">
        <v>27</v>
      </c>
      <c r="E36" s="29">
        <v>821</v>
      </c>
      <c r="F36" s="170">
        <v>5000000000</v>
      </c>
      <c r="G36" s="61"/>
      <c r="H36" s="61"/>
      <c r="I36" s="60">
        <v>11177571243.208143</v>
      </c>
      <c r="J36" s="61"/>
      <c r="K36" s="61"/>
      <c r="L36" s="61"/>
      <c r="M36" s="10">
        <v>10686192227.811584</v>
      </c>
      <c r="N36" s="10">
        <v>9989282165.812227</v>
      </c>
      <c r="O36" s="60">
        <v>8927182872.388649</v>
      </c>
      <c r="P36" s="61"/>
    </row>
    <row r="37" spans="2:16" ht="11.25" customHeight="1">
      <c r="B37" s="27">
        <v>43922</v>
      </c>
      <c r="C37" s="28">
        <v>44774</v>
      </c>
      <c r="D37" s="10">
        <v>28</v>
      </c>
      <c r="E37" s="29">
        <v>852</v>
      </c>
      <c r="F37" s="170">
        <v>5000000000</v>
      </c>
      <c r="G37" s="61"/>
      <c r="H37" s="61"/>
      <c r="I37" s="60">
        <v>11094147168.365692</v>
      </c>
      <c r="J37" s="61"/>
      <c r="K37" s="61"/>
      <c r="L37" s="61"/>
      <c r="M37" s="10">
        <v>10588446272.575191</v>
      </c>
      <c r="N37" s="10">
        <v>9872738380.631842</v>
      </c>
      <c r="O37" s="60">
        <v>8785660132.96837</v>
      </c>
      <c r="P37" s="61"/>
    </row>
    <row r="38" spans="2:16" ht="11.25" customHeight="1">
      <c r="B38" s="27">
        <v>43922</v>
      </c>
      <c r="C38" s="28">
        <v>44805</v>
      </c>
      <c r="D38" s="10">
        <v>29</v>
      </c>
      <c r="E38" s="29">
        <v>883</v>
      </c>
      <c r="F38" s="170">
        <v>5000000000</v>
      </c>
      <c r="G38" s="61"/>
      <c r="H38" s="61"/>
      <c r="I38" s="60">
        <v>11008990214.158636</v>
      </c>
      <c r="J38" s="61"/>
      <c r="K38" s="61"/>
      <c r="L38" s="61"/>
      <c r="M38" s="10">
        <v>10489350060.499847</v>
      </c>
      <c r="N38" s="10">
        <v>9755466988.804146</v>
      </c>
      <c r="O38" s="60">
        <v>8644531345.092846</v>
      </c>
      <c r="P38" s="61"/>
    </row>
    <row r="39" spans="2:16" ht="11.25" customHeight="1">
      <c r="B39" s="27">
        <v>43922</v>
      </c>
      <c r="C39" s="28">
        <v>44835</v>
      </c>
      <c r="D39" s="10">
        <v>30</v>
      </c>
      <c r="E39" s="29">
        <v>913</v>
      </c>
      <c r="F39" s="170">
        <v>5000000000</v>
      </c>
      <c r="G39" s="61"/>
      <c r="H39" s="61"/>
      <c r="I39" s="60">
        <v>10926046965.42373</v>
      </c>
      <c r="J39" s="61"/>
      <c r="K39" s="61"/>
      <c r="L39" s="61"/>
      <c r="M39" s="10">
        <v>10393234278.509558</v>
      </c>
      <c r="N39" s="10">
        <v>9642285105.198227</v>
      </c>
      <c r="O39" s="60">
        <v>8509213919.254913</v>
      </c>
      <c r="P39" s="61"/>
    </row>
    <row r="40" spans="2:16" ht="11.25" customHeight="1">
      <c r="B40" s="27">
        <v>43922</v>
      </c>
      <c r="C40" s="28">
        <v>44866</v>
      </c>
      <c r="D40" s="10">
        <v>31</v>
      </c>
      <c r="E40" s="29">
        <v>944</v>
      </c>
      <c r="F40" s="170">
        <v>5000000000</v>
      </c>
      <c r="G40" s="61"/>
      <c r="H40" s="61"/>
      <c r="I40" s="60">
        <v>10840929400.159067</v>
      </c>
      <c r="J40" s="61"/>
      <c r="K40" s="61"/>
      <c r="L40" s="61"/>
      <c r="M40" s="10">
        <v>10294777133.71628</v>
      </c>
      <c r="N40" s="10">
        <v>9526651838.316526</v>
      </c>
      <c r="O40" s="60">
        <v>8371559851.217897</v>
      </c>
      <c r="P40" s="61"/>
    </row>
    <row r="41" spans="2:16" ht="11.25" customHeight="1">
      <c r="B41" s="27">
        <v>43922</v>
      </c>
      <c r="C41" s="28">
        <v>44896</v>
      </c>
      <c r="D41" s="10">
        <v>32</v>
      </c>
      <c r="E41" s="29">
        <v>974</v>
      </c>
      <c r="F41" s="170">
        <v>5000000000</v>
      </c>
      <c r="G41" s="61"/>
      <c r="H41" s="61"/>
      <c r="I41" s="60">
        <v>10757692423.354868</v>
      </c>
      <c r="J41" s="61"/>
      <c r="K41" s="61"/>
      <c r="L41" s="61"/>
      <c r="M41" s="10">
        <v>10198965355.034294</v>
      </c>
      <c r="N41" s="10">
        <v>9414759454.468252</v>
      </c>
      <c r="O41" s="60">
        <v>8239320648.316302</v>
      </c>
      <c r="P41" s="61"/>
    </row>
    <row r="42" spans="2:16" ht="11.25" customHeight="1">
      <c r="B42" s="27">
        <v>43922</v>
      </c>
      <c r="C42" s="28">
        <v>44927</v>
      </c>
      <c r="D42" s="10">
        <v>33</v>
      </c>
      <c r="E42" s="29">
        <v>1005</v>
      </c>
      <c r="F42" s="170">
        <v>5000000000</v>
      </c>
      <c r="G42" s="61"/>
      <c r="H42" s="61"/>
      <c r="I42" s="60">
        <v>10675711632.694729</v>
      </c>
      <c r="J42" s="61"/>
      <c r="K42" s="61"/>
      <c r="L42" s="61"/>
      <c r="M42" s="10">
        <v>10104076061.089539</v>
      </c>
      <c r="N42" s="10">
        <v>9303445364.297098</v>
      </c>
      <c r="O42" s="60">
        <v>8107418792.963864</v>
      </c>
      <c r="P42" s="61"/>
    </row>
    <row r="43" spans="2:16" ht="11.25" customHeight="1">
      <c r="B43" s="27">
        <v>43922</v>
      </c>
      <c r="C43" s="28">
        <v>44958</v>
      </c>
      <c r="D43" s="10">
        <v>34</v>
      </c>
      <c r="E43" s="29">
        <v>1036</v>
      </c>
      <c r="F43" s="170">
        <v>5000000000</v>
      </c>
      <c r="G43" s="61"/>
      <c r="H43" s="61"/>
      <c r="I43" s="60">
        <v>10592085042.359428</v>
      </c>
      <c r="J43" s="61"/>
      <c r="K43" s="61"/>
      <c r="L43" s="61"/>
      <c r="M43" s="10">
        <v>10007924273.954376</v>
      </c>
      <c r="N43" s="10">
        <v>9191477070.821186</v>
      </c>
      <c r="O43" s="60">
        <v>7975918792.032319</v>
      </c>
      <c r="P43" s="61"/>
    </row>
    <row r="44" spans="2:16" ht="11.25" customHeight="1">
      <c r="B44" s="27">
        <v>43922</v>
      </c>
      <c r="C44" s="28">
        <v>44986</v>
      </c>
      <c r="D44" s="10">
        <v>35</v>
      </c>
      <c r="E44" s="29">
        <v>1064</v>
      </c>
      <c r="F44" s="170">
        <v>5000000000</v>
      </c>
      <c r="G44" s="61"/>
      <c r="H44" s="61"/>
      <c r="I44" s="60">
        <v>10506680950.157803</v>
      </c>
      <c r="J44" s="61"/>
      <c r="K44" s="61"/>
      <c r="L44" s="61"/>
      <c r="M44" s="10">
        <v>9912021127.87435</v>
      </c>
      <c r="N44" s="10">
        <v>9082483819.010584</v>
      </c>
      <c r="O44" s="60">
        <v>7851182261.067389</v>
      </c>
      <c r="P44" s="61"/>
    </row>
    <row r="45" spans="2:16" ht="11.25" customHeight="1">
      <c r="B45" s="27">
        <v>43922</v>
      </c>
      <c r="C45" s="28">
        <v>45017</v>
      </c>
      <c r="D45" s="10">
        <v>36</v>
      </c>
      <c r="E45" s="29">
        <v>1095</v>
      </c>
      <c r="F45" s="170">
        <v>5000000000</v>
      </c>
      <c r="G45" s="61"/>
      <c r="H45" s="61"/>
      <c r="I45" s="60">
        <v>10425736700.464552</v>
      </c>
      <c r="J45" s="61"/>
      <c r="K45" s="61"/>
      <c r="L45" s="61"/>
      <c r="M45" s="10">
        <v>9818976177.445463</v>
      </c>
      <c r="N45" s="10">
        <v>8974344006.042849</v>
      </c>
      <c r="O45" s="60">
        <v>7724844735.084568</v>
      </c>
      <c r="P45" s="61"/>
    </row>
    <row r="46" spans="2:16" ht="11.25" customHeight="1">
      <c r="B46" s="27">
        <v>43922</v>
      </c>
      <c r="C46" s="28">
        <v>45047</v>
      </c>
      <c r="D46" s="10">
        <v>37</v>
      </c>
      <c r="E46" s="29">
        <v>1125</v>
      </c>
      <c r="F46" s="170">
        <v>5000000000</v>
      </c>
      <c r="G46" s="61"/>
      <c r="H46" s="61"/>
      <c r="I46" s="60">
        <v>10340796861.571098</v>
      </c>
      <c r="J46" s="61"/>
      <c r="K46" s="61"/>
      <c r="L46" s="61"/>
      <c r="M46" s="10">
        <v>9722994067.67086</v>
      </c>
      <c r="N46" s="10">
        <v>8864745966.03512</v>
      </c>
      <c r="O46" s="60">
        <v>7599227115.18408</v>
      </c>
      <c r="P46" s="61"/>
    </row>
    <row r="47" spans="2:16" ht="11.25" customHeight="1">
      <c r="B47" s="27">
        <v>43922</v>
      </c>
      <c r="C47" s="28">
        <v>45078</v>
      </c>
      <c r="D47" s="10">
        <v>38</v>
      </c>
      <c r="E47" s="29">
        <v>1156</v>
      </c>
      <c r="F47" s="170">
        <v>5000000000</v>
      </c>
      <c r="G47" s="61"/>
      <c r="H47" s="61"/>
      <c r="I47" s="60">
        <v>10256817271.476067</v>
      </c>
      <c r="J47" s="61"/>
      <c r="K47" s="61"/>
      <c r="L47" s="61"/>
      <c r="M47" s="10">
        <v>9627674780.723244</v>
      </c>
      <c r="N47" s="10">
        <v>8755516651.88543</v>
      </c>
      <c r="O47" s="60">
        <v>7473800957.435235</v>
      </c>
      <c r="P47" s="61"/>
    </row>
    <row r="48" spans="2:16" ht="11.25" customHeight="1">
      <c r="B48" s="27">
        <v>43922</v>
      </c>
      <c r="C48" s="28">
        <v>45108</v>
      </c>
      <c r="D48" s="10">
        <v>39</v>
      </c>
      <c r="E48" s="29">
        <v>1186</v>
      </c>
      <c r="F48" s="170">
        <v>5000000000</v>
      </c>
      <c r="G48" s="61"/>
      <c r="H48" s="61"/>
      <c r="I48" s="60">
        <v>10172699020.470718</v>
      </c>
      <c r="J48" s="61"/>
      <c r="K48" s="61"/>
      <c r="L48" s="61"/>
      <c r="M48" s="10">
        <v>9533042927.228897</v>
      </c>
      <c r="N48" s="10">
        <v>8648119513.32587</v>
      </c>
      <c r="O48" s="60">
        <v>7351864860.343026</v>
      </c>
      <c r="P48" s="61"/>
    </row>
    <row r="49" spans="2:16" ht="11.25" customHeight="1">
      <c r="B49" s="27">
        <v>43922</v>
      </c>
      <c r="C49" s="28">
        <v>45139</v>
      </c>
      <c r="D49" s="10">
        <v>40</v>
      </c>
      <c r="E49" s="29">
        <v>1217</v>
      </c>
      <c r="F49" s="170">
        <v>5000000000</v>
      </c>
      <c r="G49" s="61"/>
      <c r="H49" s="61"/>
      <c r="I49" s="60">
        <v>10090121959.71293</v>
      </c>
      <c r="J49" s="61"/>
      <c r="K49" s="61"/>
      <c r="L49" s="61"/>
      <c r="M49" s="10">
        <v>9439620789.713959</v>
      </c>
      <c r="N49" s="10">
        <v>8541591058.083004</v>
      </c>
      <c r="O49" s="60">
        <v>7230548228.886501</v>
      </c>
      <c r="P49" s="61"/>
    </row>
    <row r="50" spans="2:16" ht="11.25" customHeight="1">
      <c r="B50" s="27">
        <v>43922</v>
      </c>
      <c r="C50" s="28">
        <v>45170</v>
      </c>
      <c r="D50" s="10">
        <v>41</v>
      </c>
      <c r="E50" s="29">
        <v>1248</v>
      </c>
      <c r="F50" s="170">
        <v>5000000000</v>
      </c>
      <c r="G50" s="61"/>
      <c r="H50" s="61"/>
      <c r="I50" s="60">
        <v>10003704644.195494</v>
      </c>
      <c r="J50" s="61"/>
      <c r="K50" s="61"/>
      <c r="L50" s="61"/>
      <c r="M50" s="10">
        <v>9342901547.01421</v>
      </c>
      <c r="N50" s="10">
        <v>8432572664.688907</v>
      </c>
      <c r="O50" s="60">
        <v>7108028558.45841</v>
      </c>
      <c r="P50" s="61"/>
    </row>
    <row r="51" spans="2:16" ht="11.25" customHeight="1">
      <c r="B51" s="27">
        <v>43922</v>
      </c>
      <c r="C51" s="28">
        <v>45200</v>
      </c>
      <c r="D51" s="10">
        <v>42</v>
      </c>
      <c r="E51" s="29">
        <v>1278</v>
      </c>
      <c r="F51" s="170">
        <v>5000000000</v>
      </c>
      <c r="G51" s="61"/>
      <c r="H51" s="61"/>
      <c r="I51" s="60">
        <v>9920581262.092058</v>
      </c>
      <c r="J51" s="61"/>
      <c r="K51" s="61"/>
      <c r="L51" s="61"/>
      <c r="M51" s="10">
        <v>9250060873.5473</v>
      </c>
      <c r="N51" s="10">
        <v>8328229375.119282</v>
      </c>
      <c r="O51" s="60">
        <v>6991298307.75728</v>
      </c>
      <c r="P51" s="61"/>
    </row>
    <row r="52" spans="2:16" ht="11.25" customHeight="1">
      <c r="B52" s="27">
        <v>43922</v>
      </c>
      <c r="C52" s="28">
        <v>45231</v>
      </c>
      <c r="D52" s="10">
        <v>43</v>
      </c>
      <c r="E52" s="29">
        <v>1309</v>
      </c>
      <c r="F52" s="170">
        <v>5000000000</v>
      </c>
      <c r="G52" s="61"/>
      <c r="H52" s="61"/>
      <c r="I52" s="60">
        <v>9835608396.672508</v>
      </c>
      <c r="J52" s="61"/>
      <c r="K52" s="61"/>
      <c r="L52" s="61"/>
      <c r="M52" s="10">
        <v>9155276815.481401</v>
      </c>
      <c r="N52" s="10">
        <v>8221927824.569411</v>
      </c>
      <c r="O52" s="60">
        <v>6872827359.089977</v>
      </c>
      <c r="P52" s="61"/>
    </row>
    <row r="53" spans="2:16" ht="11.25" customHeight="1">
      <c r="B53" s="27">
        <v>43922</v>
      </c>
      <c r="C53" s="28">
        <v>45261</v>
      </c>
      <c r="D53" s="10">
        <v>44</v>
      </c>
      <c r="E53" s="29">
        <v>1339</v>
      </c>
      <c r="F53" s="170">
        <v>5000000000</v>
      </c>
      <c r="G53" s="61"/>
      <c r="H53" s="61"/>
      <c r="I53" s="60">
        <v>9749547968.412123</v>
      </c>
      <c r="J53" s="61"/>
      <c r="K53" s="61"/>
      <c r="L53" s="61"/>
      <c r="M53" s="10">
        <v>9060273164.303259</v>
      </c>
      <c r="N53" s="10">
        <v>8116583092.836225</v>
      </c>
      <c r="O53" s="60">
        <v>6756956100.121397</v>
      </c>
      <c r="P53" s="61"/>
    </row>
    <row r="54" spans="2:16" ht="11.25" customHeight="1">
      <c r="B54" s="27">
        <v>43922</v>
      </c>
      <c r="C54" s="28">
        <v>45292</v>
      </c>
      <c r="D54" s="10">
        <v>45</v>
      </c>
      <c r="E54" s="29">
        <v>1370</v>
      </c>
      <c r="F54" s="170">
        <v>5000000000</v>
      </c>
      <c r="G54" s="61"/>
      <c r="H54" s="61"/>
      <c r="I54" s="60">
        <v>9667480641.968702</v>
      </c>
      <c r="J54" s="61"/>
      <c r="K54" s="61"/>
      <c r="L54" s="61"/>
      <c r="M54" s="10">
        <v>8968770302.18854</v>
      </c>
      <c r="N54" s="10">
        <v>8014177217.202687</v>
      </c>
      <c r="O54" s="60">
        <v>6643446157.57571</v>
      </c>
      <c r="P54" s="61"/>
    </row>
    <row r="55" spans="2:16" ht="11.25" customHeight="1">
      <c r="B55" s="27">
        <v>43922</v>
      </c>
      <c r="C55" s="28">
        <v>45323</v>
      </c>
      <c r="D55" s="10">
        <v>46</v>
      </c>
      <c r="E55" s="29">
        <v>1401</v>
      </c>
      <c r="F55" s="170">
        <v>5000000000</v>
      </c>
      <c r="G55" s="61"/>
      <c r="H55" s="61"/>
      <c r="I55" s="60">
        <v>9583687437.583855</v>
      </c>
      <c r="J55" s="61"/>
      <c r="K55" s="61"/>
      <c r="L55" s="61"/>
      <c r="M55" s="10">
        <v>8875953342.258678</v>
      </c>
      <c r="N55" s="10">
        <v>7911068477.584296</v>
      </c>
      <c r="O55" s="60">
        <v>6530196369.731142</v>
      </c>
      <c r="P55" s="61"/>
    </row>
    <row r="56" spans="2:16" ht="11.25" customHeight="1">
      <c r="B56" s="27">
        <v>43922</v>
      </c>
      <c r="C56" s="28">
        <v>45352</v>
      </c>
      <c r="D56" s="10">
        <v>47</v>
      </c>
      <c r="E56" s="29">
        <v>1430</v>
      </c>
      <c r="F56" s="170">
        <v>5000000000</v>
      </c>
      <c r="G56" s="61"/>
      <c r="H56" s="61"/>
      <c r="I56" s="60">
        <v>9500602674.995085</v>
      </c>
      <c r="J56" s="61"/>
      <c r="K56" s="61"/>
      <c r="L56" s="61"/>
      <c r="M56" s="10">
        <v>8785042502.210901</v>
      </c>
      <c r="N56" s="10">
        <v>7811410151.895378</v>
      </c>
      <c r="O56" s="60">
        <v>6422381304.040071</v>
      </c>
      <c r="P56" s="61"/>
    </row>
    <row r="57" spans="2:16" ht="11.25" customHeight="1">
      <c r="B57" s="27">
        <v>43922</v>
      </c>
      <c r="C57" s="28">
        <v>45383</v>
      </c>
      <c r="D57" s="10">
        <v>48</v>
      </c>
      <c r="E57" s="29">
        <v>1461</v>
      </c>
      <c r="F57" s="170">
        <v>5000000000</v>
      </c>
      <c r="G57" s="61"/>
      <c r="H57" s="61"/>
      <c r="I57" s="60">
        <v>9419171246.581335</v>
      </c>
      <c r="J57" s="61"/>
      <c r="K57" s="61"/>
      <c r="L57" s="61"/>
      <c r="M57" s="10">
        <v>8694971901.989538</v>
      </c>
      <c r="N57" s="10">
        <v>7711659590.860224</v>
      </c>
      <c r="O57" s="60">
        <v>6313513521.8848915</v>
      </c>
      <c r="P57" s="61"/>
    </row>
    <row r="58" spans="2:16" ht="11.25" customHeight="1">
      <c r="B58" s="27">
        <v>43922</v>
      </c>
      <c r="C58" s="28">
        <v>45413</v>
      </c>
      <c r="D58" s="10">
        <v>49</v>
      </c>
      <c r="E58" s="29">
        <v>1491</v>
      </c>
      <c r="F58" s="170">
        <v>5000000000</v>
      </c>
      <c r="G58" s="61"/>
      <c r="H58" s="61"/>
      <c r="I58" s="60">
        <v>9335308082.32347</v>
      </c>
      <c r="J58" s="61"/>
      <c r="K58" s="61"/>
      <c r="L58" s="61"/>
      <c r="M58" s="10">
        <v>8603411697.188053</v>
      </c>
      <c r="N58" s="10">
        <v>7611673316.2526045</v>
      </c>
      <c r="O58" s="60">
        <v>6206110277.857208</v>
      </c>
      <c r="P58" s="61"/>
    </row>
    <row r="59" spans="2:16" ht="11.25" customHeight="1">
      <c r="B59" s="27">
        <v>43922</v>
      </c>
      <c r="C59" s="28">
        <v>45444</v>
      </c>
      <c r="D59" s="10">
        <v>50</v>
      </c>
      <c r="E59" s="29">
        <v>1522</v>
      </c>
      <c r="F59" s="170">
        <v>5000000000</v>
      </c>
      <c r="G59" s="61"/>
      <c r="H59" s="61"/>
      <c r="I59" s="60">
        <v>9247406520.79346</v>
      </c>
      <c r="J59" s="61"/>
      <c r="K59" s="61"/>
      <c r="L59" s="61"/>
      <c r="M59" s="10">
        <v>8507947071.640104</v>
      </c>
      <c r="N59" s="10">
        <v>7508069902.38724</v>
      </c>
      <c r="O59" s="60">
        <v>6095709680.271059</v>
      </c>
      <c r="P59" s="61"/>
    </row>
    <row r="60" spans="2:16" ht="11.25" customHeight="1">
      <c r="B60" s="27">
        <v>43922</v>
      </c>
      <c r="C60" s="28">
        <v>45474</v>
      </c>
      <c r="D60" s="10">
        <v>51</v>
      </c>
      <c r="E60" s="29">
        <v>1552</v>
      </c>
      <c r="F60" s="170">
        <v>5000000000</v>
      </c>
      <c r="G60" s="61"/>
      <c r="H60" s="61"/>
      <c r="I60" s="60">
        <v>9163078747.353888</v>
      </c>
      <c r="J60" s="61"/>
      <c r="K60" s="61"/>
      <c r="L60" s="61"/>
      <c r="M60" s="10">
        <v>8416524827.91197</v>
      </c>
      <c r="N60" s="10">
        <v>7409111048.826777</v>
      </c>
      <c r="O60" s="60">
        <v>5990708044.735614</v>
      </c>
      <c r="P60" s="61"/>
    </row>
    <row r="61" spans="2:16" ht="11.25" customHeight="1">
      <c r="B61" s="27">
        <v>43922</v>
      </c>
      <c r="C61" s="28">
        <v>45505</v>
      </c>
      <c r="D61" s="10">
        <v>52</v>
      </c>
      <c r="E61" s="29">
        <v>1583</v>
      </c>
      <c r="F61" s="170">
        <v>5000000000</v>
      </c>
      <c r="G61" s="61"/>
      <c r="H61" s="61"/>
      <c r="I61" s="60">
        <v>9081791232.173342</v>
      </c>
      <c r="J61" s="61"/>
      <c r="K61" s="61"/>
      <c r="L61" s="61"/>
      <c r="M61" s="10">
        <v>8327711730.641789</v>
      </c>
      <c r="N61" s="10">
        <v>7312284352.747986</v>
      </c>
      <c r="O61" s="60">
        <v>5887375575.928247</v>
      </c>
      <c r="P61" s="61"/>
    </row>
    <row r="62" spans="2:16" ht="11.25" customHeight="1">
      <c r="B62" s="27">
        <v>43922</v>
      </c>
      <c r="C62" s="28">
        <v>45536</v>
      </c>
      <c r="D62" s="10">
        <v>53</v>
      </c>
      <c r="E62" s="29">
        <v>1614</v>
      </c>
      <c r="F62" s="170">
        <v>5000000000</v>
      </c>
      <c r="G62" s="61"/>
      <c r="H62" s="61"/>
      <c r="I62" s="60">
        <v>8997714506.86101</v>
      </c>
      <c r="J62" s="61"/>
      <c r="K62" s="61"/>
      <c r="L62" s="61"/>
      <c r="M62" s="10">
        <v>8236622410.538434</v>
      </c>
      <c r="N62" s="10">
        <v>7213908643.860376</v>
      </c>
      <c r="O62" s="60">
        <v>5783569091.502067</v>
      </c>
      <c r="P62" s="61"/>
    </row>
    <row r="63" spans="2:16" ht="11.25" customHeight="1">
      <c r="B63" s="27">
        <v>43922</v>
      </c>
      <c r="C63" s="28">
        <v>45566</v>
      </c>
      <c r="D63" s="10">
        <v>54</v>
      </c>
      <c r="E63" s="29">
        <v>1644</v>
      </c>
      <c r="F63" s="170">
        <v>5000000000</v>
      </c>
      <c r="G63" s="61"/>
      <c r="H63" s="61"/>
      <c r="I63" s="60">
        <v>8911030113.644918</v>
      </c>
      <c r="J63" s="61"/>
      <c r="K63" s="61"/>
      <c r="L63" s="61"/>
      <c r="M63" s="10">
        <v>8143881013.745356</v>
      </c>
      <c r="N63" s="10">
        <v>7115127191.932355</v>
      </c>
      <c r="O63" s="60">
        <v>5680990217.770571</v>
      </c>
      <c r="P63" s="61"/>
    </row>
    <row r="64" spans="2:16" ht="11.25" customHeight="1">
      <c r="B64" s="27">
        <v>43922</v>
      </c>
      <c r="C64" s="28">
        <v>45597</v>
      </c>
      <c r="D64" s="10">
        <v>55</v>
      </c>
      <c r="E64" s="29">
        <v>1675</v>
      </c>
      <c r="F64" s="170">
        <v>5000000000</v>
      </c>
      <c r="G64" s="61"/>
      <c r="H64" s="61"/>
      <c r="I64" s="60">
        <v>8825340453.655363</v>
      </c>
      <c r="J64" s="61"/>
      <c r="K64" s="61"/>
      <c r="L64" s="61"/>
      <c r="M64" s="10">
        <v>8051888561.517544</v>
      </c>
      <c r="N64" s="10">
        <v>7016864607.453753</v>
      </c>
      <c r="O64" s="60">
        <v>5578803821.673332</v>
      </c>
      <c r="P64" s="61"/>
    </row>
    <row r="65" spans="2:16" ht="11.25" customHeight="1">
      <c r="B65" s="27">
        <v>43922</v>
      </c>
      <c r="C65" s="28">
        <v>45627</v>
      </c>
      <c r="D65" s="10">
        <v>56</v>
      </c>
      <c r="E65" s="29">
        <v>1705</v>
      </c>
      <c r="F65" s="170">
        <v>5000000000</v>
      </c>
      <c r="G65" s="61"/>
      <c r="H65" s="61"/>
      <c r="I65" s="60">
        <v>8740843145.288692</v>
      </c>
      <c r="J65" s="61"/>
      <c r="K65" s="61"/>
      <c r="L65" s="61"/>
      <c r="M65" s="10">
        <v>7961706702.341615</v>
      </c>
      <c r="N65" s="10">
        <v>6921198153.317964</v>
      </c>
      <c r="O65" s="60">
        <v>5480186766.901657</v>
      </c>
      <c r="P65" s="61"/>
    </row>
    <row r="66" spans="2:16" ht="11.25" customHeight="1">
      <c r="B66" s="27">
        <v>43922</v>
      </c>
      <c r="C66" s="28">
        <v>45658</v>
      </c>
      <c r="D66" s="10">
        <v>57</v>
      </c>
      <c r="E66" s="29">
        <v>1736</v>
      </c>
      <c r="F66" s="170">
        <v>5000000000</v>
      </c>
      <c r="G66" s="61"/>
      <c r="H66" s="61"/>
      <c r="I66" s="60">
        <v>8665409200.727448</v>
      </c>
      <c r="J66" s="61"/>
      <c r="K66" s="61"/>
      <c r="L66" s="61"/>
      <c r="M66" s="10">
        <v>7879609640.438871</v>
      </c>
      <c r="N66" s="10">
        <v>6832409757.145005</v>
      </c>
      <c r="O66" s="60">
        <v>5386970536.435078</v>
      </c>
      <c r="P66" s="61"/>
    </row>
    <row r="67" spans="2:16" ht="11.25" customHeight="1">
      <c r="B67" s="27">
        <v>43922</v>
      </c>
      <c r="C67" s="28">
        <v>45689</v>
      </c>
      <c r="D67" s="10">
        <v>58</v>
      </c>
      <c r="E67" s="29">
        <v>1767</v>
      </c>
      <c r="F67" s="170">
        <v>5000000000</v>
      </c>
      <c r="G67" s="61"/>
      <c r="H67" s="61"/>
      <c r="I67" s="60">
        <v>8589608814.275301</v>
      </c>
      <c r="J67" s="61"/>
      <c r="K67" s="61"/>
      <c r="L67" s="61"/>
      <c r="M67" s="10">
        <v>7797435513.810304</v>
      </c>
      <c r="N67" s="10">
        <v>6743961556.83099</v>
      </c>
      <c r="O67" s="60">
        <v>5294712724.566611</v>
      </c>
      <c r="P67" s="61"/>
    </row>
    <row r="68" spans="2:16" ht="11.25" customHeight="1">
      <c r="B68" s="27">
        <v>43922</v>
      </c>
      <c r="C68" s="28">
        <v>45717</v>
      </c>
      <c r="D68" s="10">
        <v>59</v>
      </c>
      <c r="E68" s="29">
        <v>1795</v>
      </c>
      <c r="F68" s="170">
        <v>5000000000</v>
      </c>
      <c r="G68" s="61"/>
      <c r="H68" s="61"/>
      <c r="I68" s="60">
        <v>8513905558.628096</v>
      </c>
      <c r="J68" s="61"/>
      <c r="K68" s="61"/>
      <c r="L68" s="61"/>
      <c r="M68" s="10">
        <v>7716873079.785091</v>
      </c>
      <c r="N68" s="10">
        <v>6658950212.804293</v>
      </c>
      <c r="O68" s="60">
        <v>5207965452.011976</v>
      </c>
      <c r="P68" s="61"/>
    </row>
    <row r="69" spans="2:16" ht="11.25" customHeight="1">
      <c r="B69" s="27">
        <v>43922</v>
      </c>
      <c r="C69" s="28">
        <v>45748</v>
      </c>
      <c r="D69" s="10">
        <v>60</v>
      </c>
      <c r="E69" s="29">
        <v>1826</v>
      </c>
      <c r="F69" s="170">
        <v>5000000000</v>
      </c>
      <c r="G69" s="61"/>
      <c r="H69" s="61"/>
      <c r="I69" s="60">
        <v>8437950753.963954</v>
      </c>
      <c r="J69" s="61"/>
      <c r="K69" s="61"/>
      <c r="L69" s="61"/>
      <c r="M69" s="10">
        <v>7635057189.961295</v>
      </c>
      <c r="N69" s="10">
        <v>6571595109.167768</v>
      </c>
      <c r="O69" s="60">
        <v>5117875821.435452</v>
      </c>
      <c r="P69" s="61"/>
    </row>
    <row r="70" spans="2:16" ht="11.25" customHeight="1">
      <c r="B70" s="27">
        <v>43922</v>
      </c>
      <c r="C70" s="28">
        <v>45778</v>
      </c>
      <c r="D70" s="10">
        <v>61</v>
      </c>
      <c r="E70" s="29">
        <v>1856</v>
      </c>
      <c r="F70" s="170">
        <v>5000000000</v>
      </c>
      <c r="G70" s="61"/>
      <c r="H70" s="61"/>
      <c r="I70" s="60">
        <v>8359398552.020156</v>
      </c>
      <c r="J70" s="61"/>
      <c r="K70" s="61"/>
      <c r="L70" s="61"/>
      <c r="M70" s="10">
        <v>7551563872.179744</v>
      </c>
      <c r="N70" s="10">
        <v>6483733721.498368</v>
      </c>
      <c r="O70" s="60">
        <v>5028751793.371125</v>
      </c>
      <c r="P70" s="61"/>
    </row>
    <row r="71" spans="2:16" ht="11.25" customHeight="1">
      <c r="B71" s="27">
        <v>43922</v>
      </c>
      <c r="C71" s="28">
        <v>45809</v>
      </c>
      <c r="D71" s="10">
        <v>62</v>
      </c>
      <c r="E71" s="29">
        <v>1887</v>
      </c>
      <c r="F71" s="170">
        <v>5000000000</v>
      </c>
      <c r="G71" s="61"/>
      <c r="H71" s="61"/>
      <c r="I71" s="60">
        <v>8281494578.713092</v>
      </c>
      <c r="J71" s="61"/>
      <c r="K71" s="61"/>
      <c r="L71" s="61"/>
      <c r="M71" s="10">
        <v>7468499725.762013</v>
      </c>
      <c r="N71" s="10">
        <v>6396107182.831288</v>
      </c>
      <c r="O71" s="60">
        <v>4939777438.320742</v>
      </c>
      <c r="P71" s="61"/>
    </row>
    <row r="72" spans="2:16" ht="11.25" customHeight="1">
      <c r="B72" s="27">
        <v>43922</v>
      </c>
      <c r="C72" s="28">
        <v>45839</v>
      </c>
      <c r="D72" s="10">
        <v>63</v>
      </c>
      <c r="E72" s="29">
        <v>1917</v>
      </c>
      <c r="F72" s="170">
        <v>5000000000</v>
      </c>
      <c r="G72" s="61"/>
      <c r="H72" s="61"/>
      <c r="I72" s="60">
        <v>8204372108.991376</v>
      </c>
      <c r="J72" s="61"/>
      <c r="K72" s="61"/>
      <c r="L72" s="61"/>
      <c r="M72" s="10">
        <v>7386803689.177565</v>
      </c>
      <c r="N72" s="10">
        <v>6310571448.034971</v>
      </c>
      <c r="O72" s="60">
        <v>4853739019.018299</v>
      </c>
      <c r="P72" s="61"/>
    </row>
    <row r="73" spans="2:16" ht="11.25" customHeight="1">
      <c r="B73" s="27">
        <v>43922</v>
      </c>
      <c r="C73" s="28">
        <v>45870</v>
      </c>
      <c r="D73" s="10">
        <v>64</v>
      </c>
      <c r="E73" s="29">
        <v>1948</v>
      </c>
      <c r="F73" s="170">
        <v>5000000000</v>
      </c>
      <c r="G73" s="61"/>
      <c r="H73" s="61"/>
      <c r="I73" s="60">
        <v>8129513892.514738</v>
      </c>
      <c r="J73" s="61"/>
      <c r="K73" s="61"/>
      <c r="L73" s="61"/>
      <c r="M73" s="10">
        <v>7306990866.233585</v>
      </c>
      <c r="N73" s="10">
        <v>6226511407.60213</v>
      </c>
      <c r="O73" s="60">
        <v>4768800348.187206</v>
      </c>
      <c r="P73" s="61"/>
    </row>
    <row r="74" spans="2:16" ht="11.25" customHeight="1">
      <c r="B74" s="27">
        <v>43922</v>
      </c>
      <c r="C74" s="28">
        <v>45901</v>
      </c>
      <c r="D74" s="10">
        <v>65</v>
      </c>
      <c r="E74" s="29">
        <v>1979</v>
      </c>
      <c r="F74" s="170">
        <v>5000000000</v>
      </c>
      <c r="G74" s="61"/>
      <c r="H74" s="61"/>
      <c r="I74" s="60">
        <v>8047968186.2153</v>
      </c>
      <c r="J74" s="61"/>
      <c r="K74" s="61"/>
      <c r="L74" s="61"/>
      <c r="M74" s="10">
        <v>7221426858.66509</v>
      </c>
      <c r="N74" s="10">
        <v>6137949817.550109</v>
      </c>
      <c r="O74" s="60">
        <v>4681061052.363297</v>
      </c>
      <c r="P74" s="61"/>
    </row>
    <row r="75" spans="2:16" ht="11.25" customHeight="1">
      <c r="B75" s="27">
        <v>43922</v>
      </c>
      <c r="C75" s="28">
        <v>45931</v>
      </c>
      <c r="D75" s="10">
        <v>66</v>
      </c>
      <c r="E75" s="29">
        <v>2009</v>
      </c>
      <c r="F75" s="170">
        <v>5000000000</v>
      </c>
      <c r="G75" s="61"/>
      <c r="H75" s="61"/>
      <c r="I75" s="60">
        <v>7974179037.580353</v>
      </c>
      <c r="J75" s="61"/>
      <c r="K75" s="61"/>
      <c r="L75" s="61"/>
      <c r="M75" s="10">
        <v>7143471372.427968</v>
      </c>
      <c r="N75" s="10">
        <v>6056746436.248142</v>
      </c>
      <c r="O75" s="60">
        <v>4600197185.150508</v>
      </c>
      <c r="P75" s="61"/>
    </row>
    <row r="76" spans="2:16" ht="11.25" customHeight="1">
      <c r="B76" s="27">
        <v>43922</v>
      </c>
      <c r="C76" s="28">
        <v>45962</v>
      </c>
      <c r="D76" s="10">
        <v>67</v>
      </c>
      <c r="E76" s="29">
        <v>2040</v>
      </c>
      <c r="F76" s="170">
        <v>5000000000</v>
      </c>
      <c r="G76" s="61"/>
      <c r="H76" s="61"/>
      <c r="I76" s="60">
        <v>7900980905.298545</v>
      </c>
      <c r="J76" s="61"/>
      <c r="K76" s="61"/>
      <c r="L76" s="61"/>
      <c r="M76" s="10">
        <v>7065893993.354809</v>
      </c>
      <c r="N76" s="10">
        <v>5975734508.780725</v>
      </c>
      <c r="O76" s="60">
        <v>4519443582.387878</v>
      </c>
      <c r="P76" s="61"/>
    </row>
    <row r="77" spans="2:16" ht="11.25" customHeight="1">
      <c r="B77" s="27">
        <v>43922</v>
      </c>
      <c r="C77" s="28">
        <v>45992</v>
      </c>
      <c r="D77" s="10">
        <v>68</v>
      </c>
      <c r="E77" s="29">
        <v>2070</v>
      </c>
      <c r="F77" s="170">
        <v>5000000000</v>
      </c>
      <c r="G77" s="61"/>
      <c r="H77" s="61"/>
      <c r="I77" s="60">
        <v>7816106820.694586</v>
      </c>
      <c r="J77" s="61"/>
      <c r="K77" s="61"/>
      <c r="L77" s="61"/>
      <c r="M77" s="10">
        <v>6978517178.532175</v>
      </c>
      <c r="N77" s="10">
        <v>5887312595.262945</v>
      </c>
      <c r="O77" s="60">
        <v>4434318201.777619</v>
      </c>
      <c r="P77" s="61"/>
    </row>
    <row r="78" spans="2:16" ht="11.25" customHeight="1">
      <c r="B78" s="27">
        <v>43922</v>
      </c>
      <c r="C78" s="28">
        <v>46023</v>
      </c>
      <c r="D78" s="10">
        <v>69</v>
      </c>
      <c r="E78" s="29">
        <v>2101</v>
      </c>
      <c r="F78" s="170">
        <v>5000000000</v>
      </c>
      <c r="G78" s="61"/>
      <c r="H78" s="61"/>
      <c r="I78" s="60">
        <v>7741934901.766874</v>
      </c>
      <c r="J78" s="61"/>
      <c r="K78" s="61"/>
      <c r="L78" s="61"/>
      <c r="M78" s="10">
        <v>6900569909.220796</v>
      </c>
      <c r="N78" s="10">
        <v>5806748239.361386</v>
      </c>
      <c r="O78" s="60">
        <v>4355112469.109489</v>
      </c>
      <c r="P78" s="61"/>
    </row>
    <row r="79" spans="2:16" ht="11.25" customHeight="1">
      <c r="B79" s="27">
        <v>43922</v>
      </c>
      <c r="C79" s="28">
        <v>46054</v>
      </c>
      <c r="D79" s="10">
        <v>70</v>
      </c>
      <c r="E79" s="29">
        <v>2132</v>
      </c>
      <c r="F79" s="170">
        <v>2500000000</v>
      </c>
      <c r="G79" s="61"/>
      <c r="H79" s="61"/>
      <c r="I79" s="60">
        <v>7668162523.292176</v>
      </c>
      <c r="J79" s="61"/>
      <c r="K79" s="61"/>
      <c r="L79" s="61"/>
      <c r="M79" s="10">
        <v>6823222489.574557</v>
      </c>
      <c r="N79" s="10">
        <v>5727059071.10847</v>
      </c>
      <c r="O79" s="60">
        <v>4277151762.623298</v>
      </c>
      <c r="P79" s="61"/>
    </row>
    <row r="80" spans="2:16" ht="11.25" customHeight="1">
      <c r="B80" s="27">
        <v>43922</v>
      </c>
      <c r="C80" s="28">
        <v>46082</v>
      </c>
      <c r="D80" s="10">
        <v>71</v>
      </c>
      <c r="E80" s="29">
        <v>2160</v>
      </c>
      <c r="F80" s="170">
        <v>2500000000</v>
      </c>
      <c r="G80" s="61"/>
      <c r="H80" s="61"/>
      <c r="I80" s="60">
        <v>7593554968.074018</v>
      </c>
      <c r="J80" s="61"/>
      <c r="K80" s="61"/>
      <c r="L80" s="61"/>
      <c r="M80" s="10">
        <v>6746483894.680939</v>
      </c>
      <c r="N80" s="10">
        <v>5649639463.793418</v>
      </c>
      <c r="O80" s="60">
        <v>4203187295.06803</v>
      </c>
      <c r="P80" s="61"/>
    </row>
    <row r="81" spans="2:16" ht="11.25" customHeight="1">
      <c r="B81" s="27">
        <v>43922</v>
      </c>
      <c r="C81" s="28">
        <v>46113</v>
      </c>
      <c r="D81" s="10">
        <v>72</v>
      </c>
      <c r="E81" s="29">
        <v>2191</v>
      </c>
      <c r="F81" s="170">
        <v>2500000000</v>
      </c>
      <c r="G81" s="61"/>
      <c r="H81" s="61"/>
      <c r="I81" s="60">
        <v>7519895673.866761</v>
      </c>
      <c r="J81" s="61"/>
      <c r="K81" s="61"/>
      <c r="L81" s="61"/>
      <c r="M81" s="10">
        <v>6669709851.296377</v>
      </c>
      <c r="N81" s="10">
        <v>5571142668.846387</v>
      </c>
      <c r="O81" s="60">
        <v>4127232252.2342305</v>
      </c>
      <c r="P81" s="61"/>
    </row>
    <row r="82" spans="2:16" ht="11.25" customHeight="1">
      <c r="B82" s="27">
        <v>43922</v>
      </c>
      <c r="C82" s="28">
        <v>46143</v>
      </c>
      <c r="D82" s="10">
        <v>73</v>
      </c>
      <c r="E82" s="29">
        <v>2221</v>
      </c>
      <c r="F82" s="170">
        <v>2500000000</v>
      </c>
      <c r="G82" s="61"/>
      <c r="H82" s="61"/>
      <c r="I82" s="60">
        <v>7447601739.35609</v>
      </c>
      <c r="J82" s="61"/>
      <c r="K82" s="61"/>
      <c r="L82" s="61"/>
      <c r="M82" s="10">
        <v>6594746878.759698</v>
      </c>
      <c r="N82" s="10">
        <v>5494968878.77199</v>
      </c>
      <c r="O82" s="60">
        <v>4054113927.834591</v>
      </c>
      <c r="P82" s="61"/>
    </row>
    <row r="83" spans="2:16" ht="11.25" customHeight="1">
      <c r="B83" s="27">
        <v>43922</v>
      </c>
      <c r="C83" s="28">
        <v>46174</v>
      </c>
      <c r="D83" s="10">
        <v>74</v>
      </c>
      <c r="E83" s="29">
        <v>2252</v>
      </c>
      <c r="F83" s="170">
        <v>2500000000</v>
      </c>
      <c r="G83" s="61"/>
      <c r="H83" s="61"/>
      <c r="I83" s="60">
        <v>7374012760.458885</v>
      </c>
      <c r="J83" s="61"/>
      <c r="K83" s="61"/>
      <c r="L83" s="61"/>
      <c r="M83" s="10">
        <v>6518510210.977337</v>
      </c>
      <c r="N83" s="10">
        <v>5417632592.436279</v>
      </c>
      <c r="O83" s="60">
        <v>3980126547.299114</v>
      </c>
      <c r="P83" s="61"/>
    </row>
    <row r="84" spans="2:16" ht="11.25" customHeight="1">
      <c r="B84" s="27">
        <v>43922</v>
      </c>
      <c r="C84" s="28">
        <v>46204</v>
      </c>
      <c r="D84" s="10">
        <v>75</v>
      </c>
      <c r="E84" s="29">
        <v>2282</v>
      </c>
      <c r="F84" s="170">
        <v>2500000000</v>
      </c>
      <c r="G84" s="61"/>
      <c r="H84" s="61"/>
      <c r="I84" s="60">
        <v>7301455036.605669</v>
      </c>
      <c r="J84" s="61"/>
      <c r="K84" s="61"/>
      <c r="L84" s="61"/>
      <c r="M84" s="10">
        <v>6443776087.236715</v>
      </c>
      <c r="N84" s="10">
        <v>5342338560.396842</v>
      </c>
      <c r="O84" s="60">
        <v>3908722349.455472</v>
      </c>
      <c r="P84" s="61"/>
    </row>
    <row r="85" spans="2:16" ht="11.25" customHeight="1">
      <c r="B85" s="27">
        <v>43922</v>
      </c>
      <c r="C85" s="28">
        <v>46235</v>
      </c>
      <c r="D85" s="10">
        <v>76</v>
      </c>
      <c r="E85" s="29">
        <v>2313</v>
      </c>
      <c r="F85" s="170">
        <v>2500000000</v>
      </c>
      <c r="G85" s="61"/>
      <c r="H85" s="61"/>
      <c r="I85" s="60">
        <v>7229213949.366525</v>
      </c>
      <c r="J85" s="61"/>
      <c r="K85" s="61"/>
      <c r="L85" s="61"/>
      <c r="M85" s="10">
        <v>6369199945.57491</v>
      </c>
      <c r="N85" s="10">
        <v>5267080328.911071</v>
      </c>
      <c r="O85" s="60">
        <v>3837337310.803394</v>
      </c>
      <c r="P85" s="61"/>
    </row>
    <row r="86" spans="2:16" ht="11.25" customHeight="1">
      <c r="B86" s="27">
        <v>43922</v>
      </c>
      <c r="C86" s="28">
        <v>46266</v>
      </c>
      <c r="D86" s="10">
        <v>77</v>
      </c>
      <c r="E86" s="29">
        <v>2344</v>
      </c>
      <c r="F86" s="170">
        <v>2500000000</v>
      </c>
      <c r="G86" s="61"/>
      <c r="H86" s="61"/>
      <c r="I86" s="60">
        <v>7157644526.109085</v>
      </c>
      <c r="J86" s="61"/>
      <c r="K86" s="61"/>
      <c r="L86" s="61"/>
      <c r="M86" s="10">
        <v>6295448997.308275</v>
      </c>
      <c r="N86" s="10">
        <v>5192851005.39145</v>
      </c>
      <c r="O86" s="60">
        <v>3767233296.4184074</v>
      </c>
      <c r="P86" s="61"/>
    </row>
    <row r="87" spans="2:16" ht="11.25" customHeight="1">
      <c r="B87" s="27">
        <v>43922</v>
      </c>
      <c r="C87" s="28">
        <v>46296</v>
      </c>
      <c r="D87" s="10">
        <v>78</v>
      </c>
      <c r="E87" s="29">
        <v>2374</v>
      </c>
      <c r="F87" s="170">
        <v>2500000000</v>
      </c>
      <c r="G87" s="61"/>
      <c r="H87" s="61"/>
      <c r="I87" s="60">
        <v>7086021929.692514</v>
      </c>
      <c r="J87" s="61"/>
      <c r="K87" s="61"/>
      <c r="L87" s="61"/>
      <c r="M87" s="10">
        <v>6222223922.814644</v>
      </c>
      <c r="N87" s="10">
        <v>5119818385.810338</v>
      </c>
      <c r="O87" s="60">
        <v>3699025226.5459447</v>
      </c>
      <c r="P87" s="61"/>
    </row>
    <row r="88" spans="2:16" ht="11.25" customHeight="1">
      <c r="B88" s="27">
        <v>43922</v>
      </c>
      <c r="C88" s="28">
        <v>46327</v>
      </c>
      <c r="D88" s="10">
        <v>79</v>
      </c>
      <c r="E88" s="29">
        <v>2405</v>
      </c>
      <c r="F88" s="170">
        <v>2500000000</v>
      </c>
      <c r="G88" s="61"/>
      <c r="H88" s="61"/>
      <c r="I88" s="60">
        <v>7012487948.862053</v>
      </c>
      <c r="J88" s="61"/>
      <c r="K88" s="61"/>
      <c r="L88" s="61"/>
      <c r="M88" s="10">
        <v>6147210021.465303</v>
      </c>
      <c r="N88" s="10">
        <v>5045231091.418887</v>
      </c>
      <c r="O88" s="60">
        <v>3629697401.178778</v>
      </c>
      <c r="P88" s="61"/>
    </row>
    <row r="89" spans="2:16" ht="11.25" customHeight="1">
      <c r="B89" s="27">
        <v>43922</v>
      </c>
      <c r="C89" s="28">
        <v>46357</v>
      </c>
      <c r="D89" s="10">
        <v>80</v>
      </c>
      <c r="E89" s="29">
        <v>2435</v>
      </c>
      <c r="F89" s="170">
        <v>2500000000</v>
      </c>
      <c r="G89" s="61"/>
      <c r="H89" s="61"/>
      <c r="I89" s="60">
        <v>6938807771.319821</v>
      </c>
      <c r="J89" s="61"/>
      <c r="K89" s="61"/>
      <c r="L89" s="61"/>
      <c r="M89" s="10">
        <v>6072637258.610912</v>
      </c>
      <c r="N89" s="10">
        <v>4971759581.75752</v>
      </c>
      <c r="O89" s="60">
        <v>3562177530.9311266</v>
      </c>
      <c r="P89" s="61"/>
    </row>
    <row r="90" spans="2:16" ht="11.25" customHeight="1">
      <c r="B90" s="27">
        <v>43922</v>
      </c>
      <c r="C90" s="28">
        <v>46388</v>
      </c>
      <c r="D90" s="10">
        <v>81</v>
      </c>
      <c r="E90" s="29">
        <v>2466</v>
      </c>
      <c r="F90" s="170">
        <v>2500000000</v>
      </c>
      <c r="G90" s="61"/>
      <c r="H90" s="61"/>
      <c r="I90" s="60">
        <v>6867871058.627356</v>
      </c>
      <c r="J90" s="61"/>
      <c r="K90" s="61"/>
      <c r="L90" s="61"/>
      <c r="M90" s="10">
        <v>6000361219.923553</v>
      </c>
      <c r="N90" s="10">
        <v>4900092382.870902</v>
      </c>
      <c r="O90" s="60">
        <v>3495958979.279843</v>
      </c>
      <c r="P90" s="61"/>
    </row>
    <row r="91" spans="2:16" ht="11.25" customHeight="1">
      <c r="B91" s="27">
        <v>43922</v>
      </c>
      <c r="C91" s="28">
        <v>46419</v>
      </c>
      <c r="D91" s="10">
        <v>82</v>
      </c>
      <c r="E91" s="29">
        <v>2497</v>
      </c>
      <c r="F91" s="170">
        <v>2500000000</v>
      </c>
      <c r="G91" s="61"/>
      <c r="H91" s="61"/>
      <c r="I91" s="60">
        <v>6797634281.617203</v>
      </c>
      <c r="J91" s="61"/>
      <c r="K91" s="61"/>
      <c r="L91" s="61"/>
      <c r="M91" s="10">
        <v>5928923369.957674</v>
      </c>
      <c r="N91" s="10">
        <v>4829440307.714893</v>
      </c>
      <c r="O91" s="60">
        <v>3430958636.0488124</v>
      </c>
      <c r="P91" s="61"/>
    </row>
    <row r="92" spans="2:16" ht="11.25" customHeight="1">
      <c r="B92" s="27">
        <v>43922</v>
      </c>
      <c r="C92" s="28">
        <v>46447</v>
      </c>
      <c r="D92" s="10">
        <v>83</v>
      </c>
      <c r="E92" s="29">
        <v>2525</v>
      </c>
      <c r="F92" s="170">
        <v>2500000000</v>
      </c>
      <c r="G92" s="61"/>
      <c r="H92" s="61"/>
      <c r="I92" s="60">
        <v>6728496467.434508</v>
      </c>
      <c r="J92" s="61"/>
      <c r="K92" s="61"/>
      <c r="L92" s="61"/>
      <c r="M92" s="10">
        <v>5859629995.542412</v>
      </c>
      <c r="N92" s="10">
        <v>4762031621.598934</v>
      </c>
      <c r="O92" s="60">
        <v>3370124661.8988404</v>
      </c>
      <c r="P92" s="61"/>
    </row>
    <row r="93" spans="2:16" ht="11.25" customHeight="1">
      <c r="B93" s="27">
        <v>43922</v>
      </c>
      <c r="C93" s="28">
        <v>46478</v>
      </c>
      <c r="D93" s="10">
        <v>84</v>
      </c>
      <c r="E93" s="29">
        <v>2556</v>
      </c>
      <c r="F93" s="170">
        <v>2500000000</v>
      </c>
      <c r="G93" s="61"/>
      <c r="H93" s="61"/>
      <c r="I93" s="60">
        <v>6659038696.675508</v>
      </c>
      <c r="J93" s="61"/>
      <c r="K93" s="61"/>
      <c r="L93" s="61"/>
      <c r="M93" s="10">
        <v>5789305695.950364</v>
      </c>
      <c r="N93" s="10">
        <v>4692914661.082746</v>
      </c>
      <c r="O93" s="60">
        <v>3307142947.9931264</v>
      </c>
      <c r="P93" s="61"/>
    </row>
    <row r="94" spans="2:16" ht="11.25" customHeight="1">
      <c r="B94" s="27">
        <v>43922</v>
      </c>
      <c r="C94" s="28">
        <v>46508</v>
      </c>
      <c r="D94" s="10">
        <v>85</v>
      </c>
      <c r="E94" s="29">
        <v>2586</v>
      </c>
      <c r="F94" s="170">
        <v>2500000000</v>
      </c>
      <c r="G94" s="61"/>
      <c r="H94" s="61"/>
      <c r="I94" s="60">
        <v>6589860448.499336</v>
      </c>
      <c r="J94" s="61"/>
      <c r="K94" s="61"/>
      <c r="L94" s="61"/>
      <c r="M94" s="10">
        <v>5719758889.651772</v>
      </c>
      <c r="N94" s="10">
        <v>4625127012.687702</v>
      </c>
      <c r="O94" s="60">
        <v>3246011525.453603</v>
      </c>
      <c r="P94" s="61"/>
    </row>
    <row r="95" spans="2:16" ht="11.25" customHeight="1">
      <c r="B95" s="27">
        <v>43922</v>
      </c>
      <c r="C95" s="28">
        <v>46539</v>
      </c>
      <c r="D95" s="10">
        <v>86</v>
      </c>
      <c r="E95" s="29">
        <v>2617</v>
      </c>
      <c r="F95" s="170">
        <v>2500000000</v>
      </c>
      <c r="G95" s="61"/>
      <c r="H95" s="61"/>
      <c r="I95" s="60">
        <v>6521430567.47313</v>
      </c>
      <c r="J95" s="61"/>
      <c r="K95" s="61"/>
      <c r="L95" s="61"/>
      <c r="M95" s="10">
        <v>5650763848.260557</v>
      </c>
      <c r="N95" s="10">
        <v>4557715292.414319</v>
      </c>
      <c r="O95" s="60">
        <v>3185152320.6686087</v>
      </c>
      <c r="P95" s="61"/>
    </row>
    <row r="96" spans="2:16" ht="11.25" customHeight="1">
      <c r="B96" s="27">
        <v>43922</v>
      </c>
      <c r="C96" s="28">
        <v>46569</v>
      </c>
      <c r="D96" s="10">
        <v>87</v>
      </c>
      <c r="E96" s="29">
        <v>2647</v>
      </c>
      <c r="F96" s="170">
        <v>2500000000</v>
      </c>
      <c r="G96" s="61"/>
      <c r="H96" s="61"/>
      <c r="I96" s="60">
        <v>6454188286.350633</v>
      </c>
      <c r="J96" s="61"/>
      <c r="K96" s="61"/>
      <c r="L96" s="61"/>
      <c r="M96" s="10">
        <v>5583319420.158331</v>
      </c>
      <c r="N96" s="10">
        <v>4492233024.771949</v>
      </c>
      <c r="O96" s="60">
        <v>3126521166.5841928</v>
      </c>
      <c r="P96" s="61"/>
    </row>
    <row r="97" spans="2:16" ht="11.25" customHeight="1">
      <c r="B97" s="27">
        <v>43922</v>
      </c>
      <c r="C97" s="28">
        <v>46600</v>
      </c>
      <c r="D97" s="10">
        <v>88</v>
      </c>
      <c r="E97" s="29">
        <v>2678</v>
      </c>
      <c r="F97" s="170">
        <v>2500000000</v>
      </c>
      <c r="G97" s="61"/>
      <c r="H97" s="61"/>
      <c r="I97" s="60">
        <v>6386217339.194067</v>
      </c>
      <c r="J97" s="61"/>
      <c r="K97" s="61"/>
      <c r="L97" s="61"/>
      <c r="M97" s="10">
        <v>5515149853.6056795</v>
      </c>
      <c r="N97" s="10">
        <v>4426099899.553111</v>
      </c>
      <c r="O97" s="60">
        <v>3067446017.2854147</v>
      </c>
      <c r="P97" s="61"/>
    </row>
    <row r="98" spans="2:16" ht="11.25" customHeight="1">
      <c r="B98" s="27">
        <v>43922</v>
      </c>
      <c r="C98" s="28">
        <v>46631</v>
      </c>
      <c r="D98" s="10">
        <v>89</v>
      </c>
      <c r="E98" s="29">
        <v>2709</v>
      </c>
      <c r="F98" s="170">
        <v>2500000000</v>
      </c>
      <c r="G98" s="61"/>
      <c r="H98" s="61"/>
      <c r="I98" s="60">
        <v>6318501522.897102</v>
      </c>
      <c r="J98" s="61"/>
      <c r="K98" s="61"/>
      <c r="L98" s="61"/>
      <c r="M98" s="10">
        <v>5447415424.774849</v>
      </c>
      <c r="N98" s="10">
        <v>4360622424.395697</v>
      </c>
      <c r="O98" s="60">
        <v>3009267674.024968</v>
      </c>
      <c r="P98" s="61"/>
    </row>
    <row r="99" spans="2:16" ht="11.25" customHeight="1">
      <c r="B99" s="27">
        <v>43922</v>
      </c>
      <c r="C99" s="28">
        <v>46661</v>
      </c>
      <c r="D99" s="10">
        <v>90</v>
      </c>
      <c r="E99" s="29">
        <v>2739</v>
      </c>
      <c r="F99" s="170">
        <v>2500000000</v>
      </c>
      <c r="G99" s="61"/>
      <c r="H99" s="61"/>
      <c r="I99" s="60">
        <v>6250539112.773883</v>
      </c>
      <c r="J99" s="61"/>
      <c r="K99" s="61"/>
      <c r="L99" s="61"/>
      <c r="M99" s="10">
        <v>5379977250.263083</v>
      </c>
      <c r="N99" s="10">
        <v>4296038790.426471</v>
      </c>
      <c r="O99" s="60">
        <v>2952545599.6375823</v>
      </c>
      <c r="P99" s="61"/>
    </row>
    <row r="100" spans="2:16" ht="11.25" customHeight="1">
      <c r="B100" s="27">
        <v>43922</v>
      </c>
      <c r="C100" s="28">
        <v>46692</v>
      </c>
      <c r="D100" s="10">
        <v>91</v>
      </c>
      <c r="E100" s="29">
        <v>2770</v>
      </c>
      <c r="F100" s="170">
        <v>2500000000</v>
      </c>
      <c r="G100" s="61"/>
      <c r="H100" s="61"/>
      <c r="I100" s="60">
        <v>6181963712.176986</v>
      </c>
      <c r="J100" s="61"/>
      <c r="K100" s="61"/>
      <c r="L100" s="61"/>
      <c r="M100" s="10">
        <v>5311928156.51102</v>
      </c>
      <c r="N100" s="10">
        <v>4230912467.2319517</v>
      </c>
      <c r="O100" s="60">
        <v>2895470066.1890655</v>
      </c>
      <c r="P100" s="61"/>
    </row>
    <row r="101" spans="2:16" ht="11.25" customHeight="1">
      <c r="B101" s="27">
        <v>43922</v>
      </c>
      <c r="C101" s="28">
        <v>46722</v>
      </c>
      <c r="D101" s="10">
        <v>92</v>
      </c>
      <c r="E101" s="29">
        <v>2800</v>
      </c>
      <c r="F101" s="170">
        <v>2500000000</v>
      </c>
      <c r="G101" s="61"/>
      <c r="H101" s="61"/>
      <c r="I101" s="60">
        <v>6114568777.613511</v>
      </c>
      <c r="J101" s="61"/>
      <c r="K101" s="61"/>
      <c r="L101" s="61"/>
      <c r="M101" s="10">
        <v>5245394250.630822</v>
      </c>
      <c r="N101" s="10">
        <v>4167635713.658823</v>
      </c>
      <c r="O101" s="60">
        <v>2840474360.960412</v>
      </c>
      <c r="P101" s="61"/>
    </row>
    <row r="102" spans="2:16" ht="11.25" customHeight="1">
      <c r="B102" s="27">
        <v>43922</v>
      </c>
      <c r="C102" s="28">
        <v>46753</v>
      </c>
      <c r="D102" s="10">
        <v>93</v>
      </c>
      <c r="E102" s="29">
        <v>2831</v>
      </c>
      <c r="F102" s="170">
        <v>2500000000</v>
      </c>
      <c r="G102" s="61"/>
      <c r="H102" s="61"/>
      <c r="I102" s="60">
        <v>6047389070.844708</v>
      </c>
      <c r="J102" s="61"/>
      <c r="K102" s="61"/>
      <c r="L102" s="61"/>
      <c r="M102" s="10">
        <v>5178965181.985756</v>
      </c>
      <c r="N102" s="10">
        <v>4104390741.1143265</v>
      </c>
      <c r="O102" s="60">
        <v>2785521028.487531</v>
      </c>
      <c r="P102" s="61"/>
    </row>
    <row r="103" spans="2:16" ht="11.25" customHeight="1">
      <c r="B103" s="27">
        <v>43922</v>
      </c>
      <c r="C103" s="28">
        <v>46784</v>
      </c>
      <c r="D103" s="10">
        <v>94</v>
      </c>
      <c r="E103" s="29">
        <v>2862</v>
      </c>
      <c r="F103" s="170">
        <v>2500000000</v>
      </c>
      <c r="G103" s="61"/>
      <c r="H103" s="61"/>
      <c r="I103" s="60">
        <v>5980306104.739757</v>
      </c>
      <c r="J103" s="61"/>
      <c r="K103" s="61"/>
      <c r="L103" s="61"/>
      <c r="M103" s="10">
        <v>5112829069.207104</v>
      </c>
      <c r="N103" s="10">
        <v>4041672083.2057962</v>
      </c>
      <c r="O103" s="60">
        <v>2731337933.2750015</v>
      </c>
      <c r="P103" s="61"/>
    </row>
    <row r="104" spans="2:16" ht="11.25" customHeight="1">
      <c r="B104" s="27">
        <v>43922</v>
      </c>
      <c r="C104" s="28">
        <v>46813</v>
      </c>
      <c r="D104" s="10">
        <v>95</v>
      </c>
      <c r="E104" s="29">
        <v>2891</v>
      </c>
      <c r="F104" s="170">
        <v>2500000000</v>
      </c>
      <c r="G104" s="61"/>
      <c r="H104" s="61"/>
      <c r="I104" s="60">
        <v>5913053078.061331</v>
      </c>
      <c r="J104" s="61"/>
      <c r="K104" s="61"/>
      <c r="L104" s="61"/>
      <c r="M104" s="10">
        <v>5047309992.150282</v>
      </c>
      <c r="N104" s="10">
        <v>3980386286.533154</v>
      </c>
      <c r="O104" s="60">
        <v>2679261665.938471</v>
      </c>
      <c r="P104" s="61"/>
    </row>
    <row r="105" spans="2:16" ht="11.25" customHeight="1">
      <c r="B105" s="27">
        <v>43922</v>
      </c>
      <c r="C105" s="28">
        <v>46844</v>
      </c>
      <c r="D105" s="10">
        <v>96</v>
      </c>
      <c r="E105" s="29">
        <v>2922</v>
      </c>
      <c r="F105" s="170">
        <v>2500000000</v>
      </c>
      <c r="G105" s="61"/>
      <c r="H105" s="61"/>
      <c r="I105" s="60">
        <v>5846468067.353676</v>
      </c>
      <c r="J105" s="61"/>
      <c r="K105" s="61"/>
      <c r="L105" s="61"/>
      <c r="M105" s="10">
        <v>4982009626.141792</v>
      </c>
      <c r="N105" s="10">
        <v>3918897439.228704</v>
      </c>
      <c r="O105" s="60">
        <v>2626699711.7000637</v>
      </c>
      <c r="P105" s="61"/>
    </row>
    <row r="106" spans="2:16" ht="11.25" customHeight="1">
      <c r="B106" s="27">
        <v>43922</v>
      </c>
      <c r="C106" s="28">
        <v>46874</v>
      </c>
      <c r="D106" s="10">
        <v>97</v>
      </c>
      <c r="E106" s="29">
        <v>2952</v>
      </c>
      <c r="F106" s="170">
        <v>2500000000</v>
      </c>
      <c r="G106" s="61"/>
      <c r="H106" s="61"/>
      <c r="I106" s="60">
        <v>5779994839.467048</v>
      </c>
      <c r="J106" s="61"/>
      <c r="K106" s="61"/>
      <c r="L106" s="61"/>
      <c r="M106" s="10">
        <v>4917280597.880905</v>
      </c>
      <c r="N106" s="10">
        <v>3858460815.7274804</v>
      </c>
      <c r="O106" s="60">
        <v>2575589857.8506327</v>
      </c>
      <c r="P106" s="61"/>
    </row>
    <row r="107" spans="2:16" ht="11.25" customHeight="1">
      <c r="B107" s="27">
        <v>43922</v>
      </c>
      <c r="C107" s="28">
        <v>46905</v>
      </c>
      <c r="D107" s="10">
        <v>98</v>
      </c>
      <c r="E107" s="29">
        <v>2983</v>
      </c>
      <c r="F107" s="170">
        <v>2500000000</v>
      </c>
      <c r="G107" s="61"/>
      <c r="H107" s="61"/>
      <c r="I107" s="60">
        <v>5712824617.436179</v>
      </c>
      <c r="J107" s="61"/>
      <c r="K107" s="61"/>
      <c r="L107" s="61"/>
      <c r="M107" s="10">
        <v>4851892962.176525</v>
      </c>
      <c r="N107" s="10">
        <v>3797470483.7082906</v>
      </c>
      <c r="O107" s="60">
        <v>2524141159.3175573</v>
      </c>
      <c r="P107" s="61"/>
    </row>
    <row r="108" spans="2:16" ht="11.25" customHeight="1">
      <c r="B108" s="27">
        <v>43922</v>
      </c>
      <c r="C108" s="28">
        <v>46935</v>
      </c>
      <c r="D108" s="10">
        <v>99</v>
      </c>
      <c r="E108" s="29">
        <v>3013</v>
      </c>
      <c r="F108" s="170">
        <v>2500000000</v>
      </c>
      <c r="G108" s="61"/>
      <c r="H108" s="61"/>
      <c r="I108" s="60">
        <v>5649467698.266518</v>
      </c>
      <c r="J108" s="61"/>
      <c r="K108" s="61"/>
      <c r="L108" s="61"/>
      <c r="M108" s="10">
        <v>4790208422.31167</v>
      </c>
      <c r="N108" s="10">
        <v>3739963579.239166</v>
      </c>
      <c r="O108" s="60">
        <v>2475726629.508795</v>
      </c>
      <c r="P108" s="61"/>
    </row>
    <row r="109" spans="2:16" ht="11.25" customHeight="1">
      <c r="B109" s="27">
        <v>43922</v>
      </c>
      <c r="C109" s="28">
        <v>46966</v>
      </c>
      <c r="D109" s="10">
        <v>100</v>
      </c>
      <c r="E109" s="29">
        <v>3044</v>
      </c>
      <c r="F109" s="170">
        <v>2500000000</v>
      </c>
      <c r="G109" s="61"/>
      <c r="H109" s="61"/>
      <c r="I109" s="60">
        <v>5585403264.666738</v>
      </c>
      <c r="J109" s="61"/>
      <c r="K109" s="61"/>
      <c r="L109" s="61"/>
      <c r="M109" s="10">
        <v>4727855491.91833</v>
      </c>
      <c r="N109" s="10">
        <v>3681893731.7649593</v>
      </c>
      <c r="O109" s="60">
        <v>2426963161.3492</v>
      </c>
      <c r="P109" s="61"/>
    </row>
    <row r="110" spans="2:16" ht="11.25" customHeight="1">
      <c r="B110" s="27">
        <v>43922</v>
      </c>
      <c r="C110" s="28">
        <v>46997</v>
      </c>
      <c r="D110" s="10">
        <v>101</v>
      </c>
      <c r="E110" s="29">
        <v>3075</v>
      </c>
      <c r="F110" s="170">
        <v>2500000000</v>
      </c>
      <c r="G110" s="61"/>
      <c r="H110" s="61"/>
      <c r="I110" s="60">
        <v>5520616618.453742</v>
      </c>
      <c r="J110" s="61"/>
      <c r="K110" s="61"/>
      <c r="L110" s="61"/>
      <c r="M110" s="10">
        <v>4665090000.297385</v>
      </c>
      <c r="N110" s="10">
        <v>3623774590.134579</v>
      </c>
      <c r="O110" s="60">
        <v>2378536003.57857</v>
      </c>
      <c r="P110" s="61"/>
    </row>
    <row r="111" spans="2:16" ht="11.25" customHeight="1">
      <c r="B111" s="27">
        <v>43922</v>
      </c>
      <c r="C111" s="28">
        <v>47027</v>
      </c>
      <c r="D111" s="10">
        <v>102</v>
      </c>
      <c r="E111" s="29">
        <v>3105</v>
      </c>
      <c r="F111" s="170">
        <v>2500000000</v>
      </c>
      <c r="G111" s="61"/>
      <c r="H111" s="61"/>
      <c r="I111" s="60">
        <v>5457949445.514386</v>
      </c>
      <c r="J111" s="61"/>
      <c r="K111" s="61"/>
      <c r="L111" s="61"/>
      <c r="M111" s="10">
        <v>4604563932.307633</v>
      </c>
      <c r="N111" s="10">
        <v>3567955452.1339273</v>
      </c>
      <c r="O111" s="60">
        <v>2332298113.80011</v>
      </c>
      <c r="P111" s="61"/>
    </row>
    <row r="112" spans="2:16" ht="11.25" customHeight="1">
      <c r="B112" s="27">
        <v>43922</v>
      </c>
      <c r="C112" s="28">
        <v>47058</v>
      </c>
      <c r="D112" s="10">
        <v>103</v>
      </c>
      <c r="E112" s="29">
        <v>3136</v>
      </c>
      <c r="F112" s="170">
        <v>2500000000</v>
      </c>
      <c r="G112" s="61"/>
      <c r="H112" s="61"/>
      <c r="I112" s="60">
        <v>5396705830.181096</v>
      </c>
      <c r="J112" s="61"/>
      <c r="K112" s="61"/>
      <c r="L112" s="61"/>
      <c r="M112" s="10">
        <v>4545174101.4899025</v>
      </c>
      <c r="N112" s="10">
        <v>3512978827.0304184</v>
      </c>
      <c r="O112" s="60">
        <v>2286634699.3804564</v>
      </c>
      <c r="P112" s="61"/>
    </row>
    <row r="113" spans="2:16" ht="11.25" customHeight="1">
      <c r="B113" s="27">
        <v>43922</v>
      </c>
      <c r="C113" s="28">
        <v>47088</v>
      </c>
      <c r="D113" s="10">
        <v>104</v>
      </c>
      <c r="E113" s="29">
        <v>3166</v>
      </c>
      <c r="F113" s="170">
        <v>2500000000</v>
      </c>
      <c r="G113" s="61"/>
      <c r="H113" s="61"/>
      <c r="I113" s="60">
        <v>5334952423.066523</v>
      </c>
      <c r="J113" s="61"/>
      <c r="K113" s="61"/>
      <c r="L113" s="61"/>
      <c r="M113" s="10">
        <v>4485789487.526897</v>
      </c>
      <c r="N113" s="10">
        <v>3458546865.4888034</v>
      </c>
      <c r="O113" s="60">
        <v>2241976240.2324686</v>
      </c>
      <c r="P113" s="61"/>
    </row>
    <row r="114" spans="2:16" ht="11.25" customHeight="1">
      <c r="B114" s="27">
        <v>43922</v>
      </c>
      <c r="C114" s="28">
        <v>47119</v>
      </c>
      <c r="D114" s="10">
        <v>105</v>
      </c>
      <c r="E114" s="29">
        <v>3197</v>
      </c>
      <c r="F114" s="170">
        <v>2500000000</v>
      </c>
      <c r="G114" s="61"/>
      <c r="H114" s="61"/>
      <c r="I114" s="60">
        <v>5273219044.341981</v>
      </c>
      <c r="J114" s="61"/>
      <c r="K114" s="61"/>
      <c r="L114" s="61"/>
      <c r="M114" s="10">
        <v>4426362001.695185</v>
      </c>
      <c r="N114" s="10">
        <v>3404048961.6596813</v>
      </c>
      <c r="O114" s="60">
        <v>2197302037.324193</v>
      </c>
      <c r="P114" s="61"/>
    </row>
    <row r="115" spans="2:16" ht="11.25" customHeight="1">
      <c r="B115" s="27">
        <v>43922</v>
      </c>
      <c r="C115" s="28">
        <v>47150</v>
      </c>
      <c r="D115" s="10">
        <v>106</v>
      </c>
      <c r="E115" s="29">
        <v>3228</v>
      </c>
      <c r="F115" s="170">
        <v>0</v>
      </c>
      <c r="G115" s="61"/>
      <c r="H115" s="61"/>
      <c r="I115" s="60">
        <v>5212732171.13775</v>
      </c>
      <c r="J115" s="61"/>
      <c r="K115" s="61"/>
      <c r="L115" s="61"/>
      <c r="M115" s="10">
        <v>4368167745.847867</v>
      </c>
      <c r="N115" s="10">
        <v>3350751878.152155</v>
      </c>
      <c r="O115" s="60">
        <v>2153737895.267148</v>
      </c>
      <c r="P115" s="61"/>
    </row>
    <row r="116" spans="2:16" ht="11.25" customHeight="1">
      <c r="B116" s="27">
        <v>43922</v>
      </c>
      <c r="C116" s="28">
        <v>47178</v>
      </c>
      <c r="D116" s="10">
        <v>107</v>
      </c>
      <c r="E116" s="29">
        <v>3256</v>
      </c>
      <c r="F116" s="170"/>
      <c r="G116" s="61"/>
      <c r="H116" s="61"/>
      <c r="I116" s="60">
        <v>5152137765.137129</v>
      </c>
      <c r="J116" s="61"/>
      <c r="K116" s="61"/>
      <c r="L116" s="61"/>
      <c r="M116" s="10">
        <v>4310776299.773009</v>
      </c>
      <c r="N116" s="10">
        <v>3299131030.2405877</v>
      </c>
      <c r="O116" s="60">
        <v>2112443761.122708</v>
      </c>
      <c r="P116" s="61"/>
    </row>
    <row r="117" spans="2:16" ht="11.25" customHeight="1">
      <c r="B117" s="27">
        <v>43922</v>
      </c>
      <c r="C117" s="28">
        <v>47209</v>
      </c>
      <c r="D117" s="10">
        <v>108</v>
      </c>
      <c r="E117" s="29">
        <v>3287</v>
      </c>
      <c r="F117" s="170"/>
      <c r="G117" s="61"/>
      <c r="H117" s="61"/>
      <c r="I117" s="60">
        <v>5093205840.151998</v>
      </c>
      <c r="J117" s="61"/>
      <c r="K117" s="61"/>
      <c r="L117" s="61"/>
      <c r="M117" s="10">
        <v>4254240391.4519887</v>
      </c>
      <c r="N117" s="10">
        <v>3247582538.3906293</v>
      </c>
      <c r="O117" s="60">
        <v>2070629553.6505616</v>
      </c>
      <c r="P117" s="61"/>
    </row>
    <row r="118" spans="2:16" ht="11.25" customHeight="1">
      <c r="B118" s="27">
        <v>43922</v>
      </c>
      <c r="C118" s="28">
        <v>47239</v>
      </c>
      <c r="D118" s="10">
        <v>109</v>
      </c>
      <c r="E118" s="29">
        <v>3317</v>
      </c>
      <c r="F118" s="170"/>
      <c r="G118" s="61"/>
      <c r="H118" s="61"/>
      <c r="I118" s="60">
        <v>5031712429.008098</v>
      </c>
      <c r="J118" s="61"/>
      <c r="K118" s="61"/>
      <c r="L118" s="61"/>
      <c r="M118" s="10">
        <v>4195977696.855978</v>
      </c>
      <c r="N118" s="10">
        <v>3195222526.822816</v>
      </c>
      <c r="O118" s="60">
        <v>2028894213.5302923</v>
      </c>
      <c r="P118" s="61"/>
    </row>
    <row r="119" spans="2:16" ht="11.25" customHeight="1">
      <c r="B119" s="27">
        <v>43922</v>
      </c>
      <c r="C119" s="28">
        <v>47270</v>
      </c>
      <c r="D119" s="10">
        <v>110</v>
      </c>
      <c r="E119" s="29">
        <v>3348</v>
      </c>
      <c r="F119" s="170"/>
      <c r="G119" s="61"/>
      <c r="H119" s="61"/>
      <c r="I119" s="60">
        <v>4970301686.378433</v>
      </c>
      <c r="J119" s="61"/>
      <c r="K119" s="61"/>
      <c r="L119" s="61"/>
      <c r="M119" s="10">
        <v>4137737048.1057034</v>
      </c>
      <c r="N119" s="10">
        <v>3142859156.7479067</v>
      </c>
      <c r="O119" s="60">
        <v>1987192012.2894716</v>
      </c>
      <c r="P119" s="61"/>
    </row>
    <row r="120" spans="2:16" ht="11.25" customHeight="1">
      <c r="B120" s="27">
        <v>43922</v>
      </c>
      <c r="C120" s="28">
        <v>47300</v>
      </c>
      <c r="D120" s="10">
        <v>111</v>
      </c>
      <c r="E120" s="29">
        <v>3378</v>
      </c>
      <c r="F120" s="170"/>
      <c r="G120" s="61"/>
      <c r="H120" s="61"/>
      <c r="I120" s="60">
        <v>4911706467.808346</v>
      </c>
      <c r="J120" s="61"/>
      <c r="K120" s="61"/>
      <c r="L120" s="61"/>
      <c r="M120" s="10">
        <v>4082245347.5946765</v>
      </c>
      <c r="N120" s="10">
        <v>3093078208.1416287</v>
      </c>
      <c r="O120" s="60">
        <v>1947699256.1734781</v>
      </c>
      <c r="P120" s="61"/>
    </row>
    <row r="121" spans="2:16" ht="11.25" customHeight="1">
      <c r="B121" s="27">
        <v>43922</v>
      </c>
      <c r="C121" s="28">
        <v>47331</v>
      </c>
      <c r="D121" s="10">
        <v>112</v>
      </c>
      <c r="E121" s="29">
        <v>3409</v>
      </c>
      <c r="F121" s="170"/>
      <c r="G121" s="61"/>
      <c r="H121" s="61"/>
      <c r="I121" s="60">
        <v>4853621754.29428</v>
      </c>
      <c r="J121" s="61"/>
      <c r="K121" s="61"/>
      <c r="L121" s="61"/>
      <c r="M121" s="10">
        <v>4027127739.8879895</v>
      </c>
      <c r="N121" s="10">
        <v>3043555999.7108126</v>
      </c>
      <c r="O121" s="60">
        <v>1908397828.322328</v>
      </c>
      <c r="P121" s="61"/>
    </row>
    <row r="122" spans="2:16" ht="11.25" customHeight="1">
      <c r="B122" s="27">
        <v>43922</v>
      </c>
      <c r="C122" s="28">
        <v>47362</v>
      </c>
      <c r="D122" s="10">
        <v>113</v>
      </c>
      <c r="E122" s="29">
        <v>3440</v>
      </c>
      <c r="F122" s="170"/>
      <c r="G122" s="61"/>
      <c r="H122" s="61"/>
      <c r="I122" s="60">
        <v>4792617347.201685</v>
      </c>
      <c r="J122" s="61"/>
      <c r="K122" s="61"/>
      <c r="L122" s="61"/>
      <c r="M122" s="10">
        <v>3969766948.226215</v>
      </c>
      <c r="N122" s="10">
        <v>2992574670.976934</v>
      </c>
      <c r="O122" s="60">
        <v>1868483349.4090178</v>
      </c>
      <c r="P122" s="61"/>
    </row>
    <row r="123" spans="2:16" ht="11.25" customHeight="1">
      <c r="B123" s="27">
        <v>43922</v>
      </c>
      <c r="C123" s="28">
        <v>47392</v>
      </c>
      <c r="D123" s="10">
        <v>114</v>
      </c>
      <c r="E123" s="29">
        <v>3470</v>
      </c>
      <c r="F123" s="170"/>
      <c r="G123" s="61"/>
      <c r="H123" s="61"/>
      <c r="I123" s="60">
        <v>4736311440.302472</v>
      </c>
      <c r="J123" s="61"/>
      <c r="K123" s="61"/>
      <c r="L123" s="61"/>
      <c r="M123" s="10">
        <v>3916688822.434391</v>
      </c>
      <c r="N123" s="10">
        <v>2945295135.684825</v>
      </c>
      <c r="O123" s="60">
        <v>1831425006.9348595</v>
      </c>
      <c r="P123" s="61"/>
    </row>
    <row r="124" spans="2:16" ht="11.25" customHeight="1">
      <c r="B124" s="27">
        <v>43922</v>
      </c>
      <c r="C124" s="28">
        <v>47423</v>
      </c>
      <c r="D124" s="10">
        <v>115</v>
      </c>
      <c r="E124" s="29">
        <v>3501</v>
      </c>
      <c r="F124" s="170"/>
      <c r="G124" s="61"/>
      <c r="H124" s="61"/>
      <c r="I124" s="60">
        <v>4677969601.179617</v>
      </c>
      <c r="J124" s="61"/>
      <c r="K124" s="61"/>
      <c r="L124" s="61"/>
      <c r="M124" s="10">
        <v>3861881921.149164</v>
      </c>
      <c r="N124" s="10">
        <v>2896695437.6217594</v>
      </c>
      <c r="O124" s="60">
        <v>1793575961.569005</v>
      </c>
      <c r="P124" s="61"/>
    </row>
    <row r="125" spans="2:16" ht="11.25" customHeight="1">
      <c r="B125" s="27">
        <v>43922</v>
      </c>
      <c r="C125" s="28">
        <v>47453</v>
      </c>
      <c r="D125" s="10">
        <v>116</v>
      </c>
      <c r="E125" s="29">
        <v>3531</v>
      </c>
      <c r="F125" s="170"/>
      <c r="G125" s="61"/>
      <c r="H125" s="61"/>
      <c r="I125" s="60">
        <v>4621755855.53358</v>
      </c>
      <c r="J125" s="61"/>
      <c r="K125" s="61"/>
      <c r="L125" s="61"/>
      <c r="M125" s="10">
        <v>3809212107.6755533</v>
      </c>
      <c r="N125" s="10">
        <v>2850156896.0400286</v>
      </c>
      <c r="O125" s="60">
        <v>1757526129.9621208</v>
      </c>
      <c r="P125" s="61"/>
    </row>
    <row r="126" spans="2:16" ht="11.25" customHeight="1">
      <c r="B126" s="27">
        <v>43922</v>
      </c>
      <c r="C126" s="28">
        <v>47484</v>
      </c>
      <c r="D126" s="10">
        <v>117</v>
      </c>
      <c r="E126" s="29">
        <v>3562</v>
      </c>
      <c r="F126" s="170"/>
      <c r="G126" s="61"/>
      <c r="H126" s="61"/>
      <c r="I126" s="60">
        <v>4567857241.215837</v>
      </c>
      <c r="J126" s="61"/>
      <c r="K126" s="61"/>
      <c r="L126" s="61"/>
      <c r="M126" s="10">
        <v>3758403964.071184</v>
      </c>
      <c r="N126" s="10">
        <v>2804988997.5887446</v>
      </c>
      <c r="O126" s="60">
        <v>1722347600.9937909</v>
      </c>
      <c r="P126" s="61"/>
    </row>
    <row r="127" spans="2:16" ht="11.25" customHeight="1">
      <c r="B127" s="27">
        <v>43922</v>
      </c>
      <c r="C127" s="28">
        <v>47515</v>
      </c>
      <c r="D127" s="10">
        <v>118</v>
      </c>
      <c r="E127" s="29">
        <v>3593</v>
      </c>
      <c r="F127" s="170"/>
      <c r="G127" s="61"/>
      <c r="H127" s="61"/>
      <c r="I127" s="60">
        <v>4513992915.980936</v>
      </c>
      <c r="J127" s="61"/>
      <c r="K127" s="61"/>
      <c r="L127" s="61"/>
      <c r="M127" s="10">
        <v>3707785376.3636813</v>
      </c>
      <c r="N127" s="10">
        <v>2760173517.566808</v>
      </c>
      <c r="O127" s="60">
        <v>1687651021.729641</v>
      </c>
      <c r="P127" s="61"/>
    </row>
    <row r="128" spans="2:16" ht="11.25" customHeight="1">
      <c r="B128" s="27">
        <v>43922</v>
      </c>
      <c r="C128" s="28">
        <v>47543</v>
      </c>
      <c r="D128" s="10">
        <v>119</v>
      </c>
      <c r="E128" s="29">
        <v>3621</v>
      </c>
      <c r="F128" s="170"/>
      <c r="G128" s="61"/>
      <c r="H128" s="61"/>
      <c r="I128" s="60">
        <v>4459563338.156737</v>
      </c>
      <c r="J128" s="61"/>
      <c r="K128" s="61"/>
      <c r="L128" s="61"/>
      <c r="M128" s="10">
        <v>3657464955.4792757</v>
      </c>
      <c r="N128" s="10">
        <v>2716458578.833463</v>
      </c>
      <c r="O128" s="60">
        <v>1654567008.3976479</v>
      </c>
      <c r="P128" s="61"/>
    </row>
    <row r="129" spans="2:16" ht="11.25" customHeight="1">
      <c r="B129" s="27">
        <v>43922</v>
      </c>
      <c r="C129" s="28">
        <v>47574</v>
      </c>
      <c r="D129" s="10">
        <v>120</v>
      </c>
      <c r="E129" s="29">
        <v>3652</v>
      </c>
      <c r="F129" s="170"/>
      <c r="G129" s="61"/>
      <c r="H129" s="61"/>
      <c r="I129" s="60">
        <v>4406499404.477699</v>
      </c>
      <c r="J129" s="61"/>
      <c r="K129" s="61"/>
      <c r="L129" s="61"/>
      <c r="M129" s="10">
        <v>3607815598.2696924</v>
      </c>
      <c r="N129" s="10">
        <v>2672768463.9460044</v>
      </c>
      <c r="O129" s="60">
        <v>1621060528.3126736</v>
      </c>
      <c r="P129" s="61"/>
    </row>
    <row r="130" spans="2:16" ht="11.25" customHeight="1">
      <c r="B130" s="27">
        <v>43922</v>
      </c>
      <c r="C130" s="28">
        <v>47604</v>
      </c>
      <c r="D130" s="10">
        <v>121</v>
      </c>
      <c r="E130" s="29">
        <v>3682</v>
      </c>
      <c r="F130" s="170"/>
      <c r="G130" s="61"/>
      <c r="H130" s="61"/>
      <c r="I130" s="60">
        <v>4352566572.813201</v>
      </c>
      <c r="J130" s="61"/>
      <c r="K130" s="61"/>
      <c r="L130" s="61"/>
      <c r="M130" s="10">
        <v>3557808750.2273836</v>
      </c>
      <c r="N130" s="10">
        <v>2629234805.1525097</v>
      </c>
      <c r="O130" s="60">
        <v>1588120123.7753186</v>
      </c>
      <c r="P130" s="61"/>
    </row>
    <row r="131" spans="2:16" ht="11.25" customHeight="1">
      <c r="B131" s="27">
        <v>43922</v>
      </c>
      <c r="C131" s="28">
        <v>47635</v>
      </c>
      <c r="D131" s="10">
        <v>122</v>
      </c>
      <c r="E131" s="29">
        <v>3713</v>
      </c>
      <c r="F131" s="170"/>
      <c r="G131" s="61"/>
      <c r="H131" s="61"/>
      <c r="I131" s="60">
        <v>4299245376.561828</v>
      </c>
      <c r="J131" s="61"/>
      <c r="K131" s="61"/>
      <c r="L131" s="61"/>
      <c r="M131" s="10">
        <v>3508263365.6510735</v>
      </c>
      <c r="N131" s="10">
        <v>2586027001.3769054</v>
      </c>
      <c r="O131" s="60">
        <v>1555405573.790146</v>
      </c>
      <c r="P131" s="61"/>
    </row>
    <row r="132" spans="2:16" ht="11.25" customHeight="1">
      <c r="B132" s="27">
        <v>43922</v>
      </c>
      <c r="C132" s="28">
        <v>47665</v>
      </c>
      <c r="D132" s="10">
        <v>123</v>
      </c>
      <c r="E132" s="29">
        <v>3743</v>
      </c>
      <c r="F132" s="170"/>
      <c r="G132" s="61"/>
      <c r="H132" s="61"/>
      <c r="I132" s="60">
        <v>4246979255.305787</v>
      </c>
      <c r="J132" s="61"/>
      <c r="K132" s="61"/>
      <c r="L132" s="61"/>
      <c r="M132" s="10">
        <v>3459924767.240575</v>
      </c>
      <c r="N132" s="10">
        <v>2544118227.9630084</v>
      </c>
      <c r="O132" s="60">
        <v>1523926316.1789498</v>
      </c>
      <c r="P132" s="61"/>
    </row>
    <row r="133" spans="2:16" ht="11.25" customHeight="1">
      <c r="B133" s="27">
        <v>43922</v>
      </c>
      <c r="C133" s="28">
        <v>47696</v>
      </c>
      <c r="D133" s="10">
        <v>124</v>
      </c>
      <c r="E133" s="29">
        <v>3774</v>
      </c>
      <c r="F133" s="170"/>
      <c r="G133" s="61"/>
      <c r="H133" s="61"/>
      <c r="I133" s="60">
        <v>4194965475.828792</v>
      </c>
      <c r="J133" s="61"/>
      <c r="K133" s="61"/>
      <c r="L133" s="61"/>
      <c r="M133" s="10">
        <v>3411753815.8451514</v>
      </c>
      <c r="N133" s="10">
        <v>2502317498.121798</v>
      </c>
      <c r="O133" s="60">
        <v>1492539081.0599911</v>
      </c>
      <c r="P133" s="61"/>
    </row>
    <row r="134" spans="2:16" ht="11.25" customHeight="1">
      <c r="B134" s="27">
        <v>43922</v>
      </c>
      <c r="C134" s="28">
        <v>47727</v>
      </c>
      <c r="D134" s="10">
        <v>125</v>
      </c>
      <c r="E134" s="29">
        <v>3805</v>
      </c>
      <c r="F134" s="170"/>
      <c r="G134" s="61"/>
      <c r="H134" s="61"/>
      <c r="I134" s="60">
        <v>4142765066.831029</v>
      </c>
      <c r="J134" s="61"/>
      <c r="K134" s="61"/>
      <c r="L134" s="61"/>
      <c r="M134" s="10">
        <v>3363584786.561015</v>
      </c>
      <c r="N134" s="10">
        <v>2460714335.075061</v>
      </c>
      <c r="O134" s="60">
        <v>1461507733.1405938</v>
      </c>
      <c r="P134" s="61"/>
    </row>
    <row r="135" spans="2:16" ht="11.25" customHeight="1">
      <c r="B135" s="27">
        <v>43922</v>
      </c>
      <c r="C135" s="28">
        <v>47757</v>
      </c>
      <c r="D135" s="10">
        <v>126</v>
      </c>
      <c r="E135" s="29">
        <v>3835</v>
      </c>
      <c r="F135" s="170"/>
      <c r="G135" s="61"/>
      <c r="H135" s="61"/>
      <c r="I135" s="60">
        <v>4090516208.732596</v>
      </c>
      <c r="J135" s="61"/>
      <c r="K135" s="61"/>
      <c r="L135" s="61"/>
      <c r="M135" s="10">
        <v>3315711627.7772117</v>
      </c>
      <c r="N135" s="10">
        <v>2419721255.0293083</v>
      </c>
      <c r="O135" s="60">
        <v>1431269251.2830398</v>
      </c>
      <c r="P135" s="61"/>
    </row>
    <row r="136" spans="2:16" ht="11.25" customHeight="1">
      <c r="B136" s="27">
        <v>43922</v>
      </c>
      <c r="C136" s="28">
        <v>47788</v>
      </c>
      <c r="D136" s="10">
        <v>127</v>
      </c>
      <c r="E136" s="29">
        <v>3866</v>
      </c>
      <c r="F136" s="170"/>
      <c r="G136" s="61"/>
      <c r="H136" s="61"/>
      <c r="I136" s="60">
        <v>4039028798.566574</v>
      </c>
      <c r="J136" s="61"/>
      <c r="K136" s="61"/>
      <c r="L136" s="61"/>
      <c r="M136" s="10">
        <v>3268423791.7649364</v>
      </c>
      <c r="N136" s="10">
        <v>2379145721.342833</v>
      </c>
      <c r="O136" s="60">
        <v>1401308203.7846162</v>
      </c>
      <c r="P136" s="61"/>
    </row>
    <row r="137" spans="2:16" ht="11.25" customHeight="1">
      <c r="B137" s="27">
        <v>43922</v>
      </c>
      <c r="C137" s="28">
        <v>47818</v>
      </c>
      <c r="D137" s="10">
        <v>128</v>
      </c>
      <c r="E137" s="29">
        <v>3896</v>
      </c>
      <c r="F137" s="170"/>
      <c r="G137" s="61"/>
      <c r="H137" s="61"/>
      <c r="I137" s="60">
        <v>3987506018.512988</v>
      </c>
      <c r="J137" s="61"/>
      <c r="K137" s="61"/>
      <c r="L137" s="61"/>
      <c r="M137" s="10">
        <v>3221434647.9070425</v>
      </c>
      <c r="N137" s="10">
        <v>2339169931.038827</v>
      </c>
      <c r="O137" s="60">
        <v>1372114890.7646174</v>
      </c>
      <c r="P137" s="61"/>
    </row>
    <row r="138" spans="2:16" ht="11.25" customHeight="1">
      <c r="B138" s="27">
        <v>43922</v>
      </c>
      <c r="C138" s="28">
        <v>47849</v>
      </c>
      <c r="D138" s="10">
        <v>129</v>
      </c>
      <c r="E138" s="29">
        <v>3927</v>
      </c>
      <c r="F138" s="170"/>
      <c r="G138" s="61"/>
      <c r="H138" s="61"/>
      <c r="I138" s="60">
        <v>3936227802.021877</v>
      </c>
      <c r="J138" s="61"/>
      <c r="K138" s="61"/>
      <c r="L138" s="61"/>
      <c r="M138" s="10">
        <v>3174614367.098799</v>
      </c>
      <c r="N138" s="10">
        <v>2299309943.8211374</v>
      </c>
      <c r="O138" s="60">
        <v>1343021118.7953694</v>
      </c>
      <c r="P138" s="61"/>
    </row>
    <row r="139" spans="2:16" ht="11.25" customHeight="1">
      <c r="B139" s="27">
        <v>43922</v>
      </c>
      <c r="C139" s="28">
        <v>47880</v>
      </c>
      <c r="D139" s="10">
        <v>130</v>
      </c>
      <c r="E139" s="29">
        <v>3958</v>
      </c>
      <c r="F139" s="170"/>
      <c r="G139" s="61"/>
      <c r="H139" s="61"/>
      <c r="I139" s="60">
        <v>3885394987.229647</v>
      </c>
      <c r="J139" s="61"/>
      <c r="K139" s="61"/>
      <c r="L139" s="61"/>
      <c r="M139" s="10">
        <v>3128302253.0993733</v>
      </c>
      <c r="N139" s="10">
        <v>2260004690.4543386</v>
      </c>
      <c r="O139" s="60">
        <v>1314471833.5045369</v>
      </c>
      <c r="P139" s="61"/>
    </row>
    <row r="140" spans="2:16" ht="11.25" customHeight="1">
      <c r="B140" s="27">
        <v>43922</v>
      </c>
      <c r="C140" s="28">
        <v>47908</v>
      </c>
      <c r="D140" s="10">
        <v>131</v>
      </c>
      <c r="E140" s="29">
        <v>3986</v>
      </c>
      <c r="F140" s="170"/>
      <c r="G140" s="61"/>
      <c r="H140" s="61"/>
      <c r="I140" s="60">
        <v>3834419990.985491</v>
      </c>
      <c r="J140" s="61"/>
      <c r="K140" s="61"/>
      <c r="L140" s="61"/>
      <c r="M140" s="10">
        <v>3082530164.6933646</v>
      </c>
      <c r="N140" s="10">
        <v>2221821087.2737246</v>
      </c>
      <c r="O140" s="60">
        <v>1287318586.0433526</v>
      </c>
      <c r="P140" s="61"/>
    </row>
    <row r="141" spans="2:16" ht="11.25" customHeight="1">
      <c r="B141" s="27">
        <v>43922</v>
      </c>
      <c r="C141" s="28">
        <v>47939</v>
      </c>
      <c r="D141" s="10">
        <v>132</v>
      </c>
      <c r="E141" s="29">
        <v>4017</v>
      </c>
      <c r="F141" s="170"/>
      <c r="G141" s="61"/>
      <c r="H141" s="61"/>
      <c r="I141" s="60">
        <v>3784033981.735251</v>
      </c>
      <c r="J141" s="61"/>
      <c r="K141" s="61"/>
      <c r="L141" s="61"/>
      <c r="M141" s="10">
        <v>3036864828.732694</v>
      </c>
      <c r="N141" s="10">
        <v>2183339660.8448653</v>
      </c>
      <c r="O141" s="60">
        <v>1259664466.6152573</v>
      </c>
      <c r="P141" s="61"/>
    </row>
    <row r="142" spans="2:16" ht="11.25" customHeight="1">
      <c r="B142" s="27">
        <v>43922</v>
      </c>
      <c r="C142" s="28">
        <v>47969</v>
      </c>
      <c r="D142" s="10">
        <v>133</v>
      </c>
      <c r="E142" s="29">
        <v>4047</v>
      </c>
      <c r="F142" s="170"/>
      <c r="G142" s="61"/>
      <c r="H142" s="61"/>
      <c r="I142" s="60">
        <v>3734077629.57933</v>
      </c>
      <c r="J142" s="61"/>
      <c r="K142" s="61"/>
      <c r="L142" s="61"/>
      <c r="M142" s="10">
        <v>2991853589.0502667</v>
      </c>
      <c r="N142" s="10">
        <v>2145684906.3579907</v>
      </c>
      <c r="O142" s="60">
        <v>1232865229.794482</v>
      </c>
      <c r="P142" s="61"/>
    </row>
    <row r="143" spans="2:16" ht="11.25" customHeight="1">
      <c r="B143" s="27">
        <v>43922</v>
      </c>
      <c r="C143" s="28">
        <v>48000</v>
      </c>
      <c r="D143" s="10">
        <v>134</v>
      </c>
      <c r="E143" s="29">
        <v>4078</v>
      </c>
      <c r="F143" s="170"/>
      <c r="G143" s="61"/>
      <c r="H143" s="61"/>
      <c r="I143" s="60">
        <v>3684440804.40064</v>
      </c>
      <c r="J143" s="61"/>
      <c r="K143" s="61"/>
      <c r="L143" s="61"/>
      <c r="M143" s="10">
        <v>2947076143.2342405</v>
      </c>
      <c r="N143" s="10">
        <v>2108196359.523265</v>
      </c>
      <c r="O143" s="60">
        <v>1206194480.6105173</v>
      </c>
      <c r="P143" s="61"/>
    </row>
    <row r="144" spans="2:16" ht="11.25" customHeight="1">
      <c r="B144" s="27">
        <v>43922</v>
      </c>
      <c r="C144" s="28">
        <v>48030</v>
      </c>
      <c r="D144" s="10">
        <v>135</v>
      </c>
      <c r="E144" s="29">
        <v>4108</v>
      </c>
      <c r="F144" s="170"/>
      <c r="G144" s="61"/>
      <c r="H144" s="61"/>
      <c r="I144" s="60">
        <v>3635041102.100938</v>
      </c>
      <c r="J144" s="61"/>
      <c r="K144" s="61"/>
      <c r="L144" s="61"/>
      <c r="M144" s="10">
        <v>2902790276.6542683</v>
      </c>
      <c r="N144" s="10">
        <v>2071405519.8859894</v>
      </c>
      <c r="O144" s="60">
        <v>1180286637.946166</v>
      </c>
      <c r="P144" s="61"/>
    </row>
    <row r="145" spans="2:16" ht="11.25" customHeight="1">
      <c r="B145" s="27">
        <v>43922</v>
      </c>
      <c r="C145" s="28">
        <v>48061</v>
      </c>
      <c r="D145" s="10">
        <v>136</v>
      </c>
      <c r="E145" s="29">
        <v>4139</v>
      </c>
      <c r="F145" s="170"/>
      <c r="G145" s="61"/>
      <c r="H145" s="61"/>
      <c r="I145" s="60">
        <v>3586518649.291674</v>
      </c>
      <c r="J145" s="61"/>
      <c r="K145" s="61"/>
      <c r="L145" s="61"/>
      <c r="M145" s="10">
        <v>2859184667.796135</v>
      </c>
      <c r="N145" s="10">
        <v>2035100067.609507</v>
      </c>
      <c r="O145" s="60">
        <v>1154688258.1475394</v>
      </c>
      <c r="P145" s="61"/>
    </row>
    <row r="146" spans="2:16" ht="11.25" customHeight="1">
      <c r="B146" s="27">
        <v>43922</v>
      </c>
      <c r="C146" s="28">
        <v>48092</v>
      </c>
      <c r="D146" s="10">
        <v>137</v>
      </c>
      <c r="E146" s="29">
        <v>4170</v>
      </c>
      <c r="F146" s="170"/>
      <c r="G146" s="61"/>
      <c r="H146" s="61"/>
      <c r="I146" s="60">
        <v>3538307003.395139</v>
      </c>
      <c r="J146" s="61"/>
      <c r="K146" s="61"/>
      <c r="L146" s="61"/>
      <c r="M146" s="10">
        <v>2815965981.319827</v>
      </c>
      <c r="N146" s="10">
        <v>1999240583.973671</v>
      </c>
      <c r="O146" s="60">
        <v>1129537515.1996593</v>
      </c>
      <c r="P146" s="61"/>
    </row>
    <row r="147" spans="2:16" ht="11.25" customHeight="1">
      <c r="B147" s="27">
        <v>43922</v>
      </c>
      <c r="C147" s="28">
        <v>48122</v>
      </c>
      <c r="D147" s="10">
        <v>138</v>
      </c>
      <c r="E147" s="29">
        <v>4200</v>
      </c>
      <c r="F147" s="170"/>
      <c r="G147" s="61"/>
      <c r="H147" s="61"/>
      <c r="I147" s="60">
        <v>3489708770.485526</v>
      </c>
      <c r="J147" s="61"/>
      <c r="K147" s="61"/>
      <c r="L147" s="61"/>
      <c r="M147" s="10">
        <v>2772730356.6160865</v>
      </c>
      <c r="N147" s="10">
        <v>1963699636.96174</v>
      </c>
      <c r="O147" s="60">
        <v>1104909591.7279124</v>
      </c>
      <c r="P147" s="61"/>
    </row>
    <row r="148" spans="2:16" ht="11.25" customHeight="1">
      <c r="B148" s="27">
        <v>43922</v>
      </c>
      <c r="C148" s="28">
        <v>48153</v>
      </c>
      <c r="D148" s="10">
        <v>139</v>
      </c>
      <c r="E148" s="29">
        <v>4231</v>
      </c>
      <c r="F148" s="170"/>
      <c r="G148" s="61"/>
      <c r="H148" s="61"/>
      <c r="I148" s="60">
        <v>3442412824.18415</v>
      </c>
      <c r="J148" s="61"/>
      <c r="K148" s="61"/>
      <c r="L148" s="61"/>
      <c r="M148" s="10">
        <v>2730512583.4815044</v>
      </c>
      <c r="N148" s="10">
        <v>1928882166.3566227</v>
      </c>
      <c r="O148" s="60">
        <v>1080722022.043672</v>
      </c>
      <c r="P148" s="61"/>
    </row>
    <row r="149" spans="2:16" ht="11.25" customHeight="1">
      <c r="B149" s="27">
        <v>43922</v>
      </c>
      <c r="C149" s="28">
        <v>48183</v>
      </c>
      <c r="D149" s="10">
        <v>140</v>
      </c>
      <c r="E149" s="29">
        <v>4261</v>
      </c>
      <c r="F149" s="170"/>
      <c r="G149" s="61"/>
      <c r="H149" s="61"/>
      <c r="I149" s="60">
        <v>3395605492.652006</v>
      </c>
      <c r="J149" s="61"/>
      <c r="K149" s="61"/>
      <c r="L149" s="61"/>
      <c r="M149" s="10">
        <v>2688964193.2899704</v>
      </c>
      <c r="N149" s="10">
        <v>1894856395.5853226</v>
      </c>
      <c r="O149" s="60">
        <v>1057305980.6963897</v>
      </c>
      <c r="P149" s="61"/>
    </row>
    <row r="150" spans="2:16" ht="11.25" customHeight="1">
      <c r="B150" s="27">
        <v>43922</v>
      </c>
      <c r="C150" s="28">
        <v>48214</v>
      </c>
      <c r="D150" s="10">
        <v>141</v>
      </c>
      <c r="E150" s="29">
        <v>4292</v>
      </c>
      <c r="F150" s="170"/>
      <c r="G150" s="61"/>
      <c r="H150" s="61"/>
      <c r="I150" s="60">
        <v>3349215894.52494</v>
      </c>
      <c r="J150" s="61"/>
      <c r="K150" s="61"/>
      <c r="L150" s="61"/>
      <c r="M150" s="10">
        <v>2647730110.5545225</v>
      </c>
      <c r="N150" s="10">
        <v>1861054494.1235564</v>
      </c>
      <c r="O150" s="60">
        <v>1034046565.5513092</v>
      </c>
      <c r="P150" s="61"/>
    </row>
    <row r="151" spans="2:16" ht="11.25" customHeight="1">
      <c r="B151" s="27">
        <v>43922</v>
      </c>
      <c r="C151" s="28">
        <v>48245</v>
      </c>
      <c r="D151" s="10">
        <v>142</v>
      </c>
      <c r="E151" s="29">
        <v>4323</v>
      </c>
      <c r="F151" s="170"/>
      <c r="G151" s="61"/>
      <c r="H151" s="61"/>
      <c r="I151" s="60">
        <v>3302604429.473366</v>
      </c>
      <c r="J151" s="61"/>
      <c r="K151" s="61"/>
      <c r="L151" s="61"/>
      <c r="M151" s="10">
        <v>2606453064.769843</v>
      </c>
      <c r="N151" s="10">
        <v>1827382145.9529037</v>
      </c>
      <c r="O151" s="60">
        <v>1011036893.1348864</v>
      </c>
      <c r="P151" s="61"/>
    </row>
    <row r="152" spans="2:16" ht="11.25" customHeight="1">
      <c r="B152" s="27">
        <v>43922</v>
      </c>
      <c r="C152" s="28">
        <v>48274</v>
      </c>
      <c r="D152" s="10">
        <v>143</v>
      </c>
      <c r="E152" s="29">
        <v>4352</v>
      </c>
      <c r="F152" s="170"/>
      <c r="G152" s="61"/>
      <c r="H152" s="61"/>
      <c r="I152" s="60">
        <v>3255822243.755287</v>
      </c>
      <c r="J152" s="61"/>
      <c r="K152" s="61"/>
      <c r="L152" s="61"/>
      <c r="M152" s="10">
        <v>2565454859.6317577</v>
      </c>
      <c r="N152" s="10">
        <v>1794358795.100415</v>
      </c>
      <c r="O152" s="60">
        <v>988831883.3378062</v>
      </c>
      <c r="P152" s="61"/>
    </row>
    <row r="153" spans="2:16" ht="11.25" customHeight="1">
      <c r="B153" s="27">
        <v>43922</v>
      </c>
      <c r="C153" s="28">
        <v>48305</v>
      </c>
      <c r="D153" s="10">
        <v>144</v>
      </c>
      <c r="E153" s="29">
        <v>4383</v>
      </c>
      <c r="F153" s="170"/>
      <c r="G153" s="61"/>
      <c r="H153" s="61"/>
      <c r="I153" s="60">
        <v>3210254989.637643</v>
      </c>
      <c r="J153" s="61"/>
      <c r="K153" s="61"/>
      <c r="L153" s="61"/>
      <c r="M153" s="10">
        <v>2525259422.236186</v>
      </c>
      <c r="N153" s="10">
        <v>1761752933.8030353</v>
      </c>
      <c r="O153" s="60">
        <v>966751370.3393131</v>
      </c>
      <c r="P153" s="61"/>
    </row>
    <row r="154" spans="2:16" ht="11.25" customHeight="1">
      <c r="B154" s="27">
        <v>43922</v>
      </c>
      <c r="C154" s="28">
        <v>48335</v>
      </c>
      <c r="D154" s="10">
        <v>145</v>
      </c>
      <c r="E154" s="29">
        <v>4413</v>
      </c>
      <c r="F154" s="170"/>
      <c r="G154" s="61"/>
      <c r="H154" s="61"/>
      <c r="I154" s="60">
        <v>3164881444.050075</v>
      </c>
      <c r="J154" s="61"/>
      <c r="K154" s="61"/>
      <c r="L154" s="61"/>
      <c r="M154" s="10">
        <v>2485481168.3706594</v>
      </c>
      <c r="N154" s="10">
        <v>1729733702.808189</v>
      </c>
      <c r="O154" s="60">
        <v>945290131.1496496</v>
      </c>
      <c r="P154" s="61"/>
    </row>
    <row r="155" spans="2:16" ht="11.25" customHeight="1">
      <c r="B155" s="27">
        <v>43922</v>
      </c>
      <c r="C155" s="28">
        <v>48366</v>
      </c>
      <c r="D155" s="10">
        <v>146</v>
      </c>
      <c r="E155" s="29">
        <v>4444</v>
      </c>
      <c r="F155" s="170"/>
      <c r="G155" s="61"/>
      <c r="H155" s="61"/>
      <c r="I155" s="60">
        <v>3119878803.075379</v>
      </c>
      <c r="J155" s="61"/>
      <c r="K155" s="61"/>
      <c r="L155" s="61"/>
      <c r="M155" s="10">
        <v>2445983558.383887</v>
      </c>
      <c r="N155" s="10">
        <v>1697916766.0630515</v>
      </c>
      <c r="O155" s="60">
        <v>923972174.857817</v>
      </c>
      <c r="P155" s="61"/>
    </row>
    <row r="156" spans="2:16" ht="11.25" customHeight="1">
      <c r="B156" s="27">
        <v>43922</v>
      </c>
      <c r="C156" s="28">
        <v>48396</v>
      </c>
      <c r="D156" s="10">
        <v>147</v>
      </c>
      <c r="E156" s="29">
        <v>4474</v>
      </c>
      <c r="F156" s="170"/>
      <c r="G156" s="61"/>
      <c r="H156" s="61"/>
      <c r="I156" s="60">
        <v>3074683294.631001</v>
      </c>
      <c r="J156" s="61"/>
      <c r="K156" s="61"/>
      <c r="L156" s="61"/>
      <c r="M156" s="10">
        <v>2406593606.5700064</v>
      </c>
      <c r="N156" s="10">
        <v>1666461901.3344548</v>
      </c>
      <c r="O156" s="60">
        <v>903137694.0494416</v>
      </c>
      <c r="P156" s="61"/>
    </row>
    <row r="157" spans="2:16" ht="11.25" customHeight="1">
      <c r="B157" s="27">
        <v>43922</v>
      </c>
      <c r="C157" s="28">
        <v>48427</v>
      </c>
      <c r="D157" s="10">
        <v>148</v>
      </c>
      <c r="E157" s="29">
        <v>4505</v>
      </c>
      <c r="F157" s="170"/>
      <c r="G157" s="61"/>
      <c r="H157" s="61"/>
      <c r="I157" s="60">
        <v>3029376941.611863</v>
      </c>
      <c r="J157" s="61"/>
      <c r="K157" s="61"/>
      <c r="L157" s="61"/>
      <c r="M157" s="10">
        <v>2367110134.5900326</v>
      </c>
      <c r="N157" s="10">
        <v>1634952683.2401257</v>
      </c>
      <c r="O157" s="60">
        <v>882308346.0421586</v>
      </c>
      <c r="P157" s="61"/>
    </row>
    <row r="158" spans="2:16" ht="11.25" customHeight="1">
      <c r="B158" s="27">
        <v>43922</v>
      </c>
      <c r="C158" s="28">
        <v>48458</v>
      </c>
      <c r="D158" s="10">
        <v>149</v>
      </c>
      <c r="E158" s="29">
        <v>4536</v>
      </c>
      <c r="F158" s="170"/>
      <c r="G158" s="61"/>
      <c r="H158" s="61"/>
      <c r="I158" s="60">
        <v>2984190400.170431</v>
      </c>
      <c r="J158" s="61"/>
      <c r="K158" s="61"/>
      <c r="L158" s="61"/>
      <c r="M158" s="10">
        <v>2327847133.624306</v>
      </c>
      <c r="N158" s="10">
        <v>1603744846.5928383</v>
      </c>
      <c r="O158" s="60">
        <v>861801195.9203384</v>
      </c>
      <c r="P158" s="61"/>
    </row>
    <row r="159" spans="2:16" ht="11.25" customHeight="1">
      <c r="B159" s="27">
        <v>43922</v>
      </c>
      <c r="C159" s="28">
        <v>48488</v>
      </c>
      <c r="D159" s="10">
        <v>150</v>
      </c>
      <c r="E159" s="29">
        <v>4566</v>
      </c>
      <c r="F159" s="170"/>
      <c r="G159" s="61"/>
      <c r="H159" s="61"/>
      <c r="I159" s="60">
        <v>2939752111.406145</v>
      </c>
      <c r="J159" s="61"/>
      <c r="K159" s="61"/>
      <c r="L159" s="61"/>
      <c r="M159" s="10">
        <v>2289418562.8174386</v>
      </c>
      <c r="N159" s="10">
        <v>1573387818.7772574</v>
      </c>
      <c r="O159" s="60">
        <v>842022478.5950049</v>
      </c>
      <c r="P159" s="61"/>
    </row>
    <row r="160" spans="2:16" ht="11.25" customHeight="1">
      <c r="B160" s="27">
        <v>43922</v>
      </c>
      <c r="C160" s="28">
        <v>48519</v>
      </c>
      <c r="D160" s="10">
        <v>151</v>
      </c>
      <c r="E160" s="29">
        <v>4597</v>
      </c>
      <c r="F160" s="170"/>
      <c r="G160" s="61"/>
      <c r="H160" s="61"/>
      <c r="I160" s="60">
        <v>2896295254.023631</v>
      </c>
      <c r="J160" s="61"/>
      <c r="K160" s="61"/>
      <c r="L160" s="61"/>
      <c r="M160" s="10">
        <v>2251749632.32839</v>
      </c>
      <c r="N160" s="10">
        <v>1543564483.3344123</v>
      </c>
      <c r="O160" s="60">
        <v>822563242.9305938</v>
      </c>
      <c r="P160" s="61"/>
    </row>
    <row r="161" spans="2:16" ht="11.25" customHeight="1">
      <c r="B161" s="27">
        <v>43922</v>
      </c>
      <c r="C161" s="28">
        <v>48549</v>
      </c>
      <c r="D161" s="10">
        <v>152</v>
      </c>
      <c r="E161" s="29">
        <v>4627</v>
      </c>
      <c r="F161" s="170"/>
      <c r="G161" s="61"/>
      <c r="H161" s="61"/>
      <c r="I161" s="60">
        <v>2853165289.754839</v>
      </c>
      <c r="J161" s="61"/>
      <c r="K161" s="61"/>
      <c r="L161" s="61"/>
      <c r="M161" s="10">
        <v>2214576872.9625106</v>
      </c>
      <c r="N161" s="10">
        <v>1514346311.703816</v>
      </c>
      <c r="O161" s="60">
        <v>803684900.9624426</v>
      </c>
      <c r="P161" s="61"/>
    </row>
    <row r="162" spans="2:16" ht="11.25" customHeight="1">
      <c r="B162" s="27">
        <v>43922</v>
      </c>
      <c r="C162" s="28">
        <v>48580</v>
      </c>
      <c r="D162" s="10">
        <v>153</v>
      </c>
      <c r="E162" s="29">
        <v>4658</v>
      </c>
      <c r="F162" s="170"/>
      <c r="G162" s="61"/>
      <c r="H162" s="61"/>
      <c r="I162" s="60">
        <v>2810035159.932709</v>
      </c>
      <c r="J162" s="61"/>
      <c r="K162" s="61"/>
      <c r="L162" s="61"/>
      <c r="M162" s="10">
        <v>2177400715.3575826</v>
      </c>
      <c r="N162" s="10">
        <v>1485138299.5677633</v>
      </c>
      <c r="O162" s="60">
        <v>784845409.922823</v>
      </c>
      <c r="P162" s="61"/>
    </row>
    <row r="163" spans="2:16" ht="11.25" customHeight="1">
      <c r="B163" s="27">
        <v>43922</v>
      </c>
      <c r="C163" s="28">
        <v>48611</v>
      </c>
      <c r="D163" s="10">
        <v>154</v>
      </c>
      <c r="E163" s="29">
        <v>4689</v>
      </c>
      <c r="F163" s="170"/>
      <c r="G163" s="61"/>
      <c r="H163" s="61"/>
      <c r="I163" s="60">
        <v>2767137879.168704</v>
      </c>
      <c r="J163" s="61"/>
      <c r="K163" s="61"/>
      <c r="L163" s="61"/>
      <c r="M163" s="10">
        <v>2140524414.983168</v>
      </c>
      <c r="N163" s="10">
        <v>1456273060.0519986</v>
      </c>
      <c r="O163" s="60">
        <v>766331468.4319792</v>
      </c>
      <c r="P163" s="61"/>
    </row>
    <row r="164" spans="2:16" ht="11.25" customHeight="1">
      <c r="B164" s="27">
        <v>43922</v>
      </c>
      <c r="C164" s="28">
        <v>48639</v>
      </c>
      <c r="D164" s="10">
        <v>155</v>
      </c>
      <c r="E164" s="29">
        <v>4717</v>
      </c>
      <c r="F164" s="170"/>
      <c r="G164" s="61"/>
      <c r="H164" s="61"/>
      <c r="I164" s="60">
        <v>2725102908.542985</v>
      </c>
      <c r="J164" s="61"/>
      <c r="K164" s="61"/>
      <c r="L164" s="61"/>
      <c r="M164" s="10">
        <v>2104778586.2563467</v>
      </c>
      <c r="N164" s="10">
        <v>1428664201.037895</v>
      </c>
      <c r="O164" s="60">
        <v>748926189.5572857</v>
      </c>
      <c r="P164" s="61"/>
    </row>
    <row r="165" spans="2:16" ht="11.25" customHeight="1">
      <c r="B165" s="27">
        <v>43922</v>
      </c>
      <c r="C165" s="28">
        <v>48670</v>
      </c>
      <c r="D165" s="10">
        <v>156</v>
      </c>
      <c r="E165" s="29">
        <v>4748</v>
      </c>
      <c r="F165" s="170"/>
      <c r="G165" s="61"/>
      <c r="H165" s="61"/>
      <c r="I165" s="60">
        <v>2682896442.295227</v>
      </c>
      <c r="J165" s="61"/>
      <c r="K165" s="61"/>
      <c r="L165" s="61"/>
      <c r="M165" s="10">
        <v>2068665149.4431732</v>
      </c>
      <c r="N165" s="10">
        <v>1400580375.0323412</v>
      </c>
      <c r="O165" s="60">
        <v>731094491.5511422</v>
      </c>
      <c r="P165" s="61"/>
    </row>
    <row r="166" spans="2:16" ht="11.25" customHeight="1">
      <c r="B166" s="27">
        <v>43922</v>
      </c>
      <c r="C166" s="28">
        <v>48700</v>
      </c>
      <c r="D166" s="10">
        <v>157</v>
      </c>
      <c r="E166" s="29">
        <v>4778</v>
      </c>
      <c r="F166" s="170"/>
      <c r="G166" s="61"/>
      <c r="H166" s="61"/>
      <c r="I166" s="60">
        <v>2641377044.657058</v>
      </c>
      <c r="J166" s="61"/>
      <c r="K166" s="61"/>
      <c r="L166" s="61"/>
      <c r="M166" s="10">
        <v>2033308368.1987102</v>
      </c>
      <c r="N166" s="10">
        <v>1373253940.9504144</v>
      </c>
      <c r="O166" s="60">
        <v>713891831.1582793</v>
      </c>
      <c r="P166" s="61"/>
    </row>
    <row r="167" spans="2:16" ht="11.25" customHeight="1">
      <c r="B167" s="27">
        <v>43922</v>
      </c>
      <c r="C167" s="28">
        <v>48731</v>
      </c>
      <c r="D167" s="10">
        <v>158</v>
      </c>
      <c r="E167" s="29">
        <v>4809</v>
      </c>
      <c r="F167" s="170"/>
      <c r="G167" s="61"/>
      <c r="H167" s="61"/>
      <c r="I167" s="60">
        <v>2600018241.731759</v>
      </c>
      <c r="J167" s="61"/>
      <c r="K167" s="61"/>
      <c r="L167" s="61"/>
      <c r="M167" s="10">
        <v>1998076090.0265338</v>
      </c>
      <c r="N167" s="10">
        <v>1346026845.7841315</v>
      </c>
      <c r="O167" s="60">
        <v>696773940.7962154</v>
      </c>
      <c r="P167" s="61"/>
    </row>
    <row r="168" spans="2:16" ht="11.25" customHeight="1">
      <c r="B168" s="27">
        <v>43922</v>
      </c>
      <c r="C168" s="28">
        <v>48761</v>
      </c>
      <c r="D168" s="10">
        <v>159</v>
      </c>
      <c r="E168" s="29">
        <v>4839</v>
      </c>
      <c r="F168" s="170"/>
      <c r="G168" s="61"/>
      <c r="H168" s="61"/>
      <c r="I168" s="60">
        <v>2558523790.493412</v>
      </c>
      <c r="J168" s="61"/>
      <c r="K168" s="61"/>
      <c r="L168" s="61"/>
      <c r="M168" s="10">
        <v>1962960894.741278</v>
      </c>
      <c r="N168" s="10">
        <v>1319116382.649832</v>
      </c>
      <c r="O168" s="60">
        <v>680044567.3726214</v>
      </c>
      <c r="P168" s="61"/>
    </row>
    <row r="169" spans="2:16" ht="11.25" customHeight="1">
      <c r="B169" s="27">
        <v>43922</v>
      </c>
      <c r="C169" s="28">
        <v>48792</v>
      </c>
      <c r="D169" s="10">
        <v>160</v>
      </c>
      <c r="E169" s="29">
        <v>4870</v>
      </c>
      <c r="F169" s="170"/>
      <c r="G169" s="61"/>
      <c r="H169" s="61"/>
      <c r="I169" s="60">
        <v>2518187451.268576</v>
      </c>
      <c r="J169" s="61"/>
      <c r="K169" s="61"/>
      <c r="L169" s="61"/>
      <c r="M169" s="10">
        <v>1928737048.0906878</v>
      </c>
      <c r="N169" s="10">
        <v>1292821547.1426024</v>
      </c>
      <c r="O169" s="60">
        <v>663665837.683453</v>
      </c>
      <c r="P169" s="61"/>
    </row>
    <row r="170" spans="2:16" ht="11.25" customHeight="1">
      <c r="B170" s="27">
        <v>43922</v>
      </c>
      <c r="C170" s="28">
        <v>48823</v>
      </c>
      <c r="D170" s="10">
        <v>161</v>
      </c>
      <c r="E170" s="29">
        <v>4901</v>
      </c>
      <c r="F170" s="170"/>
      <c r="G170" s="61"/>
      <c r="H170" s="61"/>
      <c r="I170" s="60">
        <v>2478040823.171157</v>
      </c>
      <c r="J170" s="61"/>
      <c r="K170" s="61"/>
      <c r="L170" s="61"/>
      <c r="M170" s="10">
        <v>1894768704.629571</v>
      </c>
      <c r="N170" s="10">
        <v>1266822752.873772</v>
      </c>
      <c r="O170" s="60">
        <v>647564981.9414791</v>
      </c>
      <c r="P170" s="61"/>
    </row>
    <row r="171" spans="2:16" ht="11.25" customHeight="1">
      <c r="B171" s="27">
        <v>43922</v>
      </c>
      <c r="C171" s="28">
        <v>48853</v>
      </c>
      <c r="D171" s="10">
        <v>162</v>
      </c>
      <c r="E171" s="29">
        <v>4931</v>
      </c>
      <c r="F171" s="170"/>
      <c r="G171" s="61"/>
      <c r="H171" s="61"/>
      <c r="I171" s="60">
        <v>2437564723.411289</v>
      </c>
      <c r="J171" s="61"/>
      <c r="K171" s="61"/>
      <c r="L171" s="61"/>
      <c r="M171" s="10">
        <v>1860760433.6126072</v>
      </c>
      <c r="N171" s="10">
        <v>1241023147.7472944</v>
      </c>
      <c r="O171" s="60">
        <v>631776498.0197843</v>
      </c>
      <c r="P171" s="61"/>
    </row>
    <row r="172" spans="2:16" ht="11.25" customHeight="1">
      <c r="B172" s="27">
        <v>43922</v>
      </c>
      <c r="C172" s="28">
        <v>48884</v>
      </c>
      <c r="D172" s="10">
        <v>163</v>
      </c>
      <c r="E172" s="29">
        <v>4962</v>
      </c>
      <c r="F172" s="170"/>
      <c r="G172" s="61"/>
      <c r="H172" s="61"/>
      <c r="I172" s="60">
        <v>2398201493.137148</v>
      </c>
      <c r="J172" s="61"/>
      <c r="K172" s="61"/>
      <c r="L172" s="61"/>
      <c r="M172" s="10">
        <v>1827606755.9519749</v>
      </c>
      <c r="N172" s="10">
        <v>1215811556.040245</v>
      </c>
      <c r="O172" s="60">
        <v>616320297.306993</v>
      </c>
      <c r="P172" s="61"/>
    </row>
    <row r="173" spans="2:16" ht="11.25" customHeight="1">
      <c r="B173" s="27">
        <v>43922</v>
      </c>
      <c r="C173" s="28">
        <v>48914</v>
      </c>
      <c r="D173" s="10">
        <v>164</v>
      </c>
      <c r="E173" s="29">
        <v>4992</v>
      </c>
      <c r="F173" s="170"/>
      <c r="G173" s="61"/>
      <c r="H173" s="61"/>
      <c r="I173" s="60">
        <v>2359072994.874463</v>
      </c>
      <c r="J173" s="61"/>
      <c r="K173" s="61"/>
      <c r="L173" s="61"/>
      <c r="M173" s="10">
        <v>1794837047.344637</v>
      </c>
      <c r="N173" s="10">
        <v>1191072793.785813</v>
      </c>
      <c r="O173" s="60">
        <v>601304690.8157699</v>
      </c>
      <c r="P173" s="61"/>
    </row>
    <row r="174" spans="2:16" ht="11.25" customHeight="1">
      <c r="B174" s="27">
        <v>43922</v>
      </c>
      <c r="C174" s="28">
        <v>48945</v>
      </c>
      <c r="D174" s="10">
        <v>165</v>
      </c>
      <c r="E174" s="29">
        <v>5023</v>
      </c>
      <c r="F174" s="170"/>
      <c r="G174" s="61"/>
      <c r="H174" s="61"/>
      <c r="I174" s="60">
        <v>2320308969.319411</v>
      </c>
      <c r="J174" s="61"/>
      <c r="K174" s="61"/>
      <c r="L174" s="61"/>
      <c r="M174" s="10">
        <v>1762350329.3555808</v>
      </c>
      <c r="N174" s="10">
        <v>1166539949.6409988</v>
      </c>
      <c r="O174" s="60">
        <v>586425062.8101114</v>
      </c>
      <c r="P174" s="61"/>
    </row>
    <row r="175" spans="2:16" ht="11.25" customHeight="1">
      <c r="B175" s="27">
        <v>43922</v>
      </c>
      <c r="C175" s="28">
        <v>48976</v>
      </c>
      <c r="D175" s="10">
        <v>166</v>
      </c>
      <c r="E175" s="29">
        <v>5054</v>
      </c>
      <c r="F175" s="170"/>
      <c r="G175" s="61"/>
      <c r="H175" s="61"/>
      <c r="I175" s="60">
        <v>2281226039.568016</v>
      </c>
      <c r="J175" s="61"/>
      <c r="K175" s="61"/>
      <c r="L175" s="61"/>
      <c r="M175" s="10">
        <v>1729726840.6566</v>
      </c>
      <c r="N175" s="10">
        <v>1142033884.487537</v>
      </c>
      <c r="O175" s="60">
        <v>571674099.0658227</v>
      </c>
      <c r="P175" s="61"/>
    </row>
    <row r="176" spans="2:16" ht="11.25" customHeight="1">
      <c r="B176" s="27">
        <v>43922</v>
      </c>
      <c r="C176" s="28">
        <v>49004</v>
      </c>
      <c r="D176" s="10">
        <v>167</v>
      </c>
      <c r="E176" s="29">
        <v>5082</v>
      </c>
      <c r="F176" s="170"/>
      <c r="G176" s="61"/>
      <c r="H176" s="61"/>
      <c r="I176" s="60">
        <v>2242736687.898402</v>
      </c>
      <c r="J176" s="61"/>
      <c r="K176" s="61"/>
      <c r="L176" s="61"/>
      <c r="M176" s="10">
        <v>1697937166.4930434</v>
      </c>
      <c r="N176" s="10">
        <v>1118469630.0943496</v>
      </c>
      <c r="O176" s="60">
        <v>557736071.8950555</v>
      </c>
      <c r="P176" s="61"/>
    </row>
    <row r="177" spans="2:16" ht="11.25" customHeight="1">
      <c r="B177" s="27">
        <v>43922</v>
      </c>
      <c r="C177" s="28">
        <v>49035</v>
      </c>
      <c r="D177" s="10">
        <v>168</v>
      </c>
      <c r="E177" s="29">
        <v>5113</v>
      </c>
      <c r="F177" s="170"/>
      <c r="G177" s="61"/>
      <c r="H177" s="61"/>
      <c r="I177" s="60">
        <v>2204589749.780751</v>
      </c>
      <c r="J177" s="61"/>
      <c r="K177" s="61"/>
      <c r="L177" s="61"/>
      <c r="M177" s="10">
        <v>1666225935.4446952</v>
      </c>
      <c r="N177" s="10">
        <v>1094789351.015807</v>
      </c>
      <c r="O177" s="60">
        <v>543615362.6313491</v>
      </c>
      <c r="P177" s="61"/>
    </row>
    <row r="178" spans="2:16" ht="11.25" customHeight="1">
      <c r="B178" s="27">
        <v>43922</v>
      </c>
      <c r="C178" s="28">
        <v>49065</v>
      </c>
      <c r="D178" s="10">
        <v>169</v>
      </c>
      <c r="E178" s="29">
        <v>5143</v>
      </c>
      <c r="F178" s="170"/>
      <c r="G178" s="61"/>
      <c r="H178" s="61"/>
      <c r="I178" s="60">
        <v>2166313859.630731</v>
      </c>
      <c r="J178" s="61"/>
      <c r="K178" s="61"/>
      <c r="L178" s="61"/>
      <c r="M178" s="10">
        <v>1634609599.0607858</v>
      </c>
      <c r="N178" s="10">
        <v>1071372479.7161313</v>
      </c>
      <c r="O178" s="60">
        <v>529807042.62570614</v>
      </c>
      <c r="P178" s="61"/>
    </row>
    <row r="179" spans="2:16" ht="11.25" customHeight="1">
      <c r="B179" s="27">
        <v>43922</v>
      </c>
      <c r="C179" s="28">
        <v>49096</v>
      </c>
      <c r="D179" s="10">
        <v>170</v>
      </c>
      <c r="E179" s="29">
        <v>5174</v>
      </c>
      <c r="F179" s="170"/>
      <c r="G179" s="61"/>
      <c r="H179" s="61"/>
      <c r="I179" s="60">
        <v>2128779725.793856</v>
      </c>
      <c r="J179" s="61"/>
      <c r="K179" s="61"/>
      <c r="L179" s="61"/>
      <c r="M179" s="10">
        <v>1603563532.4023266</v>
      </c>
      <c r="N179" s="10">
        <v>1048350980.1431906</v>
      </c>
      <c r="O179" s="60">
        <v>516226821.8576638</v>
      </c>
      <c r="P179" s="61"/>
    </row>
    <row r="180" spans="2:16" ht="11.25" customHeight="1">
      <c r="B180" s="27">
        <v>43922</v>
      </c>
      <c r="C180" s="28">
        <v>49126</v>
      </c>
      <c r="D180" s="10">
        <v>171</v>
      </c>
      <c r="E180" s="29">
        <v>5204</v>
      </c>
      <c r="F180" s="170"/>
      <c r="G180" s="61"/>
      <c r="H180" s="61"/>
      <c r="I180" s="60">
        <v>2092041153.19865</v>
      </c>
      <c r="J180" s="61"/>
      <c r="K180" s="61"/>
      <c r="L180" s="61"/>
      <c r="M180" s="10">
        <v>1573302488.3014941</v>
      </c>
      <c r="N180" s="10">
        <v>1026035840.1865035</v>
      </c>
      <c r="O180" s="60">
        <v>503167375.91392225</v>
      </c>
      <c r="P180" s="61"/>
    </row>
    <row r="181" spans="2:16" ht="11.25" customHeight="1">
      <c r="B181" s="27">
        <v>43922</v>
      </c>
      <c r="C181" s="28">
        <v>49157</v>
      </c>
      <c r="D181" s="10">
        <v>172</v>
      </c>
      <c r="E181" s="29">
        <v>5235</v>
      </c>
      <c r="F181" s="170"/>
      <c r="G181" s="61"/>
      <c r="H181" s="61"/>
      <c r="I181" s="60">
        <v>2055495093.113087</v>
      </c>
      <c r="J181" s="61"/>
      <c r="K181" s="61"/>
      <c r="L181" s="61"/>
      <c r="M181" s="10">
        <v>1543196499.5862758</v>
      </c>
      <c r="N181" s="10">
        <v>1003842605.2774446</v>
      </c>
      <c r="O181" s="60">
        <v>490198736.2119227</v>
      </c>
      <c r="P181" s="61"/>
    </row>
    <row r="182" spans="2:16" ht="11.25" customHeight="1">
      <c r="B182" s="27">
        <v>43922</v>
      </c>
      <c r="C182" s="28">
        <v>49188</v>
      </c>
      <c r="D182" s="10">
        <v>173</v>
      </c>
      <c r="E182" s="29">
        <v>5266</v>
      </c>
      <c r="F182" s="170"/>
      <c r="G182" s="61"/>
      <c r="H182" s="61"/>
      <c r="I182" s="60">
        <v>2019699091.715842</v>
      </c>
      <c r="J182" s="61"/>
      <c r="K182" s="61"/>
      <c r="L182" s="61"/>
      <c r="M182" s="10">
        <v>1513750272.6878998</v>
      </c>
      <c r="N182" s="10">
        <v>982183698.7198435</v>
      </c>
      <c r="O182" s="60">
        <v>477590747.57600564</v>
      </c>
      <c r="P182" s="61"/>
    </row>
    <row r="183" spans="2:16" ht="11.25" customHeight="1">
      <c r="B183" s="27">
        <v>43922</v>
      </c>
      <c r="C183" s="28">
        <v>49218</v>
      </c>
      <c r="D183" s="10">
        <v>174</v>
      </c>
      <c r="E183" s="29">
        <v>5296</v>
      </c>
      <c r="F183" s="170"/>
      <c r="G183" s="61"/>
      <c r="H183" s="61"/>
      <c r="I183" s="60">
        <v>1984698879.751412</v>
      </c>
      <c r="J183" s="61"/>
      <c r="K183" s="61"/>
      <c r="L183" s="61"/>
      <c r="M183" s="10">
        <v>1485076237.812051</v>
      </c>
      <c r="N183" s="10">
        <v>961207174.9596837</v>
      </c>
      <c r="O183" s="60">
        <v>465474902.98329395</v>
      </c>
      <c r="P183" s="61"/>
    </row>
    <row r="184" spans="2:16" ht="11.25" customHeight="1">
      <c r="B184" s="27">
        <v>43922</v>
      </c>
      <c r="C184" s="28">
        <v>49249</v>
      </c>
      <c r="D184" s="10">
        <v>175</v>
      </c>
      <c r="E184" s="29">
        <v>5327</v>
      </c>
      <c r="F184" s="170"/>
      <c r="G184" s="61"/>
      <c r="H184" s="61"/>
      <c r="I184" s="60">
        <v>1950123106.208988</v>
      </c>
      <c r="J184" s="61"/>
      <c r="K184" s="61"/>
      <c r="L184" s="61"/>
      <c r="M184" s="10">
        <v>1456729555.71263</v>
      </c>
      <c r="N184" s="10">
        <v>940462058.8017527</v>
      </c>
      <c r="O184" s="60">
        <v>453499868.1652463</v>
      </c>
      <c r="P184" s="61"/>
    </row>
    <row r="185" spans="2:16" ht="11.25" customHeight="1">
      <c r="B185" s="27">
        <v>43922</v>
      </c>
      <c r="C185" s="28">
        <v>49279</v>
      </c>
      <c r="D185" s="10">
        <v>176</v>
      </c>
      <c r="E185" s="29">
        <v>5357</v>
      </c>
      <c r="F185" s="170"/>
      <c r="G185" s="61"/>
      <c r="H185" s="61"/>
      <c r="I185" s="60">
        <v>1916405308.007323</v>
      </c>
      <c r="J185" s="61"/>
      <c r="K185" s="61"/>
      <c r="L185" s="61"/>
      <c r="M185" s="10">
        <v>1429192831.123412</v>
      </c>
      <c r="N185" s="10">
        <v>920413423.9284552</v>
      </c>
      <c r="O185" s="60">
        <v>442012868.4263553</v>
      </c>
      <c r="P185" s="61"/>
    </row>
    <row r="186" spans="2:16" ht="11.25" customHeight="1">
      <c r="B186" s="27">
        <v>43922</v>
      </c>
      <c r="C186" s="28">
        <v>49310</v>
      </c>
      <c r="D186" s="10">
        <v>177</v>
      </c>
      <c r="E186" s="29">
        <v>5388</v>
      </c>
      <c r="F186" s="170"/>
      <c r="G186" s="61"/>
      <c r="H186" s="61"/>
      <c r="I186" s="60">
        <v>1882699641.541386</v>
      </c>
      <c r="J186" s="61"/>
      <c r="K186" s="61"/>
      <c r="L186" s="61"/>
      <c r="M186" s="10">
        <v>1401674856.5957325</v>
      </c>
      <c r="N186" s="10">
        <v>900395862.8936703</v>
      </c>
      <c r="O186" s="60">
        <v>430568327.02725285</v>
      </c>
      <c r="P186" s="61"/>
    </row>
    <row r="187" spans="2:16" ht="11.25" customHeight="1">
      <c r="B187" s="27">
        <v>43922</v>
      </c>
      <c r="C187" s="28">
        <v>49341</v>
      </c>
      <c r="D187" s="10">
        <v>178</v>
      </c>
      <c r="E187" s="29">
        <v>5419</v>
      </c>
      <c r="F187" s="170"/>
      <c r="G187" s="61"/>
      <c r="H187" s="61"/>
      <c r="I187" s="60">
        <v>1849466831.475451</v>
      </c>
      <c r="J187" s="61"/>
      <c r="K187" s="61"/>
      <c r="L187" s="61"/>
      <c r="M187" s="10">
        <v>1374597561.546759</v>
      </c>
      <c r="N187" s="10">
        <v>880756526.2460794</v>
      </c>
      <c r="O187" s="60">
        <v>419392904.15131646</v>
      </c>
      <c r="P187" s="61"/>
    </row>
    <row r="188" spans="2:16" ht="11.25" customHeight="1">
      <c r="B188" s="27">
        <v>43922</v>
      </c>
      <c r="C188" s="28">
        <v>49369</v>
      </c>
      <c r="D188" s="10">
        <v>179</v>
      </c>
      <c r="E188" s="29">
        <v>5447</v>
      </c>
      <c r="F188" s="170"/>
      <c r="G188" s="61"/>
      <c r="H188" s="61"/>
      <c r="I188" s="60">
        <v>1816755851.321623</v>
      </c>
      <c r="J188" s="61"/>
      <c r="K188" s="61"/>
      <c r="L188" s="61"/>
      <c r="M188" s="10">
        <v>1348216732.3892918</v>
      </c>
      <c r="N188" s="10">
        <v>861868741.0539074</v>
      </c>
      <c r="O188" s="60">
        <v>408828674.85012066</v>
      </c>
      <c r="P188" s="61"/>
    </row>
    <row r="189" spans="2:16" ht="11.25" customHeight="1">
      <c r="B189" s="27">
        <v>43922</v>
      </c>
      <c r="C189" s="28">
        <v>49400</v>
      </c>
      <c r="D189" s="10">
        <v>180</v>
      </c>
      <c r="E189" s="29">
        <v>5478</v>
      </c>
      <c r="F189" s="170"/>
      <c r="G189" s="61"/>
      <c r="H189" s="61"/>
      <c r="I189" s="60">
        <v>1783906918.054727</v>
      </c>
      <c r="J189" s="61"/>
      <c r="K189" s="61"/>
      <c r="L189" s="61"/>
      <c r="M189" s="10">
        <v>1321594169.2031746</v>
      </c>
      <c r="N189" s="10">
        <v>842701221.9725649</v>
      </c>
      <c r="O189" s="60">
        <v>398043432.58479977</v>
      </c>
      <c r="P189" s="61"/>
    </row>
    <row r="190" spans="2:16" ht="11.25" customHeight="1">
      <c r="B190" s="27">
        <v>43922</v>
      </c>
      <c r="C190" s="28">
        <v>49430</v>
      </c>
      <c r="D190" s="10">
        <v>181</v>
      </c>
      <c r="E190" s="29">
        <v>5508</v>
      </c>
      <c r="F190" s="170"/>
      <c r="G190" s="61"/>
      <c r="H190" s="61"/>
      <c r="I190" s="60">
        <v>1751666819.924377</v>
      </c>
      <c r="J190" s="61"/>
      <c r="K190" s="61"/>
      <c r="L190" s="61"/>
      <c r="M190" s="10">
        <v>1295579263.3408875</v>
      </c>
      <c r="N190" s="10">
        <v>824079793.4075072</v>
      </c>
      <c r="O190" s="60">
        <v>387652141.8331528</v>
      </c>
      <c r="P190" s="61"/>
    </row>
    <row r="191" spans="2:16" ht="11.25" customHeight="1">
      <c r="B191" s="27">
        <v>43922</v>
      </c>
      <c r="C191" s="28">
        <v>49461</v>
      </c>
      <c r="D191" s="10">
        <v>182</v>
      </c>
      <c r="E191" s="29">
        <v>5539</v>
      </c>
      <c r="F191" s="170"/>
      <c r="G191" s="61"/>
      <c r="H191" s="61"/>
      <c r="I191" s="60">
        <v>1719026940.43591</v>
      </c>
      <c r="J191" s="61"/>
      <c r="K191" s="61"/>
      <c r="L191" s="61"/>
      <c r="M191" s="10">
        <v>1269281489.4799702</v>
      </c>
      <c r="N191" s="10">
        <v>805299290.6516403</v>
      </c>
      <c r="O191" s="60">
        <v>377213179.9143668</v>
      </c>
      <c r="P191" s="61"/>
    </row>
    <row r="192" spans="2:16" ht="11.25" customHeight="1">
      <c r="B192" s="27">
        <v>43922</v>
      </c>
      <c r="C192" s="28">
        <v>49491</v>
      </c>
      <c r="D192" s="10">
        <v>183</v>
      </c>
      <c r="E192" s="29">
        <v>5569</v>
      </c>
      <c r="F192" s="170"/>
      <c r="G192" s="61"/>
      <c r="H192" s="61"/>
      <c r="I192" s="60">
        <v>1686717291.947026</v>
      </c>
      <c r="J192" s="61"/>
      <c r="K192" s="61"/>
      <c r="L192" s="61"/>
      <c r="M192" s="10">
        <v>1243380698.2155702</v>
      </c>
      <c r="N192" s="10">
        <v>786924847.4254363</v>
      </c>
      <c r="O192" s="60">
        <v>367095350.66729474</v>
      </c>
      <c r="P192" s="61"/>
    </row>
    <row r="193" spans="2:16" ht="11.25" customHeight="1">
      <c r="B193" s="27">
        <v>43922</v>
      </c>
      <c r="C193" s="28">
        <v>49522</v>
      </c>
      <c r="D193" s="10">
        <v>184</v>
      </c>
      <c r="E193" s="29">
        <v>5600</v>
      </c>
      <c r="F193" s="170"/>
      <c r="G193" s="61"/>
      <c r="H193" s="61"/>
      <c r="I193" s="60">
        <v>1654665674.820267</v>
      </c>
      <c r="J193" s="61"/>
      <c r="K193" s="61"/>
      <c r="L193" s="61"/>
      <c r="M193" s="10">
        <v>1217684732.485553</v>
      </c>
      <c r="N193" s="10">
        <v>768702141.5267026</v>
      </c>
      <c r="O193" s="60">
        <v>357075732.79691523</v>
      </c>
      <c r="P193" s="61"/>
    </row>
    <row r="194" spans="2:16" ht="11.25" customHeight="1">
      <c r="B194" s="27">
        <v>43922</v>
      </c>
      <c r="C194" s="28">
        <v>49553</v>
      </c>
      <c r="D194" s="10">
        <v>185</v>
      </c>
      <c r="E194" s="29">
        <v>5631</v>
      </c>
      <c r="F194" s="170"/>
      <c r="G194" s="61"/>
      <c r="H194" s="61"/>
      <c r="I194" s="60">
        <v>1622924909.828993</v>
      </c>
      <c r="J194" s="61"/>
      <c r="K194" s="61"/>
      <c r="L194" s="61"/>
      <c r="M194" s="10">
        <v>1192300725.6313334</v>
      </c>
      <c r="N194" s="10">
        <v>750763467.1625277</v>
      </c>
      <c r="O194" s="60">
        <v>347265785.21891004</v>
      </c>
      <c r="P194" s="61"/>
    </row>
    <row r="195" spans="2:16" ht="11.25" customHeight="1">
      <c r="B195" s="27">
        <v>43922</v>
      </c>
      <c r="C195" s="28">
        <v>49583</v>
      </c>
      <c r="D195" s="10">
        <v>186</v>
      </c>
      <c r="E195" s="29">
        <v>5661</v>
      </c>
      <c r="F195" s="170"/>
      <c r="G195" s="61"/>
      <c r="H195" s="61"/>
      <c r="I195" s="60">
        <v>1591502949.481716</v>
      </c>
      <c r="J195" s="61"/>
      <c r="K195" s="61"/>
      <c r="L195" s="61"/>
      <c r="M195" s="10">
        <v>1167297056.2239268</v>
      </c>
      <c r="N195" s="10">
        <v>733210170.6854397</v>
      </c>
      <c r="O195" s="60">
        <v>337756276.9532594</v>
      </c>
      <c r="P195" s="61"/>
    </row>
    <row r="196" spans="2:16" ht="11.25" customHeight="1">
      <c r="B196" s="27">
        <v>43922</v>
      </c>
      <c r="C196" s="28">
        <v>49614</v>
      </c>
      <c r="D196" s="10">
        <v>187</v>
      </c>
      <c r="E196" s="29">
        <v>5692</v>
      </c>
      <c r="F196" s="170"/>
      <c r="G196" s="61"/>
      <c r="H196" s="61"/>
      <c r="I196" s="60">
        <v>1560130047.765025</v>
      </c>
      <c r="J196" s="61"/>
      <c r="K196" s="61"/>
      <c r="L196" s="61"/>
      <c r="M196" s="10">
        <v>1142345625.301843</v>
      </c>
      <c r="N196" s="10">
        <v>715712671.067142</v>
      </c>
      <c r="O196" s="60">
        <v>328299539.7228218</v>
      </c>
      <c r="P196" s="61"/>
    </row>
    <row r="197" spans="2:16" ht="11.25" customHeight="1">
      <c r="B197" s="27">
        <v>43922</v>
      </c>
      <c r="C197" s="28">
        <v>49644</v>
      </c>
      <c r="D197" s="10">
        <v>188</v>
      </c>
      <c r="E197" s="29">
        <v>5722</v>
      </c>
      <c r="F197" s="170"/>
      <c r="G197" s="61"/>
      <c r="H197" s="61"/>
      <c r="I197" s="60">
        <v>1529262977.684895</v>
      </c>
      <c r="J197" s="61"/>
      <c r="K197" s="61"/>
      <c r="L197" s="61"/>
      <c r="M197" s="10">
        <v>1117906436.3282382</v>
      </c>
      <c r="N197" s="10">
        <v>698676936.1828874</v>
      </c>
      <c r="O197" s="60">
        <v>319171465.96406627</v>
      </c>
      <c r="P197" s="61"/>
    </row>
    <row r="198" spans="2:16" ht="11.25" customHeight="1">
      <c r="B198" s="27">
        <v>43922</v>
      </c>
      <c r="C198" s="28">
        <v>49675</v>
      </c>
      <c r="D198" s="10">
        <v>189</v>
      </c>
      <c r="E198" s="29">
        <v>5753</v>
      </c>
      <c r="F198" s="170"/>
      <c r="G198" s="61"/>
      <c r="H198" s="61"/>
      <c r="I198" s="60">
        <v>1498722142.142619</v>
      </c>
      <c r="J198" s="61"/>
      <c r="K198" s="61"/>
      <c r="L198" s="61"/>
      <c r="M198" s="10">
        <v>1093722595.9142187</v>
      </c>
      <c r="N198" s="10">
        <v>681823911.7365134</v>
      </c>
      <c r="O198" s="60">
        <v>310153365.98106056</v>
      </c>
      <c r="P198" s="61"/>
    </row>
    <row r="199" spans="2:16" ht="11.25" customHeight="1">
      <c r="B199" s="27">
        <v>43922</v>
      </c>
      <c r="C199" s="28">
        <v>49706</v>
      </c>
      <c r="D199" s="10">
        <v>190</v>
      </c>
      <c r="E199" s="29">
        <v>5784</v>
      </c>
      <c r="F199" s="170"/>
      <c r="G199" s="61"/>
      <c r="H199" s="61"/>
      <c r="I199" s="60">
        <v>1468392767.406243</v>
      </c>
      <c r="J199" s="61"/>
      <c r="K199" s="61"/>
      <c r="L199" s="61"/>
      <c r="M199" s="10">
        <v>1069771630.8590742</v>
      </c>
      <c r="N199" s="10">
        <v>665196894.4448233</v>
      </c>
      <c r="O199" s="60">
        <v>301308305.6941671</v>
      </c>
      <c r="P199" s="61"/>
    </row>
    <row r="200" spans="2:16" ht="11.25" customHeight="1">
      <c r="B200" s="27">
        <v>43922</v>
      </c>
      <c r="C200" s="28">
        <v>49735</v>
      </c>
      <c r="D200" s="10">
        <v>191</v>
      </c>
      <c r="E200" s="29">
        <v>5813</v>
      </c>
      <c r="F200" s="170"/>
      <c r="G200" s="61"/>
      <c r="H200" s="61"/>
      <c r="I200" s="60">
        <v>1437399464.172989</v>
      </c>
      <c r="J200" s="61"/>
      <c r="K200" s="61"/>
      <c r="L200" s="61"/>
      <c r="M200" s="10">
        <v>1045530388.8525258</v>
      </c>
      <c r="N200" s="10">
        <v>648576544.1829783</v>
      </c>
      <c r="O200" s="60">
        <v>292615735.0259498</v>
      </c>
      <c r="P200" s="61"/>
    </row>
    <row r="201" spans="2:16" ht="11.25" customHeight="1">
      <c r="B201" s="27">
        <v>43922</v>
      </c>
      <c r="C201" s="28">
        <v>49766</v>
      </c>
      <c r="D201" s="10">
        <v>192</v>
      </c>
      <c r="E201" s="29">
        <v>5844</v>
      </c>
      <c r="F201" s="170"/>
      <c r="G201" s="61"/>
      <c r="H201" s="61"/>
      <c r="I201" s="60">
        <v>1407238677.089653</v>
      </c>
      <c r="J201" s="61"/>
      <c r="K201" s="61"/>
      <c r="L201" s="61"/>
      <c r="M201" s="10">
        <v>1021856057.329323</v>
      </c>
      <c r="N201" s="10">
        <v>632278471.2523111</v>
      </c>
      <c r="O201" s="60">
        <v>284054354.84197396</v>
      </c>
      <c r="P201" s="61"/>
    </row>
    <row r="202" spans="2:16" ht="11.25" customHeight="1">
      <c r="B202" s="27">
        <v>43922</v>
      </c>
      <c r="C202" s="28">
        <v>49796</v>
      </c>
      <c r="D202" s="10">
        <v>193</v>
      </c>
      <c r="E202" s="29">
        <v>5874</v>
      </c>
      <c r="F202" s="170"/>
      <c r="G202" s="61"/>
      <c r="H202" s="61"/>
      <c r="I202" s="60">
        <v>1376289391.903506</v>
      </c>
      <c r="J202" s="61"/>
      <c r="K202" s="61"/>
      <c r="L202" s="61"/>
      <c r="M202" s="10">
        <v>997742067.3639706</v>
      </c>
      <c r="N202" s="10">
        <v>615838338.1058307</v>
      </c>
      <c r="O202" s="60">
        <v>275534422.2058905</v>
      </c>
      <c r="P202" s="61"/>
    </row>
    <row r="203" spans="2:16" ht="11.25" customHeight="1">
      <c r="B203" s="27">
        <v>43922</v>
      </c>
      <c r="C203" s="28">
        <v>49827</v>
      </c>
      <c r="D203" s="10">
        <v>194</v>
      </c>
      <c r="E203" s="29">
        <v>5905</v>
      </c>
      <c r="F203" s="170"/>
      <c r="G203" s="61"/>
      <c r="H203" s="61"/>
      <c r="I203" s="60">
        <v>1346765610.758712</v>
      </c>
      <c r="J203" s="61"/>
      <c r="K203" s="61"/>
      <c r="L203" s="61"/>
      <c r="M203" s="10">
        <v>974682836.3912269</v>
      </c>
      <c r="N203" s="10">
        <v>600075436.252588</v>
      </c>
      <c r="O203" s="60">
        <v>267344719.09665865</v>
      </c>
      <c r="P203" s="61"/>
    </row>
    <row r="204" spans="2:16" ht="11.25" customHeight="1">
      <c r="B204" s="27">
        <v>43922</v>
      </c>
      <c r="C204" s="28">
        <v>49857</v>
      </c>
      <c r="D204" s="10">
        <v>195</v>
      </c>
      <c r="E204" s="29">
        <v>5935</v>
      </c>
      <c r="F204" s="170"/>
      <c r="G204" s="61"/>
      <c r="H204" s="61"/>
      <c r="I204" s="60">
        <v>1317537769.298687</v>
      </c>
      <c r="J204" s="61"/>
      <c r="K204" s="61"/>
      <c r="L204" s="61"/>
      <c r="M204" s="10">
        <v>951964896.8930253</v>
      </c>
      <c r="N204" s="10">
        <v>584646336.5915862</v>
      </c>
      <c r="O204" s="60">
        <v>259403049.02778068</v>
      </c>
      <c r="P204" s="61"/>
    </row>
    <row r="205" spans="2:16" ht="11.25" customHeight="1">
      <c r="B205" s="27">
        <v>43922</v>
      </c>
      <c r="C205" s="28">
        <v>49888</v>
      </c>
      <c r="D205" s="10">
        <v>196</v>
      </c>
      <c r="E205" s="29">
        <v>5966</v>
      </c>
      <c r="F205" s="170"/>
      <c r="G205" s="61"/>
      <c r="H205" s="61"/>
      <c r="I205" s="60">
        <v>1289158281.384735</v>
      </c>
      <c r="J205" s="61"/>
      <c r="K205" s="61"/>
      <c r="L205" s="61"/>
      <c r="M205" s="10">
        <v>929879947.4672605</v>
      </c>
      <c r="N205" s="10">
        <v>569630550.8636842</v>
      </c>
      <c r="O205" s="60">
        <v>251670166.82455873</v>
      </c>
      <c r="P205" s="61"/>
    </row>
    <row r="206" spans="2:16" ht="11.25" customHeight="1">
      <c r="B206" s="27">
        <v>43922</v>
      </c>
      <c r="C206" s="28">
        <v>49919</v>
      </c>
      <c r="D206" s="10">
        <v>197</v>
      </c>
      <c r="E206" s="29">
        <v>5997</v>
      </c>
      <c r="F206" s="170"/>
      <c r="G206" s="61"/>
      <c r="H206" s="61"/>
      <c r="I206" s="60">
        <v>1261186651.057401</v>
      </c>
      <c r="J206" s="61"/>
      <c r="K206" s="61"/>
      <c r="L206" s="61"/>
      <c r="M206" s="10">
        <v>908160866.8691077</v>
      </c>
      <c r="N206" s="10">
        <v>554910915.9458765</v>
      </c>
      <c r="O206" s="60">
        <v>244128425.98953927</v>
      </c>
      <c r="P206" s="61"/>
    </row>
    <row r="207" spans="2:16" ht="11.25" customHeight="1">
      <c r="B207" s="27">
        <v>43922</v>
      </c>
      <c r="C207" s="28">
        <v>49949</v>
      </c>
      <c r="D207" s="10">
        <v>198</v>
      </c>
      <c r="E207" s="29">
        <v>6027</v>
      </c>
      <c r="F207" s="170"/>
      <c r="G207" s="61"/>
      <c r="H207" s="61"/>
      <c r="I207" s="60">
        <v>1233338893.111363</v>
      </c>
      <c r="J207" s="61"/>
      <c r="K207" s="61"/>
      <c r="L207" s="61"/>
      <c r="M207" s="10">
        <v>886650383.2661854</v>
      </c>
      <c r="N207" s="10">
        <v>540433992.3661895</v>
      </c>
      <c r="O207" s="60">
        <v>236784802.0681741</v>
      </c>
      <c r="P207" s="61"/>
    </row>
    <row r="208" spans="2:16" ht="11.25" customHeight="1">
      <c r="B208" s="27">
        <v>43922</v>
      </c>
      <c r="C208" s="28">
        <v>49980</v>
      </c>
      <c r="D208" s="10">
        <v>199</v>
      </c>
      <c r="E208" s="29">
        <v>6058</v>
      </c>
      <c r="F208" s="170"/>
      <c r="G208" s="61"/>
      <c r="H208" s="61"/>
      <c r="I208" s="60">
        <v>1206014897.176512</v>
      </c>
      <c r="J208" s="61"/>
      <c r="K208" s="61"/>
      <c r="L208" s="61"/>
      <c r="M208" s="10">
        <v>865536586.7575482</v>
      </c>
      <c r="N208" s="10">
        <v>526222937.7702136</v>
      </c>
      <c r="O208" s="60">
        <v>229581855.0671051</v>
      </c>
      <c r="P208" s="61"/>
    </row>
    <row r="209" spans="2:16" ht="11.25" customHeight="1">
      <c r="B209" s="27">
        <v>43922</v>
      </c>
      <c r="C209" s="28">
        <v>50010</v>
      </c>
      <c r="D209" s="10">
        <v>200</v>
      </c>
      <c r="E209" s="29">
        <v>6088</v>
      </c>
      <c r="F209" s="170"/>
      <c r="G209" s="61"/>
      <c r="H209" s="61"/>
      <c r="I209" s="60">
        <v>1178954960.928549</v>
      </c>
      <c r="J209" s="61"/>
      <c r="K209" s="61"/>
      <c r="L209" s="61"/>
      <c r="M209" s="10">
        <v>844727305.28649</v>
      </c>
      <c r="N209" s="10">
        <v>512307418.02042645</v>
      </c>
      <c r="O209" s="60">
        <v>222594543.2625947</v>
      </c>
      <c r="P209" s="61"/>
    </row>
    <row r="210" spans="2:16" ht="11.25" customHeight="1">
      <c r="B210" s="27">
        <v>43922</v>
      </c>
      <c r="C210" s="28">
        <v>50041</v>
      </c>
      <c r="D210" s="10">
        <v>201</v>
      </c>
      <c r="E210" s="29">
        <v>6119</v>
      </c>
      <c r="F210" s="170"/>
      <c r="G210" s="61"/>
      <c r="H210" s="61"/>
      <c r="I210" s="60">
        <v>1152624864.490898</v>
      </c>
      <c r="J210" s="61"/>
      <c r="K210" s="61"/>
      <c r="L210" s="61"/>
      <c r="M210" s="10">
        <v>824460933.0128721</v>
      </c>
      <c r="N210" s="10">
        <v>498744691.2472873</v>
      </c>
      <c r="O210" s="60">
        <v>215783769.2416318</v>
      </c>
      <c r="P210" s="61"/>
    </row>
    <row r="211" spans="2:16" ht="11.25" customHeight="1">
      <c r="B211" s="27">
        <v>43922</v>
      </c>
      <c r="C211" s="28">
        <v>50072</v>
      </c>
      <c r="D211" s="10">
        <v>202</v>
      </c>
      <c r="E211" s="29">
        <v>6150</v>
      </c>
      <c r="F211" s="170"/>
      <c r="G211" s="61"/>
      <c r="H211" s="61"/>
      <c r="I211" s="60">
        <v>1126664902.836234</v>
      </c>
      <c r="J211" s="61"/>
      <c r="K211" s="61"/>
      <c r="L211" s="61"/>
      <c r="M211" s="10">
        <v>804525181.9072874</v>
      </c>
      <c r="N211" s="10">
        <v>485447131.9649227</v>
      </c>
      <c r="O211" s="60">
        <v>209140936.37690225</v>
      </c>
      <c r="P211" s="61"/>
    </row>
    <row r="212" spans="2:16" ht="11.25" customHeight="1">
      <c r="B212" s="27">
        <v>43922</v>
      </c>
      <c r="C212" s="28">
        <v>50100</v>
      </c>
      <c r="D212" s="10">
        <v>203</v>
      </c>
      <c r="E212" s="29">
        <v>6178</v>
      </c>
      <c r="F212" s="170"/>
      <c r="G212" s="61"/>
      <c r="H212" s="61"/>
      <c r="I212" s="60">
        <v>1101044266.436506</v>
      </c>
      <c r="J212" s="61"/>
      <c r="K212" s="61"/>
      <c r="L212" s="61"/>
      <c r="M212" s="10">
        <v>785025527.3249104</v>
      </c>
      <c r="N212" s="10">
        <v>472592900.1241609</v>
      </c>
      <c r="O212" s="60">
        <v>202823985.60213947</v>
      </c>
      <c r="P212" s="61"/>
    </row>
    <row r="213" spans="2:16" ht="11.25" customHeight="1">
      <c r="B213" s="27">
        <v>43922</v>
      </c>
      <c r="C213" s="28">
        <v>50131</v>
      </c>
      <c r="D213" s="10">
        <v>204</v>
      </c>
      <c r="E213" s="29">
        <v>6209</v>
      </c>
      <c r="F213" s="170"/>
      <c r="G213" s="61"/>
      <c r="H213" s="61"/>
      <c r="I213" s="60">
        <v>1075775588.247805</v>
      </c>
      <c r="J213" s="61"/>
      <c r="K213" s="61"/>
      <c r="L213" s="61"/>
      <c r="M213" s="10">
        <v>765708491.9196522</v>
      </c>
      <c r="N213" s="10">
        <v>459791533.4914448</v>
      </c>
      <c r="O213" s="60">
        <v>196494188.0859023</v>
      </c>
      <c r="P213" s="61"/>
    </row>
    <row r="214" spans="2:16" ht="11.25" customHeight="1">
      <c r="B214" s="27">
        <v>43922</v>
      </c>
      <c r="C214" s="28">
        <v>50161</v>
      </c>
      <c r="D214" s="10">
        <v>205</v>
      </c>
      <c r="E214" s="29">
        <v>6239</v>
      </c>
      <c r="F214" s="170"/>
      <c r="G214" s="61"/>
      <c r="H214" s="61"/>
      <c r="I214" s="60">
        <v>1050705230.673937</v>
      </c>
      <c r="J214" s="61"/>
      <c r="K214" s="61"/>
      <c r="L214" s="61"/>
      <c r="M214" s="10">
        <v>746636528.0182514</v>
      </c>
      <c r="N214" s="10">
        <v>447235745.0759997</v>
      </c>
      <c r="O214" s="60">
        <v>190344937.1432803</v>
      </c>
      <c r="P214" s="61"/>
    </row>
    <row r="215" spans="2:16" ht="11.25" customHeight="1">
      <c r="B215" s="27">
        <v>43922</v>
      </c>
      <c r="C215" s="28">
        <v>50192</v>
      </c>
      <c r="D215" s="10">
        <v>206</v>
      </c>
      <c r="E215" s="29">
        <v>6270</v>
      </c>
      <c r="F215" s="170"/>
      <c r="G215" s="61"/>
      <c r="H215" s="61"/>
      <c r="I215" s="60">
        <v>1025775760.527223</v>
      </c>
      <c r="J215" s="61"/>
      <c r="K215" s="61"/>
      <c r="L215" s="61"/>
      <c r="M215" s="10">
        <v>727685213.7833091</v>
      </c>
      <c r="N215" s="10">
        <v>434775353.597211</v>
      </c>
      <c r="O215" s="60">
        <v>184258002.73650095</v>
      </c>
      <c r="P215" s="61"/>
    </row>
    <row r="216" spans="2:16" ht="11.25" customHeight="1">
      <c r="B216" s="27">
        <v>43922</v>
      </c>
      <c r="C216" s="28">
        <v>50222</v>
      </c>
      <c r="D216" s="10">
        <v>207</v>
      </c>
      <c r="E216" s="29">
        <v>6300</v>
      </c>
      <c r="F216" s="170"/>
      <c r="G216" s="61"/>
      <c r="H216" s="61"/>
      <c r="I216" s="60">
        <v>1001136141.682311</v>
      </c>
      <c r="J216" s="61"/>
      <c r="K216" s="61"/>
      <c r="L216" s="61"/>
      <c r="M216" s="10">
        <v>709040134.0428787</v>
      </c>
      <c r="N216" s="10">
        <v>422592662.70959055</v>
      </c>
      <c r="O216" s="60">
        <v>178360827.31352735</v>
      </c>
      <c r="P216" s="61"/>
    </row>
    <row r="217" spans="2:16" ht="11.25" customHeight="1">
      <c r="B217" s="27">
        <v>43922</v>
      </c>
      <c r="C217" s="28">
        <v>50253</v>
      </c>
      <c r="D217" s="10">
        <v>208</v>
      </c>
      <c r="E217" s="29">
        <v>6331</v>
      </c>
      <c r="F217" s="170"/>
      <c r="G217" s="61"/>
      <c r="H217" s="61"/>
      <c r="I217" s="60">
        <v>976650723.006852</v>
      </c>
      <c r="J217" s="61"/>
      <c r="K217" s="61"/>
      <c r="L217" s="61"/>
      <c r="M217" s="10">
        <v>690525519.6700678</v>
      </c>
      <c r="N217" s="10">
        <v>410511152.43895143</v>
      </c>
      <c r="O217" s="60">
        <v>172527808.39923173</v>
      </c>
      <c r="P217" s="61"/>
    </row>
    <row r="218" spans="2:16" ht="11.25" customHeight="1">
      <c r="B218" s="27">
        <v>43922</v>
      </c>
      <c r="C218" s="28">
        <v>50284</v>
      </c>
      <c r="D218" s="10">
        <v>209</v>
      </c>
      <c r="E218" s="29">
        <v>6362</v>
      </c>
      <c r="F218" s="170"/>
      <c r="G218" s="61"/>
      <c r="H218" s="61"/>
      <c r="I218" s="60">
        <v>952503595.665329</v>
      </c>
      <c r="J218" s="61"/>
      <c r="K218" s="61"/>
      <c r="L218" s="61"/>
      <c r="M218" s="10">
        <v>672310447.8264691</v>
      </c>
      <c r="N218" s="10">
        <v>398665982.84913325</v>
      </c>
      <c r="O218" s="60">
        <v>166839909.25294486</v>
      </c>
      <c r="P218" s="61"/>
    </row>
    <row r="219" spans="2:16" ht="11.25" customHeight="1">
      <c r="B219" s="27">
        <v>43922</v>
      </c>
      <c r="C219" s="28">
        <v>50314</v>
      </c>
      <c r="D219" s="10">
        <v>210</v>
      </c>
      <c r="E219" s="29">
        <v>6392</v>
      </c>
      <c r="F219" s="170"/>
      <c r="G219" s="61"/>
      <c r="H219" s="61"/>
      <c r="I219" s="60">
        <v>928590825.74618</v>
      </c>
      <c r="J219" s="61"/>
      <c r="K219" s="61"/>
      <c r="L219" s="61"/>
      <c r="M219" s="10">
        <v>654356145.5086244</v>
      </c>
      <c r="N219" s="10">
        <v>387064438.6021154</v>
      </c>
      <c r="O219" s="60">
        <v>161320708.57884082</v>
      </c>
      <c r="P219" s="61"/>
    </row>
    <row r="220" spans="2:16" ht="11.25" customHeight="1">
      <c r="B220" s="27">
        <v>43922</v>
      </c>
      <c r="C220" s="28">
        <v>50345</v>
      </c>
      <c r="D220" s="10">
        <v>211</v>
      </c>
      <c r="E220" s="29">
        <v>6423</v>
      </c>
      <c r="F220" s="170"/>
      <c r="G220" s="61"/>
      <c r="H220" s="61"/>
      <c r="I220" s="60">
        <v>905194631.992991</v>
      </c>
      <c r="J220" s="61"/>
      <c r="K220" s="61"/>
      <c r="L220" s="61"/>
      <c r="M220" s="10">
        <v>636787523.5653002</v>
      </c>
      <c r="N220" s="10">
        <v>375714300.5684635</v>
      </c>
      <c r="O220" s="60">
        <v>155926953.46185514</v>
      </c>
      <c r="P220" s="61"/>
    </row>
    <row r="221" spans="2:16" ht="11.25" customHeight="1">
      <c r="B221" s="27">
        <v>43922</v>
      </c>
      <c r="C221" s="28">
        <v>50375</v>
      </c>
      <c r="D221" s="10">
        <v>212</v>
      </c>
      <c r="E221" s="29">
        <v>6453</v>
      </c>
      <c r="F221" s="170"/>
      <c r="G221" s="61"/>
      <c r="H221" s="61"/>
      <c r="I221" s="60">
        <v>881962951.268838</v>
      </c>
      <c r="J221" s="61"/>
      <c r="K221" s="61"/>
      <c r="L221" s="61"/>
      <c r="M221" s="10">
        <v>619426068.1007359</v>
      </c>
      <c r="N221" s="10">
        <v>364571256.9132426</v>
      </c>
      <c r="O221" s="60">
        <v>150682208.53162766</v>
      </c>
      <c r="P221" s="61"/>
    </row>
    <row r="222" spans="2:16" ht="11.25" customHeight="1">
      <c r="B222" s="27">
        <v>43922</v>
      </c>
      <c r="C222" s="28">
        <v>50406</v>
      </c>
      <c r="D222" s="10">
        <v>213</v>
      </c>
      <c r="E222" s="29">
        <v>6484</v>
      </c>
      <c r="F222" s="170"/>
      <c r="G222" s="61"/>
      <c r="H222" s="61"/>
      <c r="I222" s="60">
        <v>858515542.44739</v>
      </c>
      <c r="J222" s="61"/>
      <c r="K222" s="61"/>
      <c r="L222" s="61"/>
      <c r="M222" s="10">
        <v>601935666.5158218</v>
      </c>
      <c r="N222" s="10">
        <v>353376054.4513521</v>
      </c>
      <c r="O222" s="60">
        <v>145436457.77690312</v>
      </c>
      <c r="P222" s="61"/>
    </row>
    <row r="223" spans="2:16" ht="11.25" customHeight="1">
      <c r="B223" s="27">
        <v>43922</v>
      </c>
      <c r="C223" s="28">
        <v>50437</v>
      </c>
      <c r="D223" s="10">
        <v>214</v>
      </c>
      <c r="E223" s="29">
        <v>6515</v>
      </c>
      <c r="F223" s="170"/>
      <c r="G223" s="61"/>
      <c r="H223" s="61"/>
      <c r="I223" s="60">
        <v>836222609.752096</v>
      </c>
      <c r="J223" s="61"/>
      <c r="K223" s="61"/>
      <c r="L223" s="61"/>
      <c r="M223" s="10">
        <v>585310884.3205615</v>
      </c>
      <c r="N223" s="10">
        <v>342742320.8352722</v>
      </c>
      <c r="O223" s="60">
        <v>140462542.00619143</v>
      </c>
      <c r="P223" s="61"/>
    </row>
    <row r="224" spans="2:16" ht="11.25" customHeight="1">
      <c r="B224" s="27">
        <v>43922</v>
      </c>
      <c r="C224" s="28">
        <v>50465</v>
      </c>
      <c r="D224" s="10">
        <v>215</v>
      </c>
      <c r="E224" s="29">
        <v>6543</v>
      </c>
      <c r="F224" s="170"/>
      <c r="G224" s="61"/>
      <c r="H224" s="61"/>
      <c r="I224" s="60">
        <v>814098400.278641</v>
      </c>
      <c r="J224" s="61"/>
      <c r="K224" s="61"/>
      <c r="L224" s="61"/>
      <c r="M224" s="10">
        <v>568952118.4069905</v>
      </c>
      <c r="N224" s="10">
        <v>332397667.71642137</v>
      </c>
      <c r="O224" s="60">
        <v>135701850.41123456</v>
      </c>
      <c r="P224" s="61"/>
    </row>
    <row r="225" spans="2:16" ht="11.25" customHeight="1">
      <c r="B225" s="27">
        <v>43922</v>
      </c>
      <c r="C225" s="28">
        <v>50496</v>
      </c>
      <c r="D225" s="10">
        <v>216</v>
      </c>
      <c r="E225" s="29">
        <v>6574</v>
      </c>
      <c r="F225" s="170"/>
      <c r="G225" s="61"/>
      <c r="H225" s="61"/>
      <c r="I225" s="60">
        <v>792500405.676662</v>
      </c>
      <c r="J225" s="61"/>
      <c r="K225" s="61"/>
      <c r="L225" s="61"/>
      <c r="M225" s="10">
        <v>552918459.9456633</v>
      </c>
      <c r="N225" s="10">
        <v>322208825.37006384</v>
      </c>
      <c r="O225" s="60">
        <v>130985087.04545988</v>
      </c>
      <c r="P225" s="61"/>
    </row>
    <row r="226" spans="2:16" ht="11.25" customHeight="1">
      <c r="B226" s="27">
        <v>43922</v>
      </c>
      <c r="C226" s="28">
        <v>50526</v>
      </c>
      <c r="D226" s="10">
        <v>217</v>
      </c>
      <c r="E226" s="29">
        <v>6604</v>
      </c>
      <c r="F226" s="170"/>
      <c r="G226" s="61"/>
      <c r="H226" s="61"/>
      <c r="I226" s="60">
        <v>770378997.936589</v>
      </c>
      <c r="J226" s="61"/>
      <c r="K226" s="61"/>
      <c r="L226" s="61"/>
      <c r="M226" s="10">
        <v>536602376.1029982</v>
      </c>
      <c r="N226" s="10">
        <v>311931117.20873463</v>
      </c>
      <c r="O226" s="60">
        <v>126287162.54757237</v>
      </c>
      <c r="P226" s="61"/>
    </row>
    <row r="227" spans="2:16" ht="11.25" customHeight="1">
      <c r="B227" s="27">
        <v>43922</v>
      </c>
      <c r="C227" s="28">
        <v>50557</v>
      </c>
      <c r="D227" s="10">
        <v>218</v>
      </c>
      <c r="E227" s="29">
        <v>6635</v>
      </c>
      <c r="F227" s="170"/>
      <c r="G227" s="61"/>
      <c r="H227" s="61"/>
      <c r="I227" s="60">
        <v>749416910.303586</v>
      </c>
      <c r="J227" s="61"/>
      <c r="K227" s="61"/>
      <c r="L227" s="61"/>
      <c r="M227" s="10">
        <v>521116020.1814755</v>
      </c>
      <c r="N227" s="10">
        <v>302158368.3418457</v>
      </c>
      <c r="O227" s="60">
        <v>121812470.42902632</v>
      </c>
      <c r="P227" s="61"/>
    </row>
    <row r="228" spans="2:16" ht="11.25" customHeight="1">
      <c r="B228" s="27">
        <v>43922</v>
      </c>
      <c r="C228" s="28">
        <v>50587</v>
      </c>
      <c r="D228" s="10">
        <v>219</v>
      </c>
      <c r="E228" s="29">
        <v>6665</v>
      </c>
      <c r="F228" s="170"/>
      <c r="G228" s="61"/>
      <c r="H228" s="61"/>
      <c r="I228" s="60">
        <v>728897231.091838</v>
      </c>
      <c r="J228" s="61"/>
      <c r="K228" s="61"/>
      <c r="L228" s="61"/>
      <c r="M228" s="10">
        <v>506015472.7640997</v>
      </c>
      <c r="N228" s="10">
        <v>292680485.1165248</v>
      </c>
      <c r="O228" s="60">
        <v>117507875.39451225</v>
      </c>
      <c r="P228" s="61"/>
    </row>
    <row r="229" spans="2:16" ht="11.25" customHeight="1">
      <c r="B229" s="27">
        <v>43922</v>
      </c>
      <c r="C229" s="28">
        <v>50618</v>
      </c>
      <c r="D229" s="10">
        <v>220</v>
      </c>
      <c r="E229" s="29">
        <v>6696</v>
      </c>
      <c r="F229" s="170"/>
      <c r="G229" s="61"/>
      <c r="H229" s="61"/>
      <c r="I229" s="60">
        <v>708776261.259987</v>
      </c>
      <c r="J229" s="61"/>
      <c r="K229" s="61"/>
      <c r="L229" s="61"/>
      <c r="M229" s="10">
        <v>491212532.7624689</v>
      </c>
      <c r="N229" s="10">
        <v>283395859.75286186</v>
      </c>
      <c r="O229" s="60">
        <v>113298283.07395115</v>
      </c>
      <c r="P229" s="61"/>
    </row>
    <row r="230" spans="2:16" ht="11.25" customHeight="1">
      <c r="B230" s="27">
        <v>43922</v>
      </c>
      <c r="C230" s="28">
        <v>50649</v>
      </c>
      <c r="D230" s="10">
        <v>221</v>
      </c>
      <c r="E230" s="29">
        <v>6727</v>
      </c>
      <c r="F230" s="170"/>
      <c r="G230" s="61"/>
      <c r="H230" s="61"/>
      <c r="I230" s="60">
        <v>688470691.732836</v>
      </c>
      <c r="J230" s="61"/>
      <c r="K230" s="61"/>
      <c r="L230" s="61"/>
      <c r="M230" s="10">
        <v>476330632.32003766</v>
      </c>
      <c r="N230" s="10">
        <v>274111127.89797455</v>
      </c>
      <c r="O230" s="60">
        <v>109122200.1222972</v>
      </c>
      <c r="P230" s="61"/>
    </row>
    <row r="231" spans="2:16" ht="11.25" customHeight="1">
      <c r="B231" s="27">
        <v>43922</v>
      </c>
      <c r="C231" s="28">
        <v>50679</v>
      </c>
      <c r="D231" s="10">
        <v>222</v>
      </c>
      <c r="E231" s="29">
        <v>6757</v>
      </c>
      <c r="F231" s="170"/>
      <c r="G231" s="61"/>
      <c r="H231" s="61"/>
      <c r="I231" s="60">
        <v>669162417.206929</v>
      </c>
      <c r="J231" s="61"/>
      <c r="K231" s="61"/>
      <c r="L231" s="61"/>
      <c r="M231" s="10">
        <v>462211935.68951076</v>
      </c>
      <c r="N231" s="10">
        <v>265331662.73137817</v>
      </c>
      <c r="O231" s="60">
        <v>105194154.91818923</v>
      </c>
      <c r="P231" s="61"/>
    </row>
    <row r="232" spans="2:16" ht="11.25" customHeight="1">
      <c r="B232" s="27">
        <v>43922</v>
      </c>
      <c r="C232" s="28">
        <v>50710</v>
      </c>
      <c r="D232" s="10">
        <v>223</v>
      </c>
      <c r="E232" s="29">
        <v>6788</v>
      </c>
      <c r="F232" s="170"/>
      <c r="G232" s="61"/>
      <c r="H232" s="61"/>
      <c r="I232" s="60">
        <v>650271641.395661</v>
      </c>
      <c r="J232" s="61"/>
      <c r="K232" s="61"/>
      <c r="L232" s="61"/>
      <c r="M232" s="10">
        <v>448401656.6903705</v>
      </c>
      <c r="N232" s="10">
        <v>256749273.80204096</v>
      </c>
      <c r="O232" s="60">
        <v>101360413.58002925</v>
      </c>
      <c r="P232" s="61"/>
    </row>
    <row r="233" spans="2:16" ht="11.25" customHeight="1">
      <c r="B233" s="27">
        <v>43922</v>
      </c>
      <c r="C233" s="28">
        <v>50740</v>
      </c>
      <c r="D233" s="10">
        <v>224</v>
      </c>
      <c r="E233" s="29">
        <v>6818</v>
      </c>
      <c r="F233" s="170"/>
      <c r="G233" s="61"/>
      <c r="H233" s="61"/>
      <c r="I233" s="60">
        <v>631482941.142931</v>
      </c>
      <c r="J233" s="61"/>
      <c r="K233" s="61"/>
      <c r="L233" s="61"/>
      <c r="M233" s="10">
        <v>434730967.03620404</v>
      </c>
      <c r="N233" s="10">
        <v>248308942.27064553</v>
      </c>
      <c r="O233" s="60">
        <v>97626471.60789536</v>
      </c>
      <c r="P233" s="61"/>
    </row>
    <row r="234" spans="2:16" ht="11.25" customHeight="1">
      <c r="B234" s="27">
        <v>43922</v>
      </c>
      <c r="C234" s="28">
        <v>50771</v>
      </c>
      <c r="D234" s="10">
        <v>225</v>
      </c>
      <c r="E234" s="29">
        <v>6849</v>
      </c>
      <c r="F234" s="170"/>
      <c r="G234" s="61"/>
      <c r="H234" s="61"/>
      <c r="I234" s="60">
        <v>612899935.310086</v>
      </c>
      <c r="J234" s="61"/>
      <c r="K234" s="61"/>
      <c r="L234" s="61"/>
      <c r="M234" s="10">
        <v>421222254.9867231</v>
      </c>
      <c r="N234" s="10">
        <v>239981179.94846398</v>
      </c>
      <c r="O234" s="60">
        <v>93952650.69781713</v>
      </c>
      <c r="P234" s="61"/>
    </row>
    <row r="235" spans="2:16" ht="11.25" customHeight="1">
      <c r="B235" s="27">
        <v>43922</v>
      </c>
      <c r="C235" s="28">
        <v>50802</v>
      </c>
      <c r="D235" s="10">
        <v>226</v>
      </c>
      <c r="E235" s="29">
        <v>6880</v>
      </c>
      <c r="F235" s="170"/>
      <c r="G235" s="61"/>
      <c r="H235" s="61"/>
      <c r="I235" s="60">
        <v>594749900.66922</v>
      </c>
      <c r="J235" s="61"/>
      <c r="K235" s="61"/>
      <c r="L235" s="61"/>
      <c r="M235" s="10">
        <v>408055175.45801485</v>
      </c>
      <c r="N235" s="10">
        <v>231888311.87143087</v>
      </c>
      <c r="O235" s="60">
        <v>90399771.26155508</v>
      </c>
      <c r="P235" s="61"/>
    </row>
    <row r="236" spans="2:16" ht="11.25" customHeight="1">
      <c r="B236" s="27">
        <v>43922</v>
      </c>
      <c r="C236" s="28">
        <v>50830</v>
      </c>
      <c r="D236" s="10">
        <v>227</v>
      </c>
      <c r="E236" s="29">
        <v>6908</v>
      </c>
      <c r="F236" s="170"/>
      <c r="G236" s="61"/>
      <c r="H236" s="61"/>
      <c r="I236" s="60">
        <v>576786469.33119</v>
      </c>
      <c r="J236" s="61"/>
      <c r="K236" s="61"/>
      <c r="L236" s="61"/>
      <c r="M236" s="10">
        <v>395124263.34282506</v>
      </c>
      <c r="N236" s="10">
        <v>224024121.9387138</v>
      </c>
      <c r="O236" s="60">
        <v>86999802.68405075</v>
      </c>
      <c r="P236" s="61"/>
    </row>
    <row r="237" spans="2:16" ht="11.25" customHeight="1">
      <c r="B237" s="27">
        <v>43922</v>
      </c>
      <c r="C237" s="28">
        <v>50861</v>
      </c>
      <c r="D237" s="10">
        <v>228</v>
      </c>
      <c r="E237" s="29">
        <v>6939</v>
      </c>
      <c r="F237" s="170"/>
      <c r="G237" s="61"/>
      <c r="H237" s="61"/>
      <c r="I237" s="60">
        <v>559021042.249893</v>
      </c>
      <c r="J237" s="61"/>
      <c r="K237" s="61"/>
      <c r="L237" s="61"/>
      <c r="M237" s="10">
        <v>382304640.7995784</v>
      </c>
      <c r="N237" s="10">
        <v>216204509.21121517</v>
      </c>
      <c r="O237" s="60">
        <v>83607425.56777483</v>
      </c>
      <c r="P237" s="61"/>
    </row>
    <row r="238" spans="2:16" ht="11.25" customHeight="1">
      <c r="B238" s="27">
        <v>43922</v>
      </c>
      <c r="C238" s="28">
        <v>50891</v>
      </c>
      <c r="D238" s="10">
        <v>229</v>
      </c>
      <c r="E238" s="29">
        <v>6969</v>
      </c>
      <c r="F238" s="170"/>
      <c r="G238" s="61"/>
      <c r="H238" s="61"/>
      <c r="I238" s="60">
        <v>541511398.585596</v>
      </c>
      <c r="J238" s="61"/>
      <c r="K238" s="61"/>
      <c r="L238" s="61"/>
      <c r="M238" s="10">
        <v>369722241.6439289</v>
      </c>
      <c r="N238" s="10">
        <v>208574169.1833722</v>
      </c>
      <c r="O238" s="60">
        <v>80326105.11186148</v>
      </c>
      <c r="P238" s="61"/>
    </row>
    <row r="239" spans="2:16" ht="11.25" customHeight="1">
      <c r="B239" s="27">
        <v>43922</v>
      </c>
      <c r="C239" s="28">
        <v>50922</v>
      </c>
      <c r="D239" s="10">
        <v>230</v>
      </c>
      <c r="E239" s="29">
        <v>7000</v>
      </c>
      <c r="F239" s="170"/>
      <c r="G239" s="61"/>
      <c r="H239" s="61"/>
      <c r="I239" s="60">
        <v>524384574.613706</v>
      </c>
      <c r="J239" s="61"/>
      <c r="K239" s="61"/>
      <c r="L239" s="61"/>
      <c r="M239" s="10">
        <v>357421490.63867897</v>
      </c>
      <c r="N239" s="10">
        <v>201122055.72668722</v>
      </c>
      <c r="O239" s="60">
        <v>77128077.43333824</v>
      </c>
      <c r="P239" s="61"/>
    </row>
    <row r="240" spans="2:16" ht="11.25" customHeight="1">
      <c r="B240" s="27">
        <v>43922</v>
      </c>
      <c r="C240" s="28">
        <v>50952</v>
      </c>
      <c r="D240" s="10">
        <v>231</v>
      </c>
      <c r="E240" s="29">
        <v>7030</v>
      </c>
      <c r="F240" s="170"/>
      <c r="G240" s="61"/>
      <c r="H240" s="61"/>
      <c r="I240" s="60">
        <v>506989378.252659</v>
      </c>
      <c r="J240" s="61"/>
      <c r="K240" s="61"/>
      <c r="L240" s="61"/>
      <c r="M240" s="10">
        <v>344997680.2140545</v>
      </c>
      <c r="N240" s="10">
        <v>193653334.67226186</v>
      </c>
      <c r="O240" s="60">
        <v>73959483.5309355</v>
      </c>
      <c r="P240" s="61"/>
    </row>
    <row r="241" spans="2:16" ht="11.25" customHeight="1">
      <c r="B241" s="27">
        <v>43922</v>
      </c>
      <c r="C241" s="28">
        <v>50983</v>
      </c>
      <c r="D241" s="10">
        <v>232</v>
      </c>
      <c r="E241" s="29">
        <v>7061</v>
      </c>
      <c r="F241" s="170"/>
      <c r="G241" s="61"/>
      <c r="H241" s="61"/>
      <c r="I241" s="60">
        <v>490483864.345845</v>
      </c>
      <c r="J241" s="61"/>
      <c r="K241" s="61"/>
      <c r="L241" s="61"/>
      <c r="M241" s="10">
        <v>333199865.94728</v>
      </c>
      <c r="N241" s="10">
        <v>186555353.31202418</v>
      </c>
      <c r="O241" s="60">
        <v>70946867.57291374</v>
      </c>
      <c r="P241" s="61"/>
    </row>
    <row r="242" spans="2:16" ht="11.25" customHeight="1">
      <c r="B242" s="27">
        <v>43922</v>
      </c>
      <c r="C242" s="28">
        <v>51014</v>
      </c>
      <c r="D242" s="10">
        <v>233</v>
      </c>
      <c r="E242" s="29">
        <v>7092</v>
      </c>
      <c r="F242" s="170"/>
      <c r="G242" s="61"/>
      <c r="H242" s="61"/>
      <c r="I242" s="60">
        <v>473617187.20562</v>
      </c>
      <c r="J242" s="61"/>
      <c r="K242" s="61"/>
      <c r="L242" s="61"/>
      <c r="M242" s="10">
        <v>321196146.67511064</v>
      </c>
      <c r="N242" s="10">
        <v>179377231.66531622</v>
      </c>
      <c r="O242" s="60">
        <v>67928096.72847813</v>
      </c>
      <c r="P242" s="61"/>
    </row>
    <row r="243" spans="2:16" ht="11.25" customHeight="1">
      <c r="B243" s="27">
        <v>43922</v>
      </c>
      <c r="C243" s="28">
        <v>51044</v>
      </c>
      <c r="D243" s="10">
        <v>234</v>
      </c>
      <c r="E243" s="29">
        <v>7122</v>
      </c>
      <c r="F243" s="170"/>
      <c r="G243" s="61"/>
      <c r="H243" s="61"/>
      <c r="I243" s="60">
        <v>458386587.222177</v>
      </c>
      <c r="J243" s="61"/>
      <c r="K243" s="61"/>
      <c r="L243" s="61"/>
      <c r="M243" s="10">
        <v>310356849.05362844</v>
      </c>
      <c r="N243" s="10">
        <v>172897252.52141356</v>
      </c>
      <c r="O243" s="60">
        <v>65205811.55652554</v>
      </c>
      <c r="P243" s="61"/>
    </row>
    <row r="244" spans="2:16" ht="11.25" customHeight="1">
      <c r="B244" s="27">
        <v>43922</v>
      </c>
      <c r="C244" s="28">
        <v>51075</v>
      </c>
      <c r="D244" s="10">
        <v>235</v>
      </c>
      <c r="E244" s="29">
        <v>7153</v>
      </c>
      <c r="F244" s="170"/>
      <c r="G244" s="61"/>
      <c r="H244" s="61"/>
      <c r="I244" s="60">
        <v>444065544.691981</v>
      </c>
      <c r="J244" s="61"/>
      <c r="K244" s="61"/>
      <c r="L244" s="61"/>
      <c r="M244" s="10">
        <v>300150650.57302374</v>
      </c>
      <c r="N244" s="10">
        <v>166786209.9789628</v>
      </c>
      <c r="O244" s="60">
        <v>62634695.731971346</v>
      </c>
      <c r="P244" s="61"/>
    </row>
    <row r="245" spans="2:16" ht="11.25" customHeight="1">
      <c r="B245" s="27">
        <v>43922</v>
      </c>
      <c r="C245" s="28">
        <v>51105</v>
      </c>
      <c r="D245" s="10">
        <v>236</v>
      </c>
      <c r="E245" s="29">
        <v>7183</v>
      </c>
      <c r="F245" s="170"/>
      <c r="G245" s="61"/>
      <c r="H245" s="61"/>
      <c r="I245" s="60">
        <v>430339116.005443</v>
      </c>
      <c r="J245" s="61"/>
      <c r="K245" s="61"/>
      <c r="L245" s="61"/>
      <c r="M245" s="10">
        <v>290395308.28264123</v>
      </c>
      <c r="N245" s="10">
        <v>160968246.7292871</v>
      </c>
      <c r="O245" s="60">
        <v>60202029.090983234</v>
      </c>
      <c r="P245" s="61"/>
    </row>
    <row r="246" spans="2:16" ht="11.25" customHeight="1">
      <c r="B246" s="27">
        <v>43922</v>
      </c>
      <c r="C246" s="28">
        <v>51136</v>
      </c>
      <c r="D246" s="10">
        <v>237</v>
      </c>
      <c r="E246" s="29">
        <v>7214</v>
      </c>
      <c r="F246" s="170"/>
      <c r="G246" s="61"/>
      <c r="H246" s="61"/>
      <c r="I246" s="60">
        <v>417635912.699041</v>
      </c>
      <c r="J246" s="61"/>
      <c r="K246" s="61"/>
      <c r="L246" s="61"/>
      <c r="M246" s="10">
        <v>281345120.8404218</v>
      </c>
      <c r="N246" s="10">
        <v>155555044.36028728</v>
      </c>
      <c r="O246" s="60">
        <v>57931081.211573884</v>
      </c>
      <c r="P246" s="61"/>
    </row>
    <row r="247" spans="2:16" ht="11.25" customHeight="1">
      <c r="B247" s="27">
        <v>43922</v>
      </c>
      <c r="C247" s="28">
        <v>51167</v>
      </c>
      <c r="D247" s="10">
        <v>238</v>
      </c>
      <c r="E247" s="29">
        <v>7245</v>
      </c>
      <c r="F247" s="170"/>
      <c r="G247" s="61"/>
      <c r="H247" s="61"/>
      <c r="I247" s="60">
        <v>405033844.181831</v>
      </c>
      <c r="J247" s="61"/>
      <c r="K247" s="61"/>
      <c r="L247" s="61"/>
      <c r="M247" s="10">
        <v>272392812.6343938</v>
      </c>
      <c r="N247" s="10">
        <v>150222314.20522472</v>
      </c>
      <c r="O247" s="60">
        <v>55708132.8707263</v>
      </c>
      <c r="P247" s="61"/>
    </row>
    <row r="248" spans="2:16" ht="11.25" customHeight="1">
      <c r="B248" s="27">
        <v>43922</v>
      </c>
      <c r="C248" s="28">
        <v>51196</v>
      </c>
      <c r="D248" s="10">
        <v>239</v>
      </c>
      <c r="E248" s="29">
        <v>7274</v>
      </c>
      <c r="F248" s="170"/>
      <c r="G248" s="61"/>
      <c r="H248" s="61"/>
      <c r="I248" s="60">
        <v>392554802.74617</v>
      </c>
      <c r="J248" s="61"/>
      <c r="K248" s="61"/>
      <c r="L248" s="61"/>
      <c r="M248" s="10">
        <v>263581525.40828618</v>
      </c>
      <c r="N248" s="10">
        <v>145017098.91214597</v>
      </c>
      <c r="O248" s="60">
        <v>53564729.338689014</v>
      </c>
      <c r="P248" s="61"/>
    </row>
    <row r="249" spans="2:16" ht="11.25" customHeight="1">
      <c r="B249" s="27">
        <v>43922</v>
      </c>
      <c r="C249" s="28">
        <v>51227</v>
      </c>
      <c r="D249" s="10">
        <v>240</v>
      </c>
      <c r="E249" s="29">
        <v>7305</v>
      </c>
      <c r="F249" s="170"/>
      <c r="G249" s="61"/>
      <c r="H249" s="61"/>
      <c r="I249" s="60">
        <v>380220096.221001</v>
      </c>
      <c r="J249" s="61"/>
      <c r="K249" s="61"/>
      <c r="L249" s="61"/>
      <c r="M249" s="10">
        <v>254866361.1410811</v>
      </c>
      <c r="N249" s="10">
        <v>139865582.0411758</v>
      </c>
      <c r="O249" s="60">
        <v>51443105.55943409</v>
      </c>
      <c r="P249" s="61"/>
    </row>
    <row r="250" spans="2:16" ht="11.25" customHeight="1">
      <c r="B250" s="27">
        <v>43922</v>
      </c>
      <c r="C250" s="28">
        <v>51257</v>
      </c>
      <c r="D250" s="10">
        <v>241</v>
      </c>
      <c r="E250" s="29">
        <v>7335</v>
      </c>
      <c r="F250" s="170"/>
      <c r="G250" s="61"/>
      <c r="H250" s="61"/>
      <c r="I250" s="60">
        <v>368043744.816897</v>
      </c>
      <c r="J250" s="61"/>
      <c r="K250" s="61"/>
      <c r="L250" s="61"/>
      <c r="M250" s="10">
        <v>246299455.80344605</v>
      </c>
      <c r="N250" s="10">
        <v>134831559.6451942</v>
      </c>
      <c r="O250" s="60">
        <v>49388287.00348024</v>
      </c>
      <c r="P250" s="61"/>
    </row>
    <row r="251" spans="2:16" ht="11.25" customHeight="1">
      <c r="B251" s="27">
        <v>43922</v>
      </c>
      <c r="C251" s="28">
        <v>51288</v>
      </c>
      <c r="D251" s="10">
        <v>242</v>
      </c>
      <c r="E251" s="29">
        <v>7366</v>
      </c>
      <c r="F251" s="170"/>
      <c r="G251" s="61"/>
      <c r="H251" s="61"/>
      <c r="I251" s="60">
        <v>355864249.544516</v>
      </c>
      <c r="J251" s="61"/>
      <c r="K251" s="61"/>
      <c r="L251" s="61"/>
      <c r="M251" s="10">
        <v>237744867.98035517</v>
      </c>
      <c r="N251" s="10">
        <v>129817532.40421465</v>
      </c>
      <c r="O251" s="60">
        <v>47350260.68552001</v>
      </c>
      <c r="P251" s="61"/>
    </row>
    <row r="252" spans="2:16" ht="11.25" customHeight="1">
      <c r="B252" s="27">
        <v>43922</v>
      </c>
      <c r="C252" s="28">
        <v>51318</v>
      </c>
      <c r="D252" s="10">
        <v>243</v>
      </c>
      <c r="E252" s="29">
        <v>7396</v>
      </c>
      <c r="F252" s="170"/>
      <c r="G252" s="61"/>
      <c r="H252" s="61"/>
      <c r="I252" s="60">
        <v>343905257.608711</v>
      </c>
      <c r="J252" s="61"/>
      <c r="K252" s="61"/>
      <c r="L252" s="61"/>
      <c r="M252" s="10">
        <v>229378213.5750773</v>
      </c>
      <c r="N252" s="10">
        <v>124940756.77890716</v>
      </c>
      <c r="O252" s="60">
        <v>45384676.09227613</v>
      </c>
      <c r="P252" s="61"/>
    </row>
    <row r="253" spans="2:16" ht="11.25" customHeight="1">
      <c r="B253" s="27">
        <v>43922</v>
      </c>
      <c r="C253" s="28">
        <v>51349</v>
      </c>
      <c r="D253" s="10">
        <v>244</v>
      </c>
      <c r="E253" s="29">
        <v>7427</v>
      </c>
      <c r="F253" s="170"/>
      <c r="G253" s="61"/>
      <c r="H253" s="61"/>
      <c r="I253" s="60">
        <v>332181014.136422</v>
      </c>
      <c r="J253" s="61"/>
      <c r="K253" s="61"/>
      <c r="L253" s="61"/>
      <c r="M253" s="10">
        <v>221182588.5649985</v>
      </c>
      <c r="N253" s="10">
        <v>120170258.50752924</v>
      </c>
      <c r="O253" s="60">
        <v>43466905.510606185</v>
      </c>
      <c r="P253" s="61"/>
    </row>
    <row r="254" spans="2:16" ht="11.25" customHeight="1">
      <c r="B254" s="27">
        <v>43922</v>
      </c>
      <c r="C254" s="28">
        <v>51380</v>
      </c>
      <c r="D254" s="10">
        <v>245</v>
      </c>
      <c r="E254" s="29">
        <v>7458</v>
      </c>
      <c r="F254" s="170"/>
      <c r="G254" s="61"/>
      <c r="H254" s="61"/>
      <c r="I254" s="60">
        <v>320732263.142371</v>
      </c>
      <c r="J254" s="61"/>
      <c r="K254" s="61"/>
      <c r="L254" s="61"/>
      <c r="M254" s="10">
        <v>213197229.91200817</v>
      </c>
      <c r="N254" s="10">
        <v>115537165.69906163</v>
      </c>
      <c r="O254" s="60">
        <v>41614056.899703875</v>
      </c>
      <c r="P254" s="61"/>
    </row>
    <row r="255" spans="2:16" ht="11.25" customHeight="1">
      <c r="B255" s="27">
        <v>43922</v>
      </c>
      <c r="C255" s="28">
        <v>51410</v>
      </c>
      <c r="D255" s="10">
        <v>246</v>
      </c>
      <c r="E255" s="29">
        <v>7488</v>
      </c>
      <c r="F255" s="170"/>
      <c r="G255" s="61"/>
      <c r="H255" s="61"/>
      <c r="I255" s="60">
        <v>309390466.683999</v>
      </c>
      <c r="J255" s="61"/>
      <c r="K255" s="61"/>
      <c r="L255" s="61"/>
      <c r="M255" s="10">
        <v>205320539.51228908</v>
      </c>
      <c r="N255" s="10">
        <v>110994718.97177677</v>
      </c>
      <c r="O255" s="60">
        <v>39814085.67042488</v>
      </c>
      <c r="P255" s="61"/>
    </row>
    <row r="256" spans="2:16" ht="11.25" customHeight="1">
      <c r="B256" s="27">
        <v>43922</v>
      </c>
      <c r="C256" s="28">
        <v>51441</v>
      </c>
      <c r="D256" s="10">
        <v>247</v>
      </c>
      <c r="E256" s="29">
        <v>7519</v>
      </c>
      <c r="F256" s="170"/>
      <c r="G256" s="61"/>
      <c r="H256" s="61"/>
      <c r="I256" s="60">
        <v>298238503.419796</v>
      </c>
      <c r="J256" s="61"/>
      <c r="K256" s="61"/>
      <c r="L256" s="61"/>
      <c r="M256" s="10">
        <v>197584084.7762631</v>
      </c>
      <c r="N256" s="10">
        <v>106540804.45465894</v>
      </c>
      <c r="O256" s="60">
        <v>38054587.78364003</v>
      </c>
      <c r="P256" s="61"/>
    </row>
    <row r="257" spans="2:16" ht="11.25" customHeight="1">
      <c r="B257" s="27">
        <v>43922</v>
      </c>
      <c r="C257" s="28">
        <v>51471</v>
      </c>
      <c r="D257" s="10">
        <v>248</v>
      </c>
      <c r="E257" s="29">
        <v>7549</v>
      </c>
      <c r="F257" s="170"/>
      <c r="G257" s="61"/>
      <c r="H257" s="61"/>
      <c r="I257" s="60">
        <v>287266132.163569</v>
      </c>
      <c r="J257" s="61"/>
      <c r="K257" s="61"/>
      <c r="L257" s="61"/>
      <c r="M257" s="10">
        <v>190002465.12277406</v>
      </c>
      <c r="N257" s="10">
        <v>102200498.68975532</v>
      </c>
      <c r="O257" s="60">
        <v>36354665.132470414</v>
      </c>
      <c r="P257" s="61"/>
    </row>
    <row r="258" spans="2:16" ht="11.25" customHeight="1">
      <c r="B258" s="27">
        <v>43922</v>
      </c>
      <c r="C258" s="28">
        <v>51502</v>
      </c>
      <c r="D258" s="10">
        <v>249</v>
      </c>
      <c r="E258" s="29">
        <v>7580</v>
      </c>
      <c r="F258" s="170"/>
      <c r="G258" s="61"/>
      <c r="H258" s="61"/>
      <c r="I258" s="60">
        <v>276421686.643772</v>
      </c>
      <c r="J258" s="61"/>
      <c r="K258" s="61"/>
      <c r="L258" s="61"/>
      <c r="M258" s="10">
        <v>182519680.66752774</v>
      </c>
      <c r="N258" s="10">
        <v>97925900.18783015</v>
      </c>
      <c r="O258" s="60">
        <v>34686567.54463011</v>
      </c>
      <c r="P258" s="61"/>
    </row>
    <row r="259" spans="2:16" ht="11.25" customHeight="1">
      <c r="B259" s="27">
        <v>43922</v>
      </c>
      <c r="C259" s="28">
        <v>51533</v>
      </c>
      <c r="D259" s="10">
        <v>250</v>
      </c>
      <c r="E259" s="29">
        <v>7611</v>
      </c>
      <c r="F259" s="170"/>
      <c r="G259" s="61"/>
      <c r="H259" s="61"/>
      <c r="I259" s="60">
        <v>265633800.833392</v>
      </c>
      <c r="J259" s="61"/>
      <c r="K259" s="61"/>
      <c r="L259" s="61"/>
      <c r="M259" s="10">
        <v>175099015.06626293</v>
      </c>
      <c r="N259" s="10">
        <v>93705626.42848094</v>
      </c>
      <c r="O259" s="60">
        <v>33051109.359215498</v>
      </c>
      <c r="P259" s="61"/>
    </row>
    <row r="260" spans="2:16" ht="11.25" customHeight="1">
      <c r="B260" s="27">
        <v>43922</v>
      </c>
      <c r="C260" s="28">
        <v>51561</v>
      </c>
      <c r="D260" s="10">
        <v>251</v>
      </c>
      <c r="E260" s="29">
        <v>7639</v>
      </c>
      <c r="F260" s="170"/>
      <c r="G260" s="61"/>
      <c r="H260" s="61"/>
      <c r="I260" s="60">
        <v>254744831.459422</v>
      </c>
      <c r="J260" s="61"/>
      <c r="K260" s="61"/>
      <c r="L260" s="61"/>
      <c r="M260" s="10">
        <v>167664018.55813524</v>
      </c>
      <c r="N260" s="10">
        <v>89520593.40864539</v>
      </c>
      <c r="O260" s="60">
        <v>31454177.730802253</v>
      </c>
      <c r="P260" s="61"/>
    </row>
    <row r="261" spans="2:16" ht="11.25" customHeight="1">
      <c r="B261" s="27">
        <v>43922</v>
      </c>
      <c r="C261" s="28">
        <v>51592</v>
      </c>
      <c r="D261" s="10">
        <v>252</v>
      </c>
      <c r="E261" s="29">
        <v>7670</v>
      </c>
      <c r="F261" s="170"/>
      <c r="G261" s="61"/>
      <c r="H261" s="61"/>
      <c r="I261" s="60">
        <v>244156221.445482</v>
      </c>
      <c r="J261" s="61"/>
      <c r="K261" s="61"/>
      <c r="L261" s="61"/>
      <c r="M261" s="10">
        <v>160422420.20132926</v>
      </c>
      <c r="N261" s="10">
        <v>85436261.85693976</v>
      </c>
      <c r="O261" s="60">
        <v>29891949.63214081</v>
      </c>
      <c r="P261" s="61"/>
    </row>
    <row r="262" spans="2:16" ht="11.25" customHeight="1">
      <c r="B262" s="27">
        <v>43922</v>
      </c>
      <c r="C262" s="28">
        <v>51622</v>
      </c>
      <c r="D262" s="10">
        <v>253</v>
      </c>
      <c r="E262" s="29">
        <v>7700</v>
      </c>
      <c r="F262" s="170"/>
      <c r="G262" s="61"/>
      <c r="H262" s="61"/>
      <c r="I262" s="60">
        <v>233598787.207457</v>
      </c>
      <c r="J262" s="61"/>
      <c r="K262" s="61"/>
      <c r="L262" s="61"/>
      <c r="M262" s="10">
        <v>153233743.97383562</v>
      </c>
      <c r="N262" s="10">
        <v>81406925.74300061</v>
      </c>
      <c r="O262" s="60">
        <v>28365434.563617744</v>
      </c>
      <c r="P262" s="61"/>
    </row>
    <row r="263" spans="2:16" ht="11.25" customHeight="1">
      <c r="B263" s="27">
        <v>43922</v>
      </c>
      <c r="C263" s="28">
        <v>51653</v>
      </c>
      <c r="D263" s="10">
        <v>254</v>
      </c>
      <c r="E263" s="29">
        <v>7731</v>
      </c>
      <c r="F263" s="170"/>
      <c r="G263" s="61"/>
      <c r="H263" s="61"/>
      <c r="I263" s="60">
        <v>223369631.729397</v>
      </c>
      <c r="J263" s="61"/>
      <c r="K263" s="61"/>
      <c r="L263" s="61"/>
      <c r="M263" s="10">
        <v>146275212.068264</v>
      </c>
      <c r="N263" s="10">
        <v>77512504.71209283</v>
      </c>
      <c r="O263" s="60">
        <v>26894066.687009264</v>
      </c>
      <c r="P263" s="61"/>
    </row>
    <row r="264" spans="2:16" ht="11.25" customHeight="1">
      <c r="B264" s="27">
        <v>43922</v>
      </c>
      <c r="C264" s="28">
        <v>51683</v>
      </c>
      <c r="D264" s="10">
        <v>255</v>
      </c>
      <c r="E264" s="29">
        <v>7761</v>
      </c>
      <c r="F264" s="170"/>
      <c r="G264" s="61"/>
      <c r="H264" s="61"/>
      <c r="I264" s="60">
        <v>213523066.076922</v>
      </c>
      <c r="J264" s="61"/>
      <c r="K264" s="61"/>
      <c r="L264" s="61"/>
      <c r="M264" s="10">
        <v>139597604.44403794</v>
      </c>
      <c r="N264" s="10">
        <v>73791912.67039429</v>
      </c>
      <c r="O264" s="60">
        <v>25498202.00585227</v>
      </c>
      <c r="P264" s="61"/>
    </row>
    <row r="265" spans="2:16" ht="11.25" customHeight="1">
      <c r="B265" s="27">
        <v>43922</v>
      </c>
      <c r="C265" s="28">
        <v>51714</v>
      </c>
      <c r="D265" s="10">
        <v>256</v>
      </c>
      <c r="E265" s="29">
        <v>7792</v>
      </c>
      <c r="F265" s="170"/>
      <c r="G265" s="61"/>
      <c r="H265" s="61"/>
      <c r="I265" s="60">
        <v>204028322.111308</v>
      </c>
      <c r="J265" s="61"/>
      <c r="K265" s="61"/>
      <c r="L265" s="61"/>
      <c r="M265" s="10">
        <v>133163869.25836857</v>
      </c>
      <c r="N265" s="10">
        <v>70211992.89512691</v>
      </c>
      <c r="O265" s="60">
        <v>24158430.157268375</v>
      </c>
      <c r="P265" s="61"/>
    </row>
    <row r="266" spans="2:16" ht="11.25" customHeight="1">
      <c r="B266" s="27">
        <v>43922</v>
      </c>
      <c r="C266" s="28">
        <v>51745</v>
      </c>
      <c r="D266" s="10">
        <v>257</v>
      </c>
      <c r="E266" s="29">
        <v>7823</v>
      </c>
      <c r="F266" s="170"/>
      <c r="G266" s="61"/>
      <c r="H266" s="61"/>
      <c r="I266" s="60">
        <v>194738124.461039</v>
      </c>
      <c r="J266" s="61"/>
      <c r="K266" s="61"/>
      <c r="L266" s="61"/>
      <c r="M266" s="10">
        <v>126884832.19934581</v>
      </c>
      <c r="N266" s="10">
        <v>66731163.494721025</v>
      </c>
      <c r="O266" s="60">
        <v>22863500.65011665</v>
      </c>
      <c r="P266" s="61"/>
    </row>
    <row r="267" spans="2:16" ht="11.25" customHeight="1">
      <c r="B267" s="27">
        <v>43922</v>
      </c>
      <c r="C267" s="28">
        <v>51775</v>
      </c>
      <c r="D267" s="10">
        <v>258</v>
      </c>
      <c r="E267" s="29">
        <v>7853</v>
      </c>
      <c r="F267" s="170"/>
      <c r="G267" s="61"/>
      <c r="H267" s="61"/>
      <c r="I267" s="60">
        <v>185855395.611596</v>
      </c>
      <c r="J267" s="61"/>
      <c r="K267" s="61"/>
      <c r="L267" s="61"/>
      <c r="M267" s="10">
        <v>120898374.24154803</v>
      </c>
      <c r="N267" s="10">
        <v>63426276.359781</v>
      </c>
      <c r="O267" s="60">
        <v>21642096.45294662</v>
      </c>
      <c r="P267" s="61"/>
    </row>
    <row r="268" spans="2:16" ht="11.25" customHeight="1">
      <c r="B268" s="27">
        <v>43922</v>
      </c>
      <c r="C268" s="28">
        <v>51806</v>
      </c>
      <c r="D268" s="10">
        <v>259</v>
      </c>
      <c r="E268" s="29">
        <v>7884</v>
      </c>
      <c r="F268" s="170"/>
      <c r="G268" s="61"/>
      <c r="H268" s="61"/>
      <c r="I268" s="60">
        <v>177175572.283767</v>
      </c>
      <c r="J268" s="61"/>
      <c r="K268" s="61"/>
      <c r="L268" s="61"/>
      <c r="M268" s="10">
        <v>115056699.12985536</v>
      </c>
      <c r="N268" s="10">
        <v>60208077.21586076</v>
      </c>
      <c r="O268" s="60">
        <v>20456978.571624443</v>
      </c>
      <c r="P268" s="61"/>
    </row>
    <row r="269" spans="2:16" ht="11.25" customHeight="1">
      <c r="B269" s="27">
        <v>43922</v>
      </c>
      <c r="C269" s="28">
        <v>51836</v>
      </c>
      <c r="D269" s="10">
        <v>260</v>
      </c>
      <c r="E269" s="29">
        <v>7914</v>
      </c>
      <c r="F269" s="170"/>
      <c r="G269" s="61"/>
      <c r="H269" s="61"/>
      <c r="I269" s="60">
        <v>168772176.514755</v>
      </c>
      <c r="J269" s="61"/>
      <c r="K269" s="61"/>
      <c r="L269" s="61"/>
      <c r="M269" s="10">
        <v>109419689.40641195</v>
      </c>
      <c r="N269" s="10">
        <v>57117355.620381296</v>
      </c>
      <c r="O269" s="60">
        <v>19327287.559702896</v>
      </c>
      <c r="P269" s="61"/>
    </row>
    <row r="270" spans="2:16" ht="11.25" customHeight="1">
      <c r="B270" s="27">
        <v>43922</v>
      </c>
      <c r="C270" s="28">
        <v>51867</v>
      </c>
      <c r="D270" s="10">
        <v>261</v>
      </c>
      <c r="E270" s="29">
        <v>7945</v>
      </c>
      <c r="F270" s="170"/>
      <c r="G270" s="61"/>
      <c r="H270" s="61"/>
      <c r="I270" s="60">
        <v>160553560.300174</v>
      </c>
      <c r="J270" s="61"/>
      <c r="K270" s="61"/>
      <c r="L270" s="61"/>
      <c r="M270" s="10">
        <v>103914785.6533761</v>
      </c>
      <c r="N270" s="10">
        <v>54105828.78672488</v>
      </c>
      <c r="O270" s="60">
        <v>18230706.07585486</v>
      </c>
      <c r="P270" s="61"/>
    </row>
    <row r="271" spans="2:16" ht="11.25" customHeight="1">
      <c r="B271" s="27">
        <v>43922</v>
      </c>
      <c r="C271" s="28">
        <v>51898</v>
      </c>
      <c r="D271" s="10">
        <v>262</v>
      </c>
      <c r="E271" s="29">
        <v>7976</v>
      </c>
      <c r="F271" s="170"/>
      <c r="G271" s="61"/>
      <c r="H271" s="61"/>
      <c r="I271" s="60">
        <v>152820514.350214</v>
      </c>
      <c r="J271" s="61"/>
      <c r="K271" s="61"/>
      <c r="L271" s="61"/>
      <c r="M271" s="10">
        <v>98741982.30101699</v>
      </c>
      <c r="N271" s="10">
        <v>51281726.996085525</v>
      </c>
      <c r="O271" s="60">
        <v>17205951.612873424</v>
      </c>
      <c r="P271" s="61"/>
    </row>
    <row r="272" spans="2:16" ht="11.25" customHeight="1">
      <c r="B272" s="27">
        <v>43922</v>
      </c>
      <c r="C272" s="28">
        <v>51926</v>
      </c>
      <c r="D272" s="10">
        <v>263</v>
      </c>
      <c r="E272" s="29">
        <v>8004</v>
      </c>
      <c r="F272" s="170"/>
      <c r="G272" s="61"/>
      <c r="H272" s="61"/>
      <c r="I272" s="60">
        <v>145378474.183242</v>
      </c>
      <c r="J272" s="61"/>
      <c r="K272" s="61"/>
      <c r="L272" s="61"/>
      <c r="M272" s="10">
        <v>93789541.7759625</v>
      </c>
      <c r="N272" s="10">
        <v>48597768.831173934</v>
      </c>
      <c r="O272" s="60">
        <v>16243043.110853346</v>
      </c>
      <c r="P272" s="61"/>
    </row>
    <row r="273" spans="2:16" ht="11.25" customHeight="1">
      <c r="B273" s="27">
        <v>43922</v>
      </c>
      <c r="C273" s="28">
        <v>51957</v>
      </c>
      <c r="D273" s="10">
        <v>264</v>
      </c>
      <c r="E273" s="29">
        <v>8035</v>
      </c>
      <c r="F273" s="170"/>
      <c r="G273" s="61"/>
      <c r="H273" s="61"/>
      <c r="I273" s="60">
        <v>137983802.390134</v>
      </c>
      <c r="J273" s="61"/>
      <c r="K273" s="61"/>
      <c r="L273" s="61"/>
      <c r="M273" s="10">
        <v>88867956.79622236</v>
      </c>
      <c r="N273" s="10">
        <v>45930503.35573424</v>
      </c>
      <c r="O273" s="60">
        <v>15286529.21320208</v>
      </c>
      <c r="P273" s="61"/>
    </row>
    <row r="274" spans="2:16" ht="11.25" customHeight="1">
      <c r="B274" s="27">
        <v>43922</v>
      </c>
      <c r="C274" s="28">
        <v>51987</v>
      </c>
      <c r="D274" s="10">
        <v>265</v>
      </c>
      <c r="E274" s="29">
        <v>8065</v>
      </c>
      <c r="F274" s="170"/>
      <c r="G274" s="61"/>
      <c r="H274" s="61"/>
      <c r="I274" s="60">
        <v>130747611.781837</v>
      </c>
      <c r="J274" s="61"/>
      <c r="K274" s="61"/>
      <c r="L274" s="61"/>
      <c r="M274" s="10">
        <v>84069296.24670887</v>
      </c>
      <c r="N274" s="10">
        <v>43343421.2657416</v>
      </c>
      <c r="O274" s="60">
        <v>14366367.046923086</v>
      </c>
      <c r="P274" s="61"/>
    </row>
    <row r="275" spans="2:16" ht="11.25" customHeight="1">
      <c r="B275" s="27">
        <v>43922</v>
      </c>
      <c r="C275" s="28">
        <v>52018</v>
      </c>
      <c r="D275" s="10">
        <v>266</v>
      </c>
      <c r="E275" s="29">
        <v>8096</v>
      </c>
      <c r="F275" s="170"/>
      <c r="G275" s="61"/>
      <c r="H275" s="61"/>
      <c r="I275" s="60">
        <v>123859556.050304</v>
      </c>
      <c r="J275" s="61"/>
      <c r="K275" s="61"/>
      <c r="L275" s="61"/>
      <c r="M275" s="10">
        <v>79505275.19227432</v>
      </c>
      <c r="N275" s="10">
        <v>40886112.09858933</v>
      </c>
      <c r="O275" s="60">
        <v>13494481.54577143</v>
      </c>
      <c r="P275" s="61"/>
    </row>
    <row r="276" spans="2:16" ht="11.25" customHeight="1">
      <c r="B276" s="27">
        <v>43922</v>
      </c>
      <c r="C276" s="28">
        <v>52048</v>
      </c>
      <c r="D276" s="10">
        <v>267</v>
      </c>
      <c r="E276" s="29">
        <v>8126</v>
      </c>
      <c r="F276" s="170"/>
      <c r="G276" s="61"/>
      <c r="H276" s="61"/>
      <c r="I276" s="60">
        <v>117263133.124206</v>
      </c>
      <c r="J276" s="61"/>
      <c r="K276" s="61"/>
      <c r="L276" s="61"/>
      <c r="M276" s="10">
        <v>75147490.1713539</v>
      </c>
      <c r="N276" s="10">
        <v>38549976.48488552</v>
      </c>
      <c r="O276" s="60">
        <v>12671282.973873451</v>
      </c>
      <c r="P276" s="61"/>
    </row>
    <row r="277" spans="2:16" ht="11.25" customHeight="1">
      <c r="B277" s="27">
        <v>43922</v>
      </c>
      <c r="C277" s="28">
        <v>52079</v>
      </c>
      <c r="D277" s="10">
        <v>268</v>
      </c>
      <c r="E277" s="29">
        <v>8157</v>
      </c>
      <c r="F277" s="170"/>
      <c r="G277" s="61"/>
      <c r="H277" s="61"/>
      <c r="I277" s="60">
        <v>110614021.429617</v>
      </c>
      <c r="J277" s="61"/>
      <c r="K277" s="61"/>
      <c r="L277" s="61"/>
      <c r="M277" s="10">
        <v>70766211.6736202</v>
      </c>
      <c r="N277" s="10">
        <v>36210096.08260218</v>
      </c>
      <c r="O277" s="60">
        <v>11851757.832935128</v>
      </c>
      <c r="P277" s="61"/>
    </row>
    <row r="278" spans="2:16" ht="11.25" customHeight="1">
      <c r="B278" s="27">
        <v>43922</v>
      </c>
      <c r="C278" s="28">
        <v>52110</v>
      </c>
      <c r="D278" s="10">
        <v>269</v>
      </c>
      <c r="E278" s="29">
        <v>8188</v>
      </c>
      <c r="F278" s="170"/>
      <c r="G278" s="61"/>
      <c r="H278" s="61"/>
      <c r="I278" s="60">
        <v>104307756.704772</v>
      </c>
      <c r="J278" s="61"/>
      <c r="K278" s="61"/>
      <c r="L278" s="61"/>
      <c r="M278" s="10">
        <v>66618546.04330165</v>
      </c>
      <c r="N278" s="10">
        <v>34001100.41951566</v>
      </c>
      <c r="O278" s="60">
        <v>11081605.468838707</v>
      </c>
      <c r="P278" s="61"/>
    </row>
    <row r="279" spans="2:16" ht="11.25" customHeight="1">
      <c r="B279" s="27">
        <v>43922</v>
      </c>
      <c r="C279" s="28">
        <v>52140</v>
      </c>
      <c r="D279" s="10">
        <v>270</v>
      </c>
      <c r="E279" s="29">
        <v>8218</v>
      </c>
      <c r="F279" s="170"/>
      <c r="G279" s="61"/>
      <c r="H279" s="61"/>
      <c r="I279" s="60">
        <v>98001005.081947</v>
      </c>
      <c r="J279" s="61"/>
      <c r="K279" s="61"/>
      <c r="L279" s="61"/>
      <c r="M279" s="10">
        <v>62487857.54528446</v>
      </c>
      <c r="N279" s="10">
        <v>31814362.482437056</v>
      </c>
      <c r="O279" s="60">
        <v>10326401.807712272</v>
      </c>
      <c r="P279" s="61"/>
    </row>
    <row r="280" spans="2:16" ht="11.25" customHeight="1">
      <c r="B280" s="27">
        <v>43922</v>
      </c>
      <c r="C280" s="28">
        <v>52171</v>
      </c>
      <c r="D280" s="10">
        <v>271</v>
      </c>
      <c r="E280" s="29">
        <v>8249</v>
      </c>
      <c r="F280" s="170"/>
      <c r="G280" s="61"/>
      <c r="H280" s="61"/>
      <c r="I280" s="60">
        <v>92052901.293782</v>
      </c>
      <c r="J280" s="61"/>
      <c r="K280" s="61"/>
      <c r="L280" s="61"/>
      <c r="M280" s="10">
        <v>58595648.48712563</v>
      </c>
      <c r="N280" s="10">
        <v>29756856.329697464</v>
      </c>
      <c r="O280" s="60">
        <v>9617660.941376125</v>
      </c>
      <c r="P280" s="61"/>
    </row>
    <row r="281" spans="2:16" ht="11.25" customHeight="1">
      <c r="B281" s="27">
        <v>43922</v>
      </c>
      <c r="C281" s="28">
        <v>52201</v>
      </c>
      <c r="D281" s="10">
        <v>272</v>
      </c>
      <c r="E281" s="29">
        <v>8279</v>
      </c>
      <c r="F281" s="170"/>
      <c r="G281" s="61"/>
      <c r="H281" s="61"/>
      <c r="I281" s="60">
        <v>86258539.923558</v>
      </c>
      <c r="J281" s="61"/>
      <c r="K281" s="61"/>
      <c r="L281" s="61"/>
      <c r="M281" s="10">
        <v>54817161.952439286</v>
      </c>
      <c r="N281" s="10">
        <v>27769495.99144996</v>
      </c>
      <c r="O281" s="60">
        <v>8938538.093053702</v>
      </c>
      <c r="P281" s="61"/>
    </row>
    <row r="282" spans="2:16" ht="11.25" customHeight="1">
      <c r="B282" s="27">
        <v>43922</v>
      </c>
      <c r="C282" s="28">
        <v>52232</v>
      </c>
      <c r="D282" s="10">
        <v>273</v>
      </c>
      <c r="E282" s="29">
        <v>8310</v>
      </c>
      <c r="F282" s="170"/>
      <c r="G282" s="61"/>
      <c r="H282" s="61"/>
      <c r="I282" s="60">
        <v>80655973.593144</v>
      </c>
      <c r="J282" s="61"/>
      <c r="K282" s="61"/>
      <c r="L282" s="61"/>
      <c r="M282" s="10">
        <v>51169804.9291596</v>
      </c>
      <c r="N282" s="10">
        <v>25855878.878850445</v>
      </c>
      <c r="O282" s="60">
        <v>8287325.979678564</v>
      </c>
      <c r="P282" s="61"/>
    </row>
    <row r="283" spans="2:16" ht="11.25" customHeight="1">
      <c r="B283" s="27">
        <v>43922</v>
      </c>
      <c r="C283" s="28">
        <v>52263</v>
      </c>
      <c r="D283" s="10">
        <v>274</v>
      </c>
      <c r="E283" s="29">
        <v>8341</v>
      </c>
      <c r="F283" s="170"/>
      <c r="G283" s="61"/>
      <c r="H283" s="61"/>
      <c r="I283" s="60">
        <v>75011620.053608</v>
      </c>
      <c r="J283" s="61"/>
      <c r="K283" s="61"/>
      <c r="L283" s="61"/>
      <c r="M283" s="10">
        <v>47508196.890995085</v>
      </c>
      <c r="N283" s="10">
        <v>23944632.93834418</v>
      </c>
      <c r="O283" s="60">
        <v>7642226.775728757</v>
      </c>
      <c r="P283" s="61"/>
    </row>
    <row r="284" spans="2:16" ht="11.25" customHeight="1">
      <c r="B284" s="27">
        <v>43922</v>
      </c>
      <c r="C284" s="28">
        <v>52291</v>
      </c>
      <c r="D284" s="10">
        <v>275</v>
      </c>
      <c r="E284" s="29">
        <v>8369</v>
      </c>
      <c r="F284" s="170"/>
      <c r="G284" s="61"/>
      <c r="H284" s="61"/>
      <c r="I284" s="60">
        <v>69699362.716694</v>
      </c>
      <c r="J284" s="61"/>
      <c r="K284" s="61"/>
      <c r="L284" s="61"/>
      <c r="M284" s="10">
        <v>44076076.96307882</v>
      </c>
      <c r="N284" s="10">
        <v>22163772.5704991</v>
      </c>
      <c r="O284" s="60">
        <v>7046775.459771321</v>
      </c>
      <c r="P284" s="61"/>
    </row>
    <row r="285" spans="2:16" ht="11.25" customHeight="1">
      <c r="B285" s="27">
        <v>43922</v>
      </c>
      <c r="C285" s="28">
        <v>52322</v>
      </c>
      <c r="D285" s="10">
        <v>276</v>
      </c>
      <c r="E285" s="29">
        <v>8400</v>
      </c>
      <c r="F285" s="170"/>
      <c r="G285" s="61"/>
      <c r="H285" s="61"/>
      <c r="I285" s="60">
        <v>64591635.879101</v>
      </c>
      <c r="J285" s="61"/>
      <c r="K285" s="61"/>
      <c r="L285" s="61"/>
      <c r="M285" s="10">
        <v>40776804.44196929</v>
      </c>
      <c r="N285" s="10">
        <v>20452576.870517194</v>
      </c>
      <c r="O285" s="60">
        <v>6475173.376063773</v>
      </c>
      <c r="P285" s="61"/>
    </row>
    <row r="286" spans="2:16" ht="11.25" customHeight="1">
      <c r="B286" s="27">
        <v>43922</v>
      </c>
      <c r="C286" s="28">
        <v>52352</v>
      </c>
      <c r="D286" s="10">
        <v>277</v>
      </c>
      <c r="E286" s="29">
        <v>8430</v>
      </c>
      <c r="F286" s="170"/>
      <c r="G286" s="61"/>
      <c r="H286" s="61"/>
      <c r="I286" s="60">
        <v>59645397.698204</v>
      </c>
      <c r="J286" s="61"/>
      <c r="K286" s="61"/>
      <c r="L286" s="61"/>
      <c r="M286" s="10">
        <v>37592430.33798717</v>
      </c>
      <c r="N286" s="10">
        <v>18808970.103418164</v>
      </c>
      <c r="O286" s="60">
        <v>5930406.5576496525</v>
      </c>
      <c r="P286" s="61"/>
    </row>
    <row r="287" spans="2:16" ht="11.25" customHeight="1">
      <c r="B287" s="27">
        <v>43922</v>
      </c>
      <c r="C287" s="28">
        <v>52383</v>
      </c>
      <c r="D287" s="10">
        <v>278</v>
      </c>
      <c r="E287" s="29">
        <v>8461</v>
      </c>
      <c r="F287" s="170"/>
      <c r="G287" s="61"/>
      <c r="H287" s="61"/>
      <c r="I287" s="60">
        <v>54892107.225408</v>
      </c>
      <c r="J287" s="61"/>
      <c r="K287" s="61"/>
      <c r="L287" s="61"/>
      <c r="M287" s="10">
        <v>34537917.43810442</v>
      </c>
      <c r="N287" s="10">
        <v>17236728.952902626</v>
      </c>
      <c r="O287" s="60">
        <v>5411665.232923319</v>
      </c>
      <c r="P287" s="61"/>
    </row>
    <row r="288" spans="2:16" ht="11.25" customHeight="1">
      <c r="B288" s="27">
        <v>43922</v>
      </c>
      <c r="C288" s="28">
        <v>52413</v>
      </c>
      <c r="D288" s="10">
        <v>279</v>
      </c>
      <c r="E288" s="29">
        <v>8491</v>
      </c>
      <c r="F288" s="170"/>
      <c r="G288" s="61"/>
      <c r="H288" s="61"/>
      <c r="I288" s="60">
        <v>50376803.227267</v>
      </c>
      <c r="J288" s="61"/>
      <c r="K288" s="61"/>
      <c r="L288" s="61"/>
      <c r="M288" s="10">
        <v>31644876.803877905</v>
      </c>
      <c r="N288" s="10">
        <v>15754037.75684984</v>
      </c>
      <c r="O288" s="60">
        <v>4925882.364676646</v>
      </c>
      <c r="P288" s="61"/>
    </row>
    <row r="289" spans="2:16" ht="11.25" customHeight="1">
      <c r="B289" s="27">
        <v>43922</v>
      </c>
      <c r="C289" s="28">
        <v>52444</v>
      </c>
      <c r="D289" s="10">
        <v>280</v>
      </c>
      <c r="E289" s="29">
        <v>8522</v>
      </c>
      <c r="F289" s="170"/>
      <c r="G289" s="61"/>
      <c r="H289" s="61"/>
      <c r="I289" s="60">
        <v>46102421.031559</v>
      </c>
      <c r="J289" s="61"/>
      <c r="K289" s="61"/>
      <c r="L289" s="61"/>
      <c r="M289" s="10">
        <v>28910747.189654626</v>
      </c>
      <c r="N289" s="10">
        <v>14356278.72890918</v>
      </c>
      <c r="O289" s="60">
        <v>4469826.391533045</v>
      </c>
      <c r="P289" s="61"/>
    </row>
    <row r="290" spans="2:16" ht="11.25" customHeight="1">
      <c r="B290" s="27">
        <v>43922</v>
      </c>
      <c r="C290" s="28">
        <v>52475</v>
      </c>
      <c r="D290" s="10">
        <v>281</v>
      </c>
      <c r="E290" s="29">
        <v>8553</v>
      </c>
      <c r="F290" s="170"/>
      <c r="G290" s="61"/>
      <c r="H290" s="61"/>
      <c r="I290" s="60">
        <v>42088403.085888</v>
      </c>
      <c r="J290" s="61"/>
      <c r="K290" s="61"/>
      <c r="L290" s="61"/>
      <c r="M290" s="10">
        <v>26348798.154773943</v>
      </c>
      <c r="N290" s="10">
        <v>13050810.060038153</v>
      </c>
      <c r="O290" s="60">
        <v>4046158.230254782</v>
      </c>
      <c r="P290" s="61"/>
    </row>
    <row r="291" spans="2:16" ht="11.25" customHeight="1">
      <c r="B291" s="27">
        <v>43922</v>
      </c>
      <c r="C291" s="28">
        <v>52505</v>
      </c>
      <c r="D291" s="10">
        <v>282</v>
      </c>
      <c r="E291" s="29">
        <v>8583</v>
      </c>
      <c r="F291" s="170"/>
      <c r="G291" s="61"/>
      <c r="H291" s="61"/>
      <c r="I291" s="60">
        <v>37919710.654963</v>
      </c>
      <c r="J291" s="61"/>
      <c r="K291" s="61"/>
      <c r="L291" s="61"/>
      <c r="M291" s="10">
        <v>23700086.85791355</v>
      </c>
      <c r="N291" s="10">
        <v>11709985.6652163</v>
      </c>
      <c r="O291" s="60">
        <v>3615578.875098822</v>
      </c>
      <c r="P291" s="61"/>
    </row>
    <row r="292" spans="2:16" ht="11.25" customHeight="1">
      <c r="B292" s="27">
        <v>43922</v>
      </c>
      <c r="C292" s="28">
        <v>52536</v>
      </c>
      <c r="D292" s="10">
        <v>283</v>
      </c>
      <c r="E292" s="29">
        <v>8614</v>
      </c>
      <c r="F292" s="170"/>
      <c r="G292" s="61"/>
      <c r="H292" s="61"/>
      <c r="I292" s="60">
        <v>34489545.890965</v>
      </c>
      <c r="J292" s="61"/>
      <c r="K292" s="61"/>
      <c r="L292" s="61"/>
      <c r="M292" s="10">
        <v>21519648.73797956</v>
      </c>
      <c r="N292" s="10">
        <v>10605611.075030785</v>
      </c>
      <c r="O292" s="60">
        <v>3260722.146649281</v>
      </c>
      <c r="P292" s="61"/>
    </row>
    <row r="293" spans="2:16" ht="11.25" customHeight="1">
      <c r="B293" s="27">
        <v>43922</v>
      </c>
      <c r="C293" s="28">
        <v>52566</v>
      </c>
      <c r="D293" s="10">
        <v>284</v>
      </c>
      <c r="E293" s="29">
        <v>8644</v>
      </c>
      <c r="F293" s="170"/>
      <c r="G293" s="61"/>
      <c r="H293" s="61"/>
      <c r="I293" s="60">
        <v>31255837.324545</v>
      </c>
      <c r="J293" s="61"/>
      <c r="K293" s="61"/>
      <c r="L293" s="61"/>
      <c r="M293" s="10">
        <v>19469975.280937493</v>
      </c>
      <c r="N293" s="10">
        <v>9571845.634342158</v>
      </c>
      <c r="O293" s="60">
        <v>2930824.8551619435</v>
      </c>
      <c r="P293" s="61"/>
    </row>
    <row r="294" spans="2:16" ht="11.25" customHeight="1">
      <c r="B294" s="27">
        <v>43922</v>
      </c>
      <c r="C294" s="28">
        <v>52597</v>
      </c>
      <c r="D294" s="10">
        <v>285</v>
      </c>
      <c r="E294" s="29">
        <v>8675</v>
      </c>
      <c r="F294" s="170"/>
      <c r="G294" s="61"/>
      <c r="H294" s="61"/>
      <c r="I294" s="60">
        <v>28204444.972126</v>
      </c>
      <c r="J294" s="61"/>
      <c r="K294" s="61"/>
      <c r="L294" s="61"/>
      <c r="M294" s="10">
        <v>17539394.606857035</v>
      </c>
      <c r="N294" s="10">
        <v>8600802.556577675</v>
      </c>
      <c r="O294" s="60">
        <v>2622344.6966681406</v>
      </c>
      <c r="P294" s="61"/>
    </row>
    <row r="295" spans="2:16" ht="11.25" customHeight="1">
      <c r="B295" s="27">
        <v>43922</v>
      </c>
      <c r="C295" s="28">
        <v>52628</v>
      </c>
      <c r="D295" s="10">
        <v>286</v>
      </c>
      <c r="E295" s="29">
        <v>8706</v>
      </c>
      <c r="F295" s="170"/>
      <c r="G295" s="61"/>
      <c r="H295" s="61"/>
      <c r="I295" s="60">
        <v>25275311.921599</v>
      </c>
      <c r="J295" s="61"/>
      <c r="K295" s="61"/>
      <c r="L295" s="61"/>
      <c r="M295" s="10">
        <v>15691206.731846316</v>
      </c>
      <c r="N295" s="10">
        <v>7674936.942833368</v>
      </c>
      <c r="O295" s="60">
        <v>2330141.179378597</v>
      </c>
      <c r="P295" s="61"/>
    </row>
    <row r="296" spans="2:16" ht="11.25" customHeight="1">
      <c r="B296" s="27">
        <v>43922</v>
      </c>
      <c r="C296" s="28">
        <v>52657</v>
      </c>
      <c r="D296" s="10">
        <v>287</v>
      </c>
      <c r="E296" s="29">
        <v>8735</v>
      </c>
      <c r="F296" s="170"/>
      <c r="G296" s="61"/>
      <c r="H296" s="61"/>
      <c r="I296" s="60">
        <v>22474993.670143</v>
      </c>
      <c r="J296" s="61"/>
      <c r="K296" s="61"/>
      <c r="L296" s="61"/>
      <c r="M296" s="10">
        <v>13930597.369185686</v>
      </c>
      <c r="N296" s="10">
        <v>6797569.4530177675</v>
      </c>
      <c r="O296" s="60">
        <v>2055590.5854015907</v>
      </c>
      <c r="P296" s="61"/>
    </row>
    <row r="297" spans="2:16" ht="11.25" customHeight="1">
      <c r="B297" s="27">
        <v>43922</v>
      </c>
      <c r="C297" s="28">
        <v>52688</v>
      </c>
      <c r="D297" s="10">
        <v>288</v>
      </c>
      <c r="E297" s="29">
        <v>8766</v>
      </c>
      <c r="F297" s="170"/>
      <c r="G297" s="61"/>
      <c r="H297" s="61"/>
      <c r="I297" s="60">
        <v>19790319.133174</v>
      </c>
      <c r="J297" s="61"/>
      <c r="K297" s="61"/>
      <c r="L297" s="61"/>
      <c r="M297" s="10">
        <v>12245759.861314785</v>
      </c>
      <c r="N297" s="10">
        <v>5960239.96258918</v>
      </c>
      <c r="O297" s="60">
        <v>1794747.3920828847</v>
      </c>
      <c r="P297" s="61"/>
    </row>
    <row r="298" spans="2:16" ht="11.25" customHeight="1">
      <c r="B298" s="27">
        <v>43922</v>
      </c>
      <c r="C298" s="28">
        <v>52718</v>
      </c>
      <c r="D298" s="10">
        <v>289</v>
      </c>
      <c r="E298" s="29">
        <v>8796</v>
      </c>
      <c r="F298" s="170"/>
      <c r="G298" s="61"/>
      <c r="H298" s="61"/>
      <c r="I298" s="60">
        <v>17153729.108786</v>
      </c>
      <c r="J298" s="61"/>
      <c r="K298" s="61"/>
      <c r="L298" s="61"/>
      <c r="M298" s="10">
        <v>10596880.794122351</v>
      </c>
      <c r="N298" s="10">
        <v>5145005.253639326</v>
      </c>
      <c r="O298" s="60">
        <v>1542913.1906781273</v>
      </c>
      <c r="P298" s="61"/>
    </row>
    <row r="299" spans="2:16" ht="11.25" customHeight="1">
      <c r="B299" s="27">
        <v>43922</v>
      </c>
      <c r="C299" s="28">
        <v>52749</v>
      </c>
      <c r="D299" s="10">
        <v>290</v>
      </c>
      <c r="E299" s="29">
        <v>8827</v>
      </c>
      <c r="F299" s="170"/>
      <c r="G299" s="61"/>
      <c r="H299" s="61"/>
      <c r="I299" s="60">
        <v>14755428.155863</v>
      </c>
      <c r="J299" s="61"/>
      <c r="K299" s="61"/>
      <c r="L299" s="61"/>
      <c r="M299" s="10">
        <v>9099847.126329461</v>
      </c>
      <c r="N299" s="10">
        <v>4406928.079510995</v>
      </c>
      <c r="O299" s="60">
        <v>1315976.8573311672</v>
      </c>
      <c r="P299" s="61"/>
    </row>
    <row r="300" spans="2:16" ht="11.25" customHeight="1">
      <c r="B300" s="27">
        <v>43922</v>
      </c>
      <c r="C300" s="28">
        <v>52779</v>
      </c>
      <c r="D300" s="10">
        <v>291</v>
      </c>
      <c r="E300" s="29">
        <v>8857</v>
      </c>
      <c r="F300" s="170"/>
      <c r="G300" s="61"/>
      <c r="H300" s="61"/>
      <c r="I300" s="60">
        <v>12550535.843531</v>
      </c>
      <c r="J300" s="61"/>
      <c r="K300" s="61"/>
      <c r="L300" s="61"/>
      <c r="M300" s="10">
        <v>7727359.355468826</v>
      </c>
      <c r="N300" s="10">
        <v>3733040.856416035</v>
      </c>
      <c r="O300" s="60">
        <v>1110174.1622027787</v>
      </c>
      <c r="P300" s="61"/>
    </row>
    <row r="301" spans="2:16" ht="11.25" customHeight="1">
      <c r="B301" s="27">
        <v>43922</v>
      </c>
      <c r="C301" s="28">
        <v>52810</v>
      </c>
      <c r="D301" s="10">
        <v>292</v>
      </c>
      <c r="E301" s="29">
        <v>8888</v>
      </c>
      <c r="F301" s="170"/>
      <c r="G301" s="61"/>
      <c r="H301" s="61"/>
      <c r="I301" s="60">
        <v>10579255.355594</v>
      </c>
      <c r="J301" s="61"/>
      <c r="K301" s="61"/>
      <c r="L301" s="61"/>
      <c r="M301" s="10">
        <v>6502595.212607312</v>
      </c>
      <c r="N301" s="10">
        <v>3133375.524066998</v>
      </c>
      <c r="O301" s="60">
        <v>927892.0176274789</v>
      </c>
      <c r="P301" s="61"/>
    </row>
    <row r="302" spans="2:16" ht="11.25" customHeight="1">
      <c r="B302" s="27">
        <v>43922</v>
      </c>
      <c r="C302" s="28">
        <v>52841</v>
      </c>
      <c r="D302" s="10">
        <v>293</v>
      </c>
      <c r="E302" s="29">
        <v>8919</v>
      </c>
      <c r="F302" s="170"/>
      <c r="G302" s="61"/>
      <c r="H302" s="61"/>
      <c r="I302" s="60">
        <v>8818223.934912</v>
      </c>
      <c r="J302" s="61"/>
      <c r="K302" s="61"/>
      <c r="L302" s="61"/>
      <c r="M302" s="10">
        <v>5410974.937410878</v>
      </c>
      <c r="N302" s="10">
        <v>2600730.4465938606</v>
      </c>
      <c r="O302" s="60">
        <v>766896.8492421728</v>
      </c>
      <c r="P302" s="61"/>
    </row>
    <row r="303" spans="2:16" ht="11.25" customHeight="1">
      <c r="B303" s="27">
        <v>43922</v>
      </c>
      <c r="C303" s="28">
        <v>52871</v>
      </c>
      <c r="D303" s="10">
        <v>294</v>
      </c>
      <c r="E303" s="29">
        <v>8949</v>
      </c>
      <c r="F303" s="170"/>
      <c r="G303" s="61"/>
      <c r="H303" s="61"/>
      <c r="I303" s="60">
        <v>7298096.971331</v>
      </c>
      <c r="J303" s="61"/>
      <c r="K303" s="61"/>
      <c r="L303" s="61"/>
      <c r="M303" s="10">
        <v>4470855.042053229</v>
      </c>
      <c r="N303" s="10">
        <v>2143582.3670821693</v>
      </c>
      <c r="O303" s="60">
        <v>629503.0967675392</v>
      </c>
      <c r="P303" s="61"/>
    </row>
    <row r="304" spans="2:16" ht="11.25" customHeight="1">
      <c r="B304" s="27">
        <v>43922</v>
      </c>
      <c r="C304" s="28">
        <v>52902</v>
      </c>
      <c r="D304" s="10">
        <v>295</v>
      </c>
      <c r="E304" s="29">
        <v>8980</v>
      </c>
      <c r="F304" s="170"/>
      <c r="G304" s="61"/>
      <c r="H304" s="61"/>
      <c r="I304" s="60">
        <v>6062469.485708</v>
      </c>
      <c r="J304" s="61"/>
      <c r="K304" s="61"/>
      <c r="L304" s="61"/>
      <c r="M304" s="10">
        <v>3707603.676385762</v>
      </c>
      <c r="N304" s="10">
        <v>1773115.326966099</v>
      </c>
      <c r="O304" s="60">
        <v>518503.0297915169</v>
      </c>
      <c r="P304" s="61"/>
    </row>
    <row r="305" spans="2:16" ht="11.25" customHeight="1">
      <c r="B305" s="27">
        <v>43922</v>
      </c>
      <c r="C305" s="28">
        <v>52932</v>
      </c>
      <c r="D305" s="10">
        <v>296</v>
      </c>
      <c r="E305" s="29">
        <v>9010</v>
      </c>
      <c r="F305" s="170"/>
      <c r="G305" s="61"/>
      <c r="H305" s="61"/>
      <c r="I305" s="60">
        <v>5254673.912611</v>
      </c>
      <c r="J305" s="61"/>
      <c r="K305" s="61"/>
      <c r="L305" s="61"/>
      <c r="M305" s="10">
        <v>3208308.110470669</v>
      </c>
      <c r="N305" s="10">
        <v>1530557.029261456</v>
      </c>
      <c r="O305" s="60">
        <v>445738.26088203717</v>
      </c>
      <c r="P305" s="61"/>
    </row>
    <row r="306" spans="2:16" ht="11.25" customHeight="1">
      <c r="B306" s="27">
        <v>43922</v>
      </c>
      <c r="C306" s="28">
        <v>52963</v>
      </c>
      <c r="D306" s="10">
        <v>297</v>
      </c>
      <c r="E306" s="29">
        <v>9041</v>
      </c>
      <c r="F306" s="170"/>
      <c r="G306" s="61"/>
      <c r="H306" s="61"/>
      <c r="I306" s="60">
        <v>5070020.1751</v>
      </c>
      <c r="J306" s="61"/>
      <c r="K306" s="61"/>
      <c r="L306" s="61"/>
      <c r="M306" s="10">
        <v>3090315.110216073</v>
      </c>
      <c r="N306" s="10">
        <v>1470517.8661311849</v>
      </c>
      <c r="O306" s="60">
        <v>426439.3993346796</v>
      </c>
      <c r="P306" s="61"/>
    </row>
    <row r="307" spans="2:16" ht="11.25" customHeight="1">
      <c r="B307" s="27">
        <v>43922</v>
      </c>
      <c r="C307" s="28">
        <v>52994</v>
      </c>
      <c r="D307" s="10">
        <v>298</v>
      </c>
      <c r="E307" s="29">
        <v>9072</v>
      </c>
      <c r="F307" s="170"/>
      <c r="G307" s="61"/>
      <c r="H307" s="61"/>
      <c r="I307" s="60">
        <v>4889064.424555</v>
      </c>
      <c r="J307" s="61"/>
      <c r="K307" s="61"/>
      <c r="L307" s="61"/>
      <c r="M307" s="10">
        <v>2974963.3310314496</v>
      </c>
      <c r="N307" s="10">
        <v>1412027.80878165</v>
      </c>
      <c r="O307" s="60">
        <v>407743.3502928576</v>
      </c>
      <c r="P307" s="61"/>
    </row>
    <row r="308" spans="2:16" ht="11.25" customHeight="1">
      <c r="B308" s="27">
        <v>43922</v>
      </c>
      <c r="C308" s="28">
        <v>53022</v>
      </c>
      <c r="D308" s="10">
        <v>299</v>
      </c>
      <c r="E308" s="29">
        <v>9100</v>
      </c>
      <c r="F308" s="170"/>
      <c r="G308" s="61"/>
      <c r="H308" s="61"/>
      <c r="I308" s="60">
        <v>4712790.639663</v>
      </c>
      <c r="J308" s="61"/>
      <c r="K308" s="61"/>
      <c r="L308" s="61"/>
      <c r="M308" s="10">
        <v>2863308.398338991</v>
      </c>
      <c r="N308" s="10">
        <v>1355910.0386150067</v>
      </c>
      <c r="O308" s="60">
        <v>390040.33832340385</v>
      </c>
      <c r="P308" s="61"/>
    </row>
    <row r="309" spans="2:16" ht="11.25" customHeight="1">
      <c r="B309" s="27">
        <v>43922</v>
      </c>
      <c r="C309" s="28">
        <v>53053</v>
      </c>
      <c r="D309" s="10">
        <v>300</v>
      </c>
      <c r="E309" s="29">
        <v>9131</v>
      </c>
      <c r="F309" s="170"/>
      <c r="G309" s="61"/>
      <c r="H309" s="61"/>
      <c r="I309" s="60">
        <v>4539694.054594</v>
      </c>
      <c r="J309" s="61"/>
      <c r="K309" s="61"/>
      <c r="L309" s="61"/>
      <c r="M309" s="10">
        <v>2753463.6294823135</v>
      </c>
      <c r="N309" s="10">
        <v>1300577.3493450128</v>
      </c>
      <c r="O309" s="60">
        <v>372538.750919588</v>
      </c>
      <c r="P309" s="61"/>
    </row>
    <row r="310" spans="2:16" ht="11.25" customHeight="1">
      <c r="B310" s="27">
        <v>43922</v>
      </c>
      <c r="C310" s="28">
        <v>53083</v>
      </c>
      <c r="D310" s="10">
        <v>301</v>
      </c>
      <c r="E310" s="29">
        <v>9161</v>
      </c>
      <c r="F310" s="170"/>
      <c r="G310" s="61"/>
      <c r="H310" s="61"/>
      <c r="I310" s="60">
        <v>4309608.000002</v>
      </c>
      <c r="J310" s="61"/>
      <c r="K310" s="61"/>
      <c r="L310" s="61"/>
      <c r="M310" s="10">
        <v>2609618.8942123596</v>
      </c>
      <c r="N310" s="10">
        <v>1229599.5548768337</v>
      </c>
      <c r="O310" s="60">
        <v>350764.0280276879</v>
      </c>
      <c r="P310" s="61"/>
    </row>
    <row r="311" spans="2:16" ht="11.25" customHeight="1">
      <c r="B311" s="27">
        <v>43922</v>
      </c>
      <c r="C311" s="28">
        <v>53114</v>
      </c>
      <c r="D311" s="10">
        <v>302</v>
      </c>
      <c r="E311" s="29">
        <v>9192</v>
      </c>
      <c r="F311" s="170"/>
      <c r="G311" s="61"/>
      <c r="H311" s="61"/>
      <c r="I311" s="60">
        <v>3991750.777455</v>
      </c>
      <c r="J311" s="61"/>
      <c r="K311" s="61"/>
      <c r="L311" s="61"/>
      <c r="M311" s="10">
        <v>2413045.533311327</v>
      </c>
      <c r="N311" s="10">
        <v>1134086.600104858</v>
      </c>
      <c r="O311" s="60">
        <v>322147.07320614543</v>
      </c>
      <c r="P311" s="61"/>
    </row>
    <row r="312" spans="2:16" ht="11.25" customHeight="1">
      <c r="B312" s="27">
        <v>43922</v>
      </c>
      <c r="C312" s="28">
        <v>53144</v>
      </c>
      <c r="D312" s="10">
        <v>303</v>
      </c>
      <c r="E312" s="29">
        <v>9222</v>
      </c>
      <c r="F312" s="170"/>
      <c r="G312" s="61"/>
      <c r="H312" s="61"/>
      <c r="I312" s="60">
        <v>3827875.975171</v>
      </c>
      <c r="J312" s="61"/>
      <c r="K312" s="61"/>
      <c r="L312" s="61"/>
      <c r="M312" s="10">
        <v>2310183.7081255205</v>
      </c>
      <c r="N312" s="10">
        <v>1083071.146435648</v>
      </c>
      <c r="O312" s="60">
        <v>306394.5532456791</v>
      </c>
      <c r="P312" s="61"/>
    </row>
    <row r="313" spans="2:16" ht="11.25" customHeight="1">
      <c r="B313" s="27">
        <v>43922</v>
      </c>
      <c r="C313" s="28">
        <v>53175</v>
      </c>
      <c r="D313" s="10">
        <v>304</v>
      </c>
      <c r="E313" s="29">
        <v>9253</v>
      </c>
      <c r="F313" s="170"/>
      <c r="G313" s="61"/>
      <c r="H313" s="61"/>
      <c r="I313" s="60">
        <v>3667517.359878</v>
      </c>
      <c r="J313" s="61"/>
      <c r="K313" s="61"/>
      <c r="L313" s="61"/>
      <c r="M313" s="10">
        <v>2209650.648671245</v>
      </c>
      <c r="N313" s="10">
        <v>1033304.1611430779</v>
      </c>
      <c r="O313" s="60">
        <v>291077.6448480095</v>
      </c>
      <c r="P313" s="61"/>
    </row>
    <row r="314" spans="2:16" ht="11.25" customHeight="1">
      <c r="B314" s="27">
        <v>43922</v>
      </c>
      <c r="C314" s="28">
        <v>53206</v>
      </c>
      <c r="D314" s="10">
        <v>305</v>
      </c>
      <c r="E314" s="29">
        <v>9284</v>
      </c>
      <c r="F314" s="170"/>
      <c r="G314" s="61"/>
      <c r="H314" s="61"/>
      <c r="I314" s="60">
        <v>3510937.456834</v>
      </c>
      <c r="J314" s="61"/>
      <c r="K314" s="61"/>
      <c r="L314" s="61"/>
      <c r="M314" s="10">
        <v>2111724.749950182</v>
      </c>
      <c r="N314" s="10">
        <v>984999.3981154476</v>
      </c>
      <c r="O314" s="60">
        <v>276295.14821642876</v>
      </c>
      <c r="P314" s="61"/>
    </row>
    <row r="315" spans="2:16" ht="11.25" customHeight="1">
      <c r="B315" s="27">
        <v>43922</v>
      </c>
      <c r="C315" s="28">
        <v>53236</v>
      </c>
      <c r="D315" s="10">
        <v>306</v>
      </c>
      <c r="E315" s="29">
        <v>9314</v>
      </c>
      <c r="F315" s="170"/>
      <c r="G315" s="61"/>
      <c r="H315" s="61"/>
      <c r="I315" s="60">
        <v>3362596.786865</v>
      </c>
      <c r="J315" s="61"/>
      <c r="K315" s="61"/>
      <c r="L315" s="61"/>
      <c r="M315" s="10">
        <v>2019182.4875211394</v>
      </c>
      <c r="N315" s="10">
        <v>939515.5950240858</v>
      </c>
      <c r="O315" s="60">
        <v>262456.52261221263</v>
      </c>
      <c r="P315" s="61"/>
    </row>
    <row r="316" spans="2:16" ht="11.25" customHeight="1">
      <c r="B316" s="27">
        <v>43922</v>
      </c>
      <c r="C316" s="28">
        <v>53267</v>
      </c>
      <c r="D316" s="10">
        <v>307</v>
      </c>
      <c r="E316" s="29">
        <v>9345</v>
      </c>
      <c r="F316" s="170"/>
      <c r="G316" s="61"/>
      <c r="H316" s="61"/>
      <c r="I316" s="60">
        <v>3217314.584278</v>
      </c>
      <c r="J316" s="61"/>
      <c r="K316" s="61"/>
      <c r="L316" s="61"/>
      <c r="M316" s="10">
        <v>1928666.2642518918</v>
      </c>
      <c r="N316" s="10">
        <v>895116.5754019645</v>
      </c>
      <c r="O316" s="60">
        <v>248994.40927868866</v>
      </c>
      <c r="P316" s="61"/>
    </row>
    <row r="317" spans="2:16" ht="11.25" customHeight="1">
      <c r="B317" s="27">
        <v>43922</v>
      </c>
      <c r="C317" s="28">
        <v>53297</v>
      </c>
      <c r="D317" s="10">
        <v>308</v>
      </c>
      <c r="E317" s="29">
        <v>9375</v>
      </c>
      <c r="F317" s="170"/>
      <c r="G317" s="61"/>
      <c r="H317" s="61"/>
      <c r="I317" s="60">
        <v>3073732.615072</v>
      </c>
      <c r="J317" s="61"/>
      <c r="K317" s="61"/>
      <c r="L317" s="61"/>
      <c r="M317" s="10">
        <v>1839569.5072978532</v>
      </c>
      <c r="N317" s="10">
        <v>851664.3819916402</v>
      </c>
      <c r="O317" s="60">
        <v>235936.19153364262</v>
      </c>
      <c r="P317" s="61"/>
    </row>
    <row r="318" spans="2:16" ht="11.25" customHeight="1">
      <c r="B318" s="27">
        <v>43922</v>
      </c>
      <c r="C318" s="28">
        <v>53328</v>
      </c>
      <c r="D318" s="10">
        <v>309</v>
      </c>
      <c r="E318" s="29">
        <v>9406</v>
      </c>
      <c r="F318" s="170"/>
      <c r="G318" s="61"/>
      <c r="H318" s="61"/>
      <c r="I318" s="60">
        <v>2873687.616946</v>
      </c>
      <c r="J318" s="61"/>
      <c r="K318" s="61"/>
      <c r="L318" s="61"/>
      <c r="M318" s="10">
        <v>1716929.4590411403</v>
      </c>
      <c r="N318" s="10">
        <v>792864.234875453</v>
      </c>
      <c r="O318" s="60">
        <v>218716.4899000549</v>
      </c>
      <c r="P318" s="61"/>
    </row>
    <row r="319" spans="2:16" ht="11.25" customHeight="1">
      <c r="B319" s="27">
        <v>43922</v>
      </c>
      <c r="C319" s="28">
        <v>53359</v>
      </c>
      <c r="D319" s="10">
        <v>310</v>
      </c>
      <c r="E319" s="29">
        <v>9437</v>
      </c>
      <c r="F319" s="170"/>
      <c r="G319" s="61"/>
      <c r="H319" s="61"/>
      <c r="I319" s="60">
        <v>2737332.65662</v>
      </c>
      <c r="J319" s="61"/>
      <c r="K319" s="61"/>
      <c r="L319" s="61"/>
      <c r="M319" s="10">
        <v>1632688.1979379999</v>
      </c>
      <c r="N319" s="10">
        <v>752044.8157810951</v>
      </c>
      <c r="O319" s="60">
        <v>206577.51128278777</v>
      </c>
      <c r="P319" s="61"/>
    </row>
    <row r="320" spans="2:16" ht="11.25" customHeight="1">
      <c r="B320" s="27">
        <v>43922</v>
      </c>
      <c r="C320" s="28">
        <v>53387</v>
      </c>
      <c r="D320" s="10">
        <v>311</v>
      </c>
      <c r="E320" s="29">
        <v>9465</v>
      </c>
      <c r="F320" s="170"/>
      <c r="G320" s="61"/>
      <c r="H320" s="61"/>
      <c r="I320" s="60">
        <v>2601722.274036</v>
      </c>
      <c r="J320" s="61"/>
      <c r="K320" s="61"/>
      <c r="L320" s="61"/>
      <c r="M320" s="10">
        <v>1549425.620286538</v>
      </c>
      <c r="N320" s="10">
        <v>712052.9949096692</v>
      </c>
      <c r="O320" s="60">
        <v>194843.8255400161</v>
      </c>
      <c r="P320" s="61"/>
    </row>
    <row r="321" spans="2:16" ht="11.25" customHeight="1">
      <c r="B321" s="27">
        <v>43922</v>
      </c>
      <c r="C321" s="28">
        <v>53418</v>
      </c>
      <c r="D321" s="10">
        <v>312</v>
      </c>
      <c r="E321" s="29">
        <v>9496</v>
      </c>
      <c r="F321" s="170"/>
      <c r="G321" s="61"/>
      <c r="H321" s="61"/>
      <c r="I321" s="60">
        <v>2467330.540352</v>
      </c>
      <c r="J321" s="61"/>
      <c r="K321" s="61"/>
      <c r="L321" s="61"/>
      <c r="M321" s="10">
        <v>1466897.9825935706</v>
      </c>
      <c r="N321" s="10">
        <v>672412.2064856275</v>
      </c>
      <c r="O321" s="60">
        <v>183217.32526571053</v>
      </c>
      <c r="P321" s="61"/>
    </row>
    <row r="322" spans="2:16" ht="11.25" customHeight="1">
      <c r="B322" s="27">
        <v>43922</v>
      </c>
      <c r="C322" s="28">
        <v>53448</v>
      </c>
      <c r="D322" s="10">
        <v>313</v>
      </c>
      <c r="E322" s="29">
        <v>9526</v>
      </c>
      <c r="F322" s="170"/>
      <c r="G322" s="61"/>
      <c r="H322" s="61"/>
      <c r="I322" s="60">
        <v>2336417.717561</v>
      </c>
      <c r="J322" s="61"/>
      <c r="K322" s="61"/>
      <c r="L322" s="61"/>
      <c r="M322" s="10">
        <v>1386786.5731576947</v>
      </c>
      <c r="N322" s="10">
        <v>634125.2884686427</v>
      </c>
      <c r="O322" s="60">
        <v>172076.7148888558</v>
      </c>
      <c r="P322" s="61"/>
    </row>
    <row r="323" spans="2:16" ht="11.25" customHeight="1">
      <c r="B323" s="27">
        <v>43922</v>
      </c>
      <c r="C323" s="28">
        <v>53479</v>
      </c>
      <c r="D323" s="10">
        <v>314</v>
      </c>
      <c r="E323" s="29">
        <v>9557</v>
      </c>
      <c r="F323" s="170"/>
      <c r="G323" s="61"/>
      <c r="H323" s="61"/>
      <c r="I323" s="60">
        <v>2207928.648074</v>
      </c>
      <c r="J323" s="61"/>
      <c r="K323" s="61"/>
      <c r="L323" s="61"/>
      <c r="M323" s="10">
        <v>1308298.8234136628</v>
      </c>
      <c r="N323" s="10">
        <v>596714.3587657958</v>
      </c>
      <c r="O323" s="60">
        <v>161239.01687411353</v>
      </c>
      <c r="P323" s="61"/>
    </row>
    <row r="324" spans="2:16" ht="11.25" customHeight="1">
      <c r="B324" s="27">
        <v>43922</v>
      </c>
      <c r="C324" s="28">
        <v>53509</v>
      </c>
      <c r="D324" s="10">
        <v>315</v>
      </c>
      <c r="E324" s="29">
        <v>9587</v>
      </c>
      <c r="F324" s="170"/>
      <c r="G324" s="61"/>
      <c r="H324" s="61"/>
      <c r="I324" s="60">
        <v>2085085.217761</v>
      </c>
      <c r="J324" s="61"/>
      <c r="K324" s="61"/>
      <c r="L324" s="61"/>
      <c r="M324" s="10">
        <v>1233480.4939652567</v>
      </c>
      <c r="N324" s="10">
        <v>561205.0765658453</v>
      </c>
      <c r="O324" s="60">
        <v>151022.3860089086</v>
      </c>
      <c r="P324" s="61"/>
    </row>
    <row r="325" spans="2:16" ht="11.25" customHeight="1">
      <c r="B325" s="27">
        <v>43922</v>
      </c>
      <c r="C325" s="28">
        <v>53540</v>
      </c>
      <c r="D325" s="10">
        <v>316</v>
      </c>
      <c r="E325" s="29">
        <v>9618</v>
      </c>
      <c r="F325" s="170"/>
      <c r="G325" s="61"/>
      <c r="H325" s="61"/>
      <c r="I325" s="60">
        <v>1902186.433423</v>
      </c>
      <c r="J325" s="61"/>
      <c r="K325" s="61"/>
      <c r="L325" s="61"/>
      <c r="M325" s="10">
        <v>1123373.9160413274</v>
      </c>
      <c r="N325" s="10">
        <v>509809.2762519532</v>
      </c>
      <c r="O325" s="60">
        <v>136610.50271047908</v>
      </c>
      <c r="P325" s="61"/>
    </row>
    <row r="326" spans="2:16" ht="11.25" customHeight="1">
      <c r="B326" s="27">
        <v>43922</v>
      </c>
      <c r="C326" s="28">
        <v>53571</v>
      </c>
      <c r="D326" s="10">
        <v>317</v>
      </c>
      <c r="E326" s="29">
        <v>9649</v>
      </c>
      <c r="F326" s="170"/>
      <c r="G326" s="61"/>
      <c r="H326" s="61"/>
      <c r="I326" s="60">
        <v>1789256.647047</v>
      </c>
      <c r="J326" s="61"/>
      <c r="K326" s="61"/>
      <c r="L326" s="61"/>
      <c r="M326" s="10">
        <v>1054888.7822941854</v>
      </c>
      <c r="N326" s="10">
        <v>477511.86226723465</v>
      </c>
      <c r="O326" s="60">
        <v>127413.99715829104</v>
      </c>
      <c r="P326" s="61"/>
    </row>
    <row r="327" spans="2:16" ht="11.25" customHeight="1">
      <c r="B327" s="27">
        <v>43922</v>
      </c>
      <c r="C327" s="28">
        <v>53601</v>
      </c>
      <c r="D327" s="10">
        <v>318</v>
      </c>
      <c r="E327" s="29">
        <v>9679</v>
      </c>
      <c r="F327" s="170"/>
      <c r="G327" s="61"/>
      <c r="H327" s="61"/>
      <c r="I327" s="60">
        <v>1680280.42732</v>
      </c>
      <c r="J327" s="61"/>
      <c r="K327" s="61"/>
      <c r="L327" s="61"/>
      <c r="M327" s="10">
        <v>989013.8278437556</v>
      </c>
      <c r="N327" s="10">
        <v>446590.6452748136</v>
      </c>
      <c r="O327" s="60">
        <v>118674.84707767003</v>
      </c>
      <c r="P327" s="61"/>
    </row>
    <row r="328" spans="2:16" ht="11.25" customHeight="1">
      <c r="B328" s="27">
        <v>43922</v>
      </c>
      <c r="C328" s="28">
        <v>53632</v>
      </c>
      <c r="D328" s="10">
        <v>319</v>
      </c>
      <c r="E328" s="29">
        <v>9710</v>
      </c>
      <c r="F328" s="170"/>
      <c r="G328" s="61"/>
      <c r="H328" s="61"/>
      <c r="I328" s="60">
        <v>1574189.155331</v>
      </c>
      <c r="J328" s="61"/>
      <c r="K328" s="61"/>
      <c r="L328" s="61"/>
      <c r="M328" s="10">
        <v>924996.9279695469</v>
      </c>
      <c r="N328" s="10">
        <v>416621.4645343908</v>
      </c>
      <c r="O328" s="60">
        <v>110242.0599941969</v>
      </c>
      <c r="P328" s="61"/>
    </row>
    <row r="329" spans="2:16" ht="11.25" customHeight="1">
      <c r="B329" s="27">
        <v>43922</v>
      </c>
      <c r="C329" s="28">
        <v>53662</v>
      </c>
      <c r="D329" s="10">
        <v>320</v>
      </c>
      <c r="E329" s="29">
        <v>9740</v>
      </c>
      <c r="F329" s="170"/>
      <c r="G329" s="61"/>
      <c r="H329" s="61"/>
      <c r="I329" s="60">
        <v>1472492.785791</v>
      </c>
      <c r="J329" s="61"/>
      <c r="K329" s="61"/>
      <c r="L329" s="61"/>
      <c r="M329" s="10">
        <v>863819.7121036038</v>
      </c>
      <c r="N329" s="10">
        <v>388109.45985505206</v>
      </c>
      <c r="O329" s="60">
        <v>102276.5313058509</v>
      </c>
      <c r="P329" s="61"/>
    </row>
    <row r="330" spans="2:16" ht="11.25" customHeight="1">
      <c r="B330" s="27">
        <v>43922</v>
      </c>
      <c r="C330" s="28">
        <v>53693</v>
      </c>
      <c r="D330" s="10">
        <v>321</v>
      </c>
      <c r="E330" s="29">
        <v>9771</v>
      </c>
      <c r="F330" s="170"/>
      <c r="G330" s="61"/>
      <c r="H330" s="61"/>
      <c r="I330" s="60">
        <v>1379080.837341</v>
      </c>
      <c r="J330" s="61"/>
      <c r="K330" s="61"/>
      <c r="L330" s="61"/>
      <c r="M330" s="10">
        <v>807648.5868367119</v>
      </c>
      <c r="N330" s="10">
        <v>361949.22290599695</v>
      </c>
      <c r="O330" s="60">
        <v>94978.65828674882</v>
      </c>
      <c r="P330" s="61"/>
    </row>
    <row r="331" spans="2:16" ht="11.25" customHeight="1">
      <c r="B331" s="27">
        <v>43922</v>
      </c>
      <c r="C331" s="28">
        <v>53724</v>
      </c>
      <c r="D331" s="10">
        <v>322</v>
      </c>
      <c r="E331" s="29">
        <v>9802</v>
      </c>
      <c r="F331" s="170"/>
      <c r="G331" s="61"/>
      <c r="H331" s="61"/>
      <c r="I331" s="60">
        <v>1289258.894891</v>
      </c>
      <c r="J331" s="61"/>
      <c r="K331" s="61"/>
      <c r="L331" s="61"/>
      <c r="M331" s="10">
        <v>753764.4121968976</v>
      </c>
      <c r="N331" s="10">
        <v>336941.83209928346</v>
      </c>
      <c r="O331" s="60">
        <v>88042.0070207534</v>
      </c>
      <c r="P331" s="61"/>
    </row>
    <row r="332" spans="2:16" ht="11.25" customHeight="1">
      <c r="B332" s="27">
        <v>43922</v>
      </c>
      <c r="C332" s="28">
        <v>53752</v>
      </c>
      <c r="D332" s="10">
        <v>323</v>
      </c>
      <c r="E332" s="29">
        <v>9830</v>
      </c>
      <c r="F332" s="170"/>
      <c r="G332" s="61"/>
      <c r="H332" s="61"/>
      <c r="I332" s="60">
        <v>1203257.256364</v>
      </c>
      <c r="J332" s="61"/>
      <c r="K332" s="61"/>
      <c r="L332" s="61"/>
      <c r="M332" s="10">
        <v>702405.8260087622</v>
      </c>
      <c r="N332" s="10">
        <v>313262.58343348635</v>
      </c>
      <c r="O332" s="60">
        <v>81541.47022080462</v>
      </c>
      <c r="P332" s="61"/>
    </row>
    <row r="333" spans="2:16" ht="11.25" customHeight="1">
      <c r="B333" s="27">
        <v>43922</v>
      </c>
      <c r="C333" s="28">
        <v>53783</v>
      </c>
      <c r="D333" s="10">
        <v>324</v>
      </c>
      <c r="E333" s="29">
        <v>9861</v>
      </c>
      <c r="F333" s="170"/>
      <c r="G333" s="61"/>
      <c r="H333" s="61"/>
      <c r="I333" s="60">
        <v>1127143.146164</v>
      </c>
      <c r="J333" s="61"/>
      <c r="K333" s="61"/>
      <c r="L333" s="61"/>
      <c r="M333" s="10">
        <v>656857.9631988148</v>
      </c>
      <c r="N333" s="10">
        <v>292203.88261063583</v>
      </c>
      <c r="O333" s="60">
        <v>75737.78753974455</v>
      </c>
      <c r="P333" s="61"/>
    </row>
    <row r="334" spans="2:16" ht="11.25" customHeight="1">
      <c r="B334" s="27">
        <v>43922</v>
      </c>
      <c r="C334" s="28">
        <v>53813</v>
      </c>
      <c r="D334" s="10">
        <v>325</v>
      </c>
      <c r="E334" s="29">
        <v>9891</v>
      </c>
      <c r="F334" s="170"/>
      <c r="G334" s="61"/>
      <c r="H334" s="61"/>
      <c r="I334" s="60">
        <v>1052161.955015</v>
      </c>
      <c r="J334" s="61"/>
      <c r="K334" s="61"/>
      <c r="L334" s="61"/>
      <c r="M334" s="10">
        <v>612155.2088469511</v>
      </c>
      <c r="N334" s="10">
        <v>271647.57317679765</v>
      </c>
      <c r="O334" s="60">
        <v>70121.0716998096</v>
      </c>
      <c r="P334" s="61"/>
    </row>
    <row r="335" spans="2:16" ht="11.25" customHeight="1">
      <c r="B335" s="27">
        <v>43922</v>
      </c>
      <c r="C335" s="28">
        <v>53844</v>
      </c>
      <c r="D335" s="10">
        <v>326</v>
      </c>
      <c r="E335" s="29">
        <v>9922</v>
      </c>
      <c r="F335" s="170"/>
      <c r="G335" s="61"/>
      <c r="H335" s="61"/>
      <c r="I335" s="60">
        <v>981753.67585</v>
      </c>
      <c r="J335" s="61"/>
      <c r="K335" s="61"/>
      <c r="L335" s="61"/>
      <c r="M335" s="10">
        <v>570222.3954401327</v>
      </c>
      <c r="N335" s="10">
        <v>252396.10196219236</v>
      </c>
      <c r="O335" s="60">
        <v>64875.68828140726</v>
      </c>
      <c r="P335" s="61"/>
    </row>
    <row r="336" spans="2:16" ht="11.25" customHeight="1">
      <c r="B336" s="27">
        <v>43922</v>
      </c>
      <c r="C336" s="28">
        <v>53874</v>
      </c>
      <c r="D336" s="10">
        <v>327</v>
      </c>
      <c r="E336" s="29">
        <v>9952</v>
      </c>
      <c r="F336" s="170"/>
      <c r="G336" s="61"/>
      <c r="H336" s="61"/>
      <c r="I336" s="60">
        <v>919157.248797</v>
      </c>
      <c r="J336" s="61"/>
      <c r="K336" s="61"/>
      <c r="L336" s="61"/>
      <c r="M336" s="10">
        <v>532988.8344257805</v>
      </c>
      <c r="N336" s="10">
        <v>235334.85340609003</v>
      </c>
      <c r="O336" s="60">
        <v>60242.31741855876</v>
      </c>
      <c r="P336" s="61"/>
    </row>
    <row r="337" spans="2:16" ht="11.25" customHeight="1">
      <c r="B337" s="27">
        <v>43922</v>
      </c>
      <c r="C337" s="28">
        <v>53905</v>
      </c>
      <c r="D337" s="10">
        <v>328</v>
      </c>
      <c r="E337" s="29">
        <v>9983</v>
      </c>
      <c r="F337" s="170"/>
      <c r="G337" s="61"/>
      <c r="H337" s="61"/>
      <c r="I337" s="60">
        <v>857537.044935</v>
      </c>
      <c r="J337" s="61"/>
      <c r="K337" s="61"/>
      <c r="L337" s="61"/>
      <c r="M337" s="10">
        <v>496413.9346368203</v>
      </c>
      <c r="N337" s="10">
        <v>218628.20908314237</v>
      </c>
      <c r="O337" s="60">
        <v>55728.61313800173</v>
      </c>
      <c r="P337" s="61"/>
    </row>
    <row r="338" spans="2:16" ht="11.25" customHeight="1">
      <c r="B338" s="27">
        <v>43922</v>
      </c>
      <c r="C338" s="28">
        <v>53936</v>
      </c>
      <c r="D338" s="10">
        <v>329</v>
      </c>
      <c r="E338" s="29">
        <v>10014</v>
      </c>
      <c r="F338" s="170"/>
      <c r="G338" s="61"/>
      <c r="H338" s="61"/>
      <c r="I338" s="60">
        <v>798129.56339</v>
      </c>
      <c r="J338" s="61"/>
      <c r="K338" s="61"/>
      <c r="L338" s="61"/>
      <c r="M338" s="10">
        <v>461240.30472691683</v>
      </c>
      <c r="N338" s="10">
        <v>202620.59045358503</v>
      </c>
      <c r="O338" s="60">
        <v>51429.49196745626</v>
      </c>
      <c r="P338" s="61"/>
    </row>
    <row r="339" spans="2:16" ht="11.25" customHeight="1">
      <c r="B339" s="27">
        <v>43922</v>
      </c>
      <c r="C339" s="28">
        <v>53966</v>
      </c>
      <c r="D339" s="10">
        <v>330</v>
      </c>
      <c r="E339" s="29">
        <v>10044</v>
      </c>
      <c r="F339" s="170"/>
      <c r="G339" s="61"/>
      <c r="H339" s="61"/>
      <c r="I339" s="60">
        <v>740174.965731</v>
      </c>
      <c r="J339" s="61"/>
      <c r="K339" s="61"/>
      <c r="L339" s="61"/>
      <c r="M339" s="10">
        <v>427046.14450304525</v>
      </c>
      <c r="N339" s="10">
        <v>187137.53249788325</v>
      </c>
      <c r="O339" s="60">
        <v>47304.846756823776</v>
      </c>
      <c r="P339" s="61"/>
    </row>
    <row r="340" spans="2:16" ht="11.25" customHeight="1">
      <c r="B340" s="27">
        <v>43922</v>
      </c>
      <c r="C340" s="28">
        <v>53997</v>
      </c>
      <c r="D340" s="10">
        <v>331</v>
      </c>
      <c r="E340" s="29">
        <v>10075</v>
      </c>
      <c r="F340" s="170"/>
      <c r="G340" s="61"/>
      <c r="H340" s="61"/>
      <c r="I340" s="60">
        <v>684887.989922</v>
      </c>
      <c r="J340" s="61"/>
      <c r="K340" s="61"/>
      <c r="L340" s="61"/>
      <c r="M340" s="10">
        <v>394477.9591093137</v>
      </c>
      <c r="N340" s="10">
        <v>172426.06972947303</v>
      </c>
      <c r="O340" s="60">
        <v>43401.45506018319</v>
      </c>
      <c r="P340" s="61"/>
    </row>
    <row r="341" spans="2:16" ht="11.25" customHeight="1">
      <c r="B341" s="27">
        <v>43922</v>
      </c>
      <c r="C341" s="28">
        <v>54027</v>
      </c>
      <c r="D341" s="10">
        <v>332</v>
      </c>
      <c r="E341" s="29">
        <v>10105</v>
      </c>
      <c r="F341" s="170"/>
      <c r="G341" s="61"/>
      <c r="H341" s="61"/>
      <c r="I341" s="60">
        <v>631851.112476</v>
      </c>
      <c r="J341" s="61"/>
      <c r="K341" s="61"/>
      <c r="L341" s="61"/>
      <c r="M341" s="10">
        <v>363332.7173436357</v>
      </c>
      <c r="N341" s="10">
        <v>158421.62386529287</v>
      </c>
      <c r="O341" s="60">
        <v>39712.927669336794</v>
      </c>
      <c r="P341" s="61"/>
    </row>
    <row r="342" spans="2:16" ht="11.25" customHeight="1">
      <c r="B342" s="27">
        <v>43922</v>
      </c>
      <c r="C342" s="28">
        <v>54058</v>
      </c>
      <c r="D342" s="10">
        <v>333</v>
      </c>
      <c r="E342" s="29">
        <v>10136</v>
      </c>
      <c r="F342" s="170"/>
      <c r="G342" s="61"/>
      <c r="H342" s="61"/>
      <c r="I342" s="60">
        <v>582558.099188</v>
      </c>
      <c r="J342" s="61"/>
      <c r="K342" s="61"/>
      <c r="L342" s="61"/>
      <c r="M342" s="10">
        <v>334419.64078771626</v>
      </c>
      <c r="N342" s="10">
        <v>145444.00422464608</v>
      </c>
      <c r="O342" s="60">
        <v>36305.28800980021</v>
      </c>
      <c r="P342" s="61"/>
    </row>
    <row r="343" spans="2:16" ht="11.25" customHeight="1">
      <c r="B343" s="27">
        <v>43922</v>
      </c>
      <c r="C343" s="28">
        <v>54089</v>
      </c>
      <c r="D343" s="10">
        <v>334</v>
      </c>
      <c r="E343" s="29">
        <v>10167</v>
      </c>
      <c r="F343" s="170"/>
      <c r="G343" s="61"/>
      <c r="H343" s="61"/>
      <c r="I343" s="60">
        <v>535177.917984</v>
      </c>
      <c r="J343" s="61"/>
      <c r="K343" s="61"/>
      <c r="L343" s="61"/>
      <c r="M343" s="10">
        <v>306699.80243742827</v>
      </c>
      <c r="N343" s="10">
        <v>133049.00641871415</v>
      </c>
      <c r="O343" s="60">
        <v>33070.618626186886</v>
      </c>
      <c r="P343" s="61"/>
    </row>
    <row r="344" spans="2:16" ht="11.25" customHeight="1">
      <c r="B344" s="27">
        <v>43922</v>
      </c>
      <c r="C344" s="28">
        <v>54118</v>
      </c>
      <c r="D344" s="10">
        <v>335</v>
      </c>
      <c r="E344" s="29">
        <v>10196</v>
      </c>
      <c r="F344" s="170"/>
      <c r="G344" s="61"/>
      <c r="H344" s="61"/>
      <c r="I344" s="60">
        <v>488085.862022</v>
      </c>
      <c r="J344" s="61"/>
      <c r="K344" s="61"/>
      <c r="L344" s="61"/>
      <c r="M344" s="10">
        <v>279268.45362650044</v>
      </c>
      <c r="N344" s="10">
        <v>120860.79911639982</v>
      </c>
      <c r="O344" s="60">
        <v>29922.073960401278</v>
      </c>
      <c r="P344" s="61"/>
    </row>
    <row r="345" spans="2:16" ht="11.25" customHeight="1">
      <c r="B345" s="27">
        <v>43922</v>
      </c>
      <c r="C345" s="28">
        <v>54149</v>
      </c>
      <c r="D345" s="10">
        <v>336</v>
      </c>
      <c r="E345" s="29">
        <v>10227</v>
      </c>
      <c r="F345" s="170"/>
      <c r="G345" s="61"/>
      <c r="H345" s="61"/>
      <c r="I345" s="60">
        <v>443793.103802</v>
      </c>
      <c r="J345" s="61"/>
      <c r="K345" s="61"/>
      <c r="L345" s="61"/>
      <c r="M345" s="10">
        <v>253494.75662102381</v>
      </c>
      <c r="N345" s="10">
        <v>109427.54468615227</v>
      </c>
      <c r="O345" s="60">
        <v>26976.742403101918</v>
      </c>
      <c r="P345" s="61"/>
    </row>
    <row r="346" spans="2:16" ht="11.25" customHeight="1">
      <c r="B346" s="27">
        <v>43922</v>
      </c>
      <c r="C346" s="28">
        <v>54179</v>
      </c>
      <c r="D346" s="10">
        <v>337</v>
      </c>
      <c r="E346" s="29">
        <v>10257</v>
      </c>
      <c r="F346" s="170"/>
      <c r="G346" s="61"/>
      <c r="H346" s="61"/>
      <c r="I346" s="60">
        <v>399430.991551</v>
      </c>
      <c r="J346" s="61"/>
      <c r="K346" s="61"/>
      <c r="L346" s="61"/>
      <c r="M346" s="10">
        <v>227780.60918077562</v>
      </c>
      <c r="N346" s="10">
        <v>98085.36024111374</v>
      </c>
      <c r="O346" s="60">
        <v>24081.47727564562</v>
      </c>
      <c r="P346" s="61"/>
    </row>
    <row r="347" spans="2:16" ht="11.25" customHeight="1">
      <c r="B347" s="27">
        <v>43922</v>
      </c>
      <c r="C347" s="28">
        <v>54210</v>
      </c>
      <c r="D347" s="10">
        <v>338</v>
      </c>
      <c r="E347" s="29">
        <v>10288</v>
      </c>
      <c r="F347" s="170"/>
      <c r="G347" s="61"/>
      <c r="H347" s="61"/>
      <c r="I347" s="60">
        <v>358713.514031</v>
      </c>
      <c r="J347" s="61"/>
      <c r="K347" s="61"/>
      <c r="L347" s="61"/>
      <c r="M347" s="10">
        <v>204213.9986317413</v>
      </c>
      <c r="N347" s="10">
        <v>87713.62169576206</v>
      </c>
      <c r="O347" s="60">
        <v>21443.841901584445</v>
      </c>
      <c r="P347" s="61"/>
    </row>
    <row r="348" spans="2:16" ht="11.25" customHeight="1">
      <c r="B348" s="27">
        <v>43922</v>
      </c>
      <c r="C348" s="28">
        <v>54240</v>
      </c>
      <c r="D348" s="10">
        <v>339</v>
      </c>
      <c r="E348" s="29">
        <v>10318</v>
      </c>
      <c r="F348" s="170"/>
      <c r="G348" s="61"/>
      <c r="H348" s="61"/>
      <c r="I348" s="60">
        <v>326745.265768</v>
      </c>
      <c r="J348" s="61"/>
      <c r="K348" s="61"/>
      <c r="L348" s="61"/>
      <c r="M348" s="10">
        <v>185709.29225270773</v>
      </c>
      <c r="N348" s="10">
        <v>79569.18988814295</v>
      </c>
      <c r="O348" s="60">
        <v>19372.986380226732</v>
      </c>
      <c r="P348" s="61"/>
    </row>
    <row r="349" spans="2:16" ht="11.25" customHeight="1">
      <c r="B349" s="27">
        <v>43922</v>
      </c>
      <c r="C349" s="28">
        <v>54271</v>
      </c>
      <c r="D349" s="10">
        <v>340</v>
      </c>
      <c r="E349" s="29">
        <v>10349</v>
      </c>
      <c r="F349" s="170"/>
      <c r="G349" s="61"/>
      <c r="H349" s="61"/>
      <c r="I349" s="60">
        <v>298222.460763</v>
      </c>
      <c r="J349" s="61"/>
      <c r="K349" s="61"/>
      <c r="L349" s="61"/>
      <c r="M349" s="10">
        <v>169210.5587663224</v>
      </c>
      <c r="N349" s="10">
        <v>72315.74322576744</v>
      </c>
      <c r="O349" s="60">
        <v>17532.38949692855</v>
      </c>
      <c r="P349" s="61"/>
    </row>
    <row r="350" spans="2:16" ht="11.25" customHeight="1">
      <c r="B350" s="27">
        <v>43922</v>
      </c>
      <c r="C350" s="28">
        <v>54302</v>
      </c>
      <c r="D350" s="10">
        <v>341</v>
      </c>
      <c r="E350" s="29">
        <v>10380</v>
      </c>
      <c r="F350" s="170"/>
      <c r="G350" s="61"/>
      <c r="H350" s="61"/>
      <c r="I350" s="60">
        <v>270270.777302</v>
      </c>
      <c r="J350" s="61"/>
      <c r="K350" s="61"/>
      <c r="L350" s="61"/>
      <c r="M350" s="10">
        <v>153090.7602912467</v>
      </c>
      <c r="N350" s="10">
        <v>65260.21003508095</v>
      </c>
      <c r="O350" s="60">
        <v>15754.816276580148</v>
      </c>
      <c r="P350" s="61"/>
    </row>
    <row r="351" spans="2:16" ht="11.25" customHeight="1">
      <c r="B351" s="27">
        <v>43922</v>
      </c>
      <c r="C351" s="28">
        <v>54332</v>
      </c>
      <c r="D351" s="10">
        <v>342</v>
      </c>
      <c r="E351" s="29">
        <v>10410</v>
      </c>
      <c r="F351" s="170"/>
      <c r="G351" s="61"/>
      <c r="H351" s="61"/>
      <c r="I351" s="60">
        <v>245602.376882</v>
      </c>
      <c r="J351" s="61"/>
      <c r="K351" s="61"/>
      <c r="L351" s="61"/>
      <c r="M351" s="10">
        <v>138889.37227334018</v>
      </c>
      <c r="N351" s="10">
        <v>59060.65643879972</v>
      </c>
      <c r="O351" s="60">
        <v>14199.70196008245</v>
      </c>
      <c r="P351" s="61"/>
    </row>
    <row r="352" spans="2:16" ht="11.25" customHeight="1">
      <c r="B352" s="27">
        <v>43922</v>
      </c>
      <c r="C352" s="28">
        <v>54363</v>
      </c>
      <c r="D352" s="10">
        <v>343</v>
      </c>
      <c r="E352" s="29">
        <v>10441</v>
      </c>
      <c r="F352" s="170"/>
      <c r="G352" s="61"/>
      <c r="H352" s="61"/>
      <c r="I352" s="60">
        <v>222886.602072</v>
      </c>
      <c r="J352" s="61"/>
      <c r="K352" s="61"/>
      <c r="L352" s="61"/>
      <c r="M352" s="10">
        <v>125829.70894380064</v>
      </c>
      <c r="N352" s="10">
        <v>53371.14739414937</v>
      </c>
      <c r="O352" s="60">
        <v>12777.447888949828</v>
      </c>
      <c r="P352" s="61"/>
    </row>
    <row r="353" spans="2:16" ht="11.25" customHeight="1">
      <c r="B353" s="27">
        <v>43922</v>
      </c>
      <c r="C353" s="28">
        <v>54393</v>
      </c>
      <c r="D353" s="10">
        <v>344</v>
      </c>
      <c r="E353" s="29">
        <v>10471</v>
      </c>
      <c r="F353" s="170"/>
      <c r="G353" s="61"/>
      <c r="H353" s="61"/>
      <c r="I353" s="60">
        <v>203724.134316</v>
      </c>
      <c r="J353" s="61"/>
      <c r="K353" s="61"/>
      <c r="L353" s="61"/>
      <c r="M353" s="10">
        <v>114822.83620447773</v>
      </c>
      <c r="N353" s="10">
        <v>48582.67065125398</v>
      </c>
      <c r="O353" s="60">
        <v>11583.373153509623</v>
      </c>
      <c r="P353" s="61"/>
    </row>
    <row r="354" spans="2:16" ht="11.25" customHeight="1">
      <c r="B354" s="27">
        <v>43922</v>
      </c>
      <c r="C354" s="28">
        <v>54424</v>
      </c>
      <c r="D354" s="10">
        <v>345</v>
      </c>
      <c r="E354" s="29">
        <v>10502</v>
      </c>
      <c r="F354" s="170"/>
      <c r="G354" s="61"/>
      <c r="H354" s="61"/>
      <c r="I354" s="60">
        <v>185454.413848</v>
      </c>
      <c r="J354" s="61"/>
      <c r="K354" s="61"/>
      <c r="L354" s="61"/>
      <c r="M354" s="10">
        <v>104348.38746419158</v>
      </c>
      <c r="N354" s="10">
        <v>44038.54378731443</v>
      </c>
      <c r="O354" s="60">
        <v>10455.462091313444</v>
      </c>
      <c r="P354" s="61"/>
    </row>
    <row r="355" spans="2:16" ht="11.25" customHeight="1">
      <c r="B355" s="27">
        <v>43922</v>
      </c>
      <c r="C355" s="28">
        <v>54455</v>
      </c>
      <c r="D355" s="10">
        <v>346</v>
      </c>
      <c r="E355" s="29">
        <v>10533</v>
      </c>
      <c r="F355" s="170"/>
      <c r="G355" s="61"/>
      <c r="H355" s="61"/>
      <c r="I355" s="60">
        <v>168124.07123</v>
      </c>
      <c r="J355" s="61"/>
      <c r="K355" s="61"/>
      <c r="L355" s="61"/>
      <c r="M355" s="10">
        <v>94436.79624706233</v>
      </c>
      <c r="N355" s="10">
        <v>39754.156754632626</v>
      </c>
      <c r="O355" s="60">
        <v>9398.3031044538</v>
      </c>
      <c r="P355" s="61"/>
    </row>
    <row r="356" spans="2:16" ht="11.25" customHeight="1">
      <c r="B356" s="27">
        <v>43922</v>
      </c>
      <c r="C356" s="28">
        <v>54483</v>
      </c>
      <c r="D356" s="10">
        <v>347</v>
      </c>
      <c r="E356" s="29">
        <v>10561</v>
      </c>
      <c r="F356" s="170"/>
      <c r="G356" s="61"/>
      <c r="H356" s="61"/>
      <c r="I356" s="60">
        <v>151242.307068</v>
      </c>
      <c r="J356" s="61"/>
      <c r="K356" s="61"/>
      <c r="L356" s="61"/>
      <c r="M356" s="10">
        <v>84824.00297832926</v>
      </c>
      <c r="N356" s="10">
        <v>35625.51739299563</v>
      </c>
      <c r="O356" s="60">
        <v>8390.021873477212</v>
      </c>
      <c r="P356" s="61"/>
    </row>
    <row r="357" spans="2:16" ht="11.25" customHeight="1">
      <c r="B357" s="27">
        <v>43922</v>
      </c>
      <c r="C357" s="28">
        <v>54514</v>
      </c>
      <c r="D357" s="10">
        <v>348</v>
      </c>
      <c r="E357" s="29">
        <v>10592</v>
      </c>
      <c r="F357" s="170"/>
      <c r="G357" s="61"/>
      <c r="H357" s="61"/>
      <c r="I357" s="60">
        <v>135238.67159</v>
      </c>
      <c r="J357" s="61"/>
      <c r="K357" s="61"/>
      <c r="L357" s="61"/>
      <c r="M357" s="10">
        <v>75719.74545652473</v>
      </c>
      <c r="N357" s="10">
        <v>31720.91125705611</v>
      </c>
      <c r="O357" s="60">
        <v>7438.822349672729</v>
      </c>
      <c r="P357" s="61"/>
    </row>
    <row r="358" spans="2:16" ht="11.25" customHeight="1">
      <c r="B358" s="27">
        <v>43922</v>
      </c>
      <c r="C358" s="28">
        <v>54544</v>
      </c>
      <c r="D358" s="10">
        <v>349</v>
      </c>
      <c r="E358" s="29">
        <v>10622</v>
      </c>
      <c r="F358" s="170"/>
      <c r="G358" s="61"/>
      <c r="H358" s="61"/>
      <c r="I358" s="60">
        <v>119210.295424</v>
      </c>
      <c r="J358" s="61"/>
      <c r="K358" s="61"/>
      <c r="L358" s="61"/>
      <c r="M358" s="10">
        <v>66635.94695285278</v>
      </c>
      <c r="N358" s="10">
        <v>27846.771468795912</v>
      </c>
      <c r="O358" s="60">
        <v>6503.534769417684</v>
      </c>
      <c r="P358" s="61"/>
    </row>
    <row r="359" spans="2:16" ht="11.25" customHeight="1">
      <c r="B359" s="27">
        <v>43922</v>
      </c>
      <c r="C359" s="28">
        <v>54575</v>
      </c>
      <c r="D359" s="10">
        <v>350</v>
      </c>
      <c r="E359" s="29">
        <v>10653</v>
      </c>
      <c r="F359" s="170"/>
      <c r="G359" s="61"/>
      <c r="H359" s="61"/>
      <c r="I359" s="60">
        <v>104957.078613</v>
      </c>
      <c r="J359" s="61"/>
      <c r="K359" s="61"/>
      <c r="L359" s="61"/>
      <c r="M359" s="10">
        <v>58569.20412531834</v>
      </c>
      <c r="N359" s="10">
        <v>24413.48013487255</v>
      </c>
      <c r="O359" s="60">
        <v>5677.549478665978</v>
      </c>
      <c r="P359" s="61"/>
    </row>
    <row r="360" spans="2:16" ht="11.25" customHeight="1">
      <c r="B360" s="27">
        <v>43922</v>
      </c>
      <c r="C360" s="28">
        <v>54605</v>
      </c>
      <c r="D360" s="10">
        <v>351</v>
      </c>
      <c r="E360" s="29">
        <v>10683</v>
      </c>
      <c r="F360" s="170"/>
      <c r="G360" s="61"/>
      <c r="H360" s="61"/>
      <c r="I360" s="60">
        <v>90750.855962</v>
      </c>
      <c r="J360" s="61"/>
      <c r="K360" s="61"/>
      <c r="L360" s="61"/>
      <c r="M360" s="10">
        <v>50558.58130644864</v>
      </c>
      <c r="N360" s="10">
        <v>21022.531701590207</v>
      </c>
      <c r="O360" s="60">
        <v>4868.916591840372</v>
      </c>
      <c r="P360" s="61"/>
    </row>
    <row r="361" spans="2:16" ht="11.25" customHeight="1">
      <c r="B361" s="27">
        <v>43922</v>
      </c>
      <c r="C361" s="28">
        <v>54636</v>
      </c>
      <c r="D361" s="10">
        <v>352</v>
      </c>
      <c r="E361" s="29">
        <v>10714</v>
      </c>
      <c r="F361" s="170"/>
      <c r="G361" s="61"/>
      <c r="H361" s="61"/>
      <c r="I361" s="60">
        <v>78285.483594</v>
      </c>
      <c r="J361" s="61"/>
      <c r="K361" s="61"/>
      <c r="L361" s="61"/>
      <c r="M361" s="10">
        <v>43539.974136331846</v>
      </c>
      <c r="N361" s="10">
        <v>18058.114262721767</v>
      </c>
      <c r="O361" s="60">
        <v>4164.629154030503</v>
      </c>
      <c r="P361" s="61"/>
    </row>
    <row r="362" spans="2:16" ht="11.25" customHeight="1">
      <c r="B362" s="27">
        <v>43922</v>
      </c>
      <c r="C362" s="28">
        <v>54667</v>
      </c>
      <c r="D362" s="10">
        <v>353</v>
      </c>
      <c r="E362" s="29">
        <v>10745</v>
      </c>
      <c r="F362" s="170"/>
      <c r="G362" s="61"/>
      <c r="H362" s="61"/>
      <c r="I362" s="60">
        <v>67519.544363</v>
      </c>
      <c r="J362" s="61"/>
      <c r="K362" s="61"/>
      <c r="L362" s="61"/>
      <c r="M362" s="10">
        <v>37488.598952296685</v>
      </c>
      <c r="N362" s="10">
        <v>15508.776340253007</v>
      </c>
      <c r="O362" s="60">
        <v>3561.5421686057066</v>
      </c>
      <c r="P362" s="61"/>
    </row>
    <row r="363" spans="2:16" ht="11.25" customHeight="1">
      <c r="B363" s="27">
        <v>43922</v>
      </c>
      <c r="C363" s="28">
        <v>54697</v>
      </c>
      <c r="D363" s="10">
        <v>354</v>
      </c>
      <c r="E363" s="29">
        <v>10775</v>
      </c>
      <c r="F363" s="170"/>
      <c r="G363" s="61"/>
      <c r="H363" s="61"/>
      <c r="I363" s="60">
        <v>56736.332597</v>
      </c>
      <c r="J363" s="61"/>
      <c r="K363" s="61"/>
      <c r="L363" s="61"/>
      <c r="M363" s="10">
        <v>31449.773881309782</v>
      </c>
      <c r="N363" s="10">
        <v>12978.533350451593</v>
      </c>
      <c r="O363" s="60">
        <v>2968.2621816075953</v>
      </c>
      <c r="P363" s="61"/>
    </row>
    <row r="364" spans="2:16" ht="11.25" customHeight="1">
      <c r="B364" s="27">
        <v>43922</v>
      </c>
      <c r="C364" s="28">
        <v>54728</v>
      </c>
      <c r="D364" s="10">
        <v>355</v>
      </c>
      <c r="E364" s="29">
        <v>10806</v>
      </c>
      <c r="F364" s="170"/>
      <c r="G364" s="61"/>
      <c r="H364" s="61"/>
      <c r="I364" s="60">
        <v>45931.86</v>
      </c>
      <c r="J364" s="61"/>
      <c r="K364" s="61"/>
      <c r="L364" s="61"/>
      <c r="M364" s="10">
        <v>25417.5144389372</v>
      </c>
      <c r="N364" s="10">
        <v>10462.494964392376</v>
      </c>
      <c r="O364" s="60">
        <v>2382.6953809629367</v>
      </c>
      <c r="P364" s="61"/>
    </row>
    <row r="365" spans="2:16" ht="11.25" customHeight="1">
      <c r="B365" s="27">
        <v>43922</v>
      </c>
      <c r="C365" s="28">
        <v>54758</v>
      </c>
      <c r="D365" s="10">
        <v>356</v>
      </c>
      <c r="E365" s="29">
        <v>10836</v>
      </c>
      <c r="F365" s="170"/>
      <c r="G365" s="61"/>
      <c r="H365" s="61"/>
      <c r="I365" s="60">
        <v>41024.67</v>
      </c>
      <c r="J365" s="61"/>
      <c r="K365" s="61"/>
      <c r="L365" s="61"/>
      <c r="M365" s="10">
        <v>22664.738006326723</v>
      </c>
      <c r="N365" s="10">
        <v>9306.420109638739</v>
      </c>
      <c r="O365" s="60">
        <v>2110.726671103706</v>
      </c>
      <c r="P365" s="61"/>
    </row>
    <row r="366" spans="2:16" ht="11.25" customHeight="1">
      <c r="B366" s="27">
        <v>43922</v>
      </c>
      <c r="C366" s="28">
        <v>54789</v>
      </c>
      <c r="D366" s="10">
        <v>357</v>
      </c>
      <c r="E366" s="29">
        <v>10867</v>
      </c>
      <c r="F366" s="170"/>
      <c r="G366" s="61"/>
      <c r="H366" s="61"/>
      <c r="I366" s="60">
        <v>39025.11</v>
      </c>
      <c r="J366" s="61"/>
      <c r="K366" s="61"/>
      <c r="L366" s="61"/>
      <c r="M366" s="10">
        <v>21523.48152270138</v>
      </c>
      <c r="N366" s="10">
        <v>8815.329804704083</v>
      </c>
      <c r="O366" s="60">
        <v>1990.8774567934013</v>
      </c>
      <c r="P366" s="61"/>
    </row>
    <row r="367" spans="2:16" ht="11.25" customHeight="1">
      <c r="B367" s="27">
        <v>43922</v>
      </c>
      <c r="C367" s="28">
        <v>54820</v>
      </c>
      <c r="D367" s="10">
        <v>358</v>
      </c>
      <c r="E367" s="29">
        <v>10898</v>
      </c>
      <c r="F367" s="170"/>
      <c r="G367" s="61"/>
      <c r="H367" s="61"/>
      <c r="I367" s="60">
        <v>37018.64</v>
      </c>
      <c r="J367" s="61"/>
      <c r="K367" s="61"/>
      <c r="L367" s="61"/>
      <c r="M367" s="10">
        <v>20382.226549245377</v>
      </c>
      <c r="N367" s="10">
        <v>8326.677811186448</v>
      </c>
      <c r="O367" s="60">
        <v>1872.553972162606</v>
      </c>
      <c r="P367" s="61"/>
    </row>
    <row r="368" spans="2:16" ht="11.25" customHeight="1">
      <c r="B368" s="27">
        <v>43922</v>
      </c>
      <c r="C368" s="28">
        <v>54848</v>
      </c>
      <c r="D368" s="10">
        <v>359</v>
      </c>
      <c r="E368" s="29">
        <v>10926</v>
      </c>
      <c r="F368" s="170"/>
      <c r="G368" s="61"/>
      <c r="H368" s="61"/>
      <c r="I368" s="60">
        <v>35005.25</v>
      </c>
      <c r="J368" s="61"/>
      <c r="K368" s="61"/>
      <c r="L368" s="61"/>
      <c r="M368" s="10">
        <v>19244.13840181008</v>
      </c>
      <c r="N368" s="10">
        <v>7843.677408771631</v>
      </c>
      <c r="O368" s="60">
        <v>1757.1843176167467</v>
      </c>
      <c r="P368" s="61"/>
    </row>
    <row r="369" spans="2:16" ht="11.25" customHeight="1">
      <c r="B369" s="27">
        <v>43922</v>
      </c>
      <c r="C369" s="28">
        <v>54879</v>
      </c>
      <c r="D369" s="10">
        <v>360</v>
      </c>
      <c r="E369" s="29">
        <v>10957</v>
      </c>
      <c r="F369" s="170"/>
      <c r="G369" s="61"/>
      <c r="H369" s="61"/>
      <c r="I369" s="60">
        <v>32984.9</v>
      </c>
      <c r="J369" s="61"/>
      <c r="K369" s="61"/>
      <c r="L369" s="61"/>
      <c r="M369" s="10">
        <v>18102.695186938534</v>
      </c>
      <c r="N369" s="10">
        <v>7359.674109569886</v>
      </c>
      <c r="O369" s="60">
        <v>1641.771824897483</v>
      </c>
      <c r="P369" s="61"/>
    </row>
    <row r="370" spans="2:16" ht="11.25" customHeight="1">
      <c r="B370" s="27">
        <v>43922</v>
      </c>
      <c r="C370" s="28">
        <v>54909</v>
      </c>
      <c r="D370" s="10">
        <v>361</v>
      </c>
      <c r="E370" s="29">
        <v>10987</v>
      </c>
      <c r="F370" s="170"/>
      <c r="G370" s="61"/>
      <c r="H370" s="61"/>
      <c r="I370" s="60">
        <v>30957.57</v>
      </c>
      <c r="J370" s="61"/>
      <c r="K370" s="61"/>
      <c r="L370" s="61"/>
      <c r="M370" s="10">
        <v>16962.173105449645</v>
      </c>
      <c r="N370" s="10">
        <v>6879.020496737183</v>
      </c>
      <c r="O370" s="60">
        <v>1528.2587860752008</v>
      </c>
      <c r="P370" s="61"/>
    </row>
    <row r="371" spans="2:16" ht="11.25" customHeight="1">
      <c r="B371" s="27">
        <v>43922</v>
      </c>
      <c r="C371" s="28">
        <v>54940</v>
      </c>
      <c r="D371" s="10">
        <v>362</v>
      </c>
      <c r="E371" s="29">
        <v>11018</v>
      </c>
      <c r="F371" s="170"/>
      <c r="G371" s="61"/>
      <c r="H371" s="61"/>
      <c r="I371" s="60">
        <v>28923.22</v>
      </c>
      <c r="J371" s="61"/>
      <c r="K371" s="61"/>
      <c r="L371" s="61"/>
      <c r="M371" s="10">
        <v>15820.63997189635</v>
      </c>
      <c r="N371" s="10">
        <v>6399.753592132592</v>
      </c>
      <c r="O371" s="60">
        <v>1415.7617351397391</v>
      </c>
      <c r="P371" s="61"/>
    </row>
    <row r="372" spans="2:16" ht="11.25" customHeight="1">
      <c r="B372" s="27">
        <v>43922</v>
      </c>
      <c r="C372" s="28">
        <v>54970</v>
      </c>
      <c r="D372" s="10">
        <v>363</v>
      </c>
      <c r="E372" s="29">
        <v>11048</v>
      </c>
      <c r="F372" s="170"/>
      <c r="G372" s="61"/>
      <c r="H372" s="61"/>
      <c r="I372" s="60">
        <v>26881.83</v>
      </c>
      <c r="J372" s="61"/>
      <c r="K372" s="61"/>
      <c r="L372" s="61"/>
      <c r="M372" s="10">
        <v>14679.889859305878</v>
      </c>
      <c r="N372" s="10">
        <v>5923.682456399789</v>
      </c>
      <c r="O372" s="60">
        <v>1305.0728970178272</v>
      </c>
      <c r="P372" s="61"/>
    </row>
    <row r="373" spans="2:16" ht="11.25" customHeight="1">
      <c r="B373" s="27">
        <v>43922</v>
      </c>
      <c r="C373" s="28">
        <v>55001</v>
      </c>
      <c r="D373" s="10">
        <v>364</v>
      </c>
      <c r="E373" s="29">
        <v>11079</v>
      </c>
      <c r="F373" s="170"/>
      <c r="G373" s="61"/>
      <c r="H373" s="61"/>
      <c r="I373" s="60">
        <v>24833.39</v>
      </c>
      <c r="J373" s="61"/>
      <c r="K373" s="61"/>
      <c r="L373" s="61"/>
      <c r="M373" s="10">
        <v>13538.257024553273</v>
      </c>
      <c r="N373" s="10">
        <v>5449.113079659554</v>
      </c>
      <c r="O373" s="60">
        <v>1195.4335517437448</v>
      </c>
      <c r="P373" s="61"/>
    </row>
    <row r="374" spans="2:16" ht="11.25" customHeight="1">
      <c r="B374" s="27">
        <v>43922</v>
      </c>
      <c r="C374" s="28">
        <v>55032</v>
      </c>
      <c r="D374" s="10">
        <v>365</v>
      </c>
      <c r="E374" s="29">
        <v>11110</v>
      </c>
      <c r="F374" s="170"/>
      <c r="G374" s="61"/>
      <c r="H374" s="61"/>
      <c r="I374" s="60">
        <v>22777.87</v>
      </c>
      <c r="J374" s="61"/>
      <c r="K374" s="61"/>
      <c r="L374" s="61"/>
      <c r="M374" s="10">
        <v>12396.601337265001</v>
      </c>
      <c r="N374" s="10">
        <v>4976.9100696525875</v>
      </c>
      <c r="O374" s="60">
        <v>1087.216496224338</v>
      </c>
      <c r="P374" s="61"/>
    </row>
    <row r="375" spans="2:16" ht="11.25" customHeight="1">
      <c r="B375" s="27">
        <v>43922</v>
      </c>
      <c r="C375" s="28">
        <v>55062</v>
      </c>
      <c r="D375" s="10">
        <v>366</v>
      </c>
      <c r="E375" s="29">
        <v>11140</v>
      </c>
      <c r="F375" s="170"/>
      <c r="G375" s="61"/>
      <c r="H375" s="61"/>
      <c r="I375" s="60">
        <v>20715.25</v>
      </c>
      <c r="J375" s="61"/>
      <c r="K375" s="61"/>
      <c r="L375" s="61"/>
      <c r="M375" s="10">
        <v>11255.538147752952</v>
      </c>
      <c r="N375" s="10">
        <v>4507.681162597101</v>
      </c>
      <c r="O375" s="60">
        <v>980.6759240535323</v>
      </c>
      <c r="P375" s="61"/>
    </row>
    <row r="376" spans="2:16" ht="11.25" customHeight="1">
      <c r="B376" s="27">
        <v>43922</v>
      </c>
      <c r="C376" s="28">
        <v>55093</v>
      </c>
      <c r="D376" s="10">
        <v>367</v>
      </c>
      <c r="E376" s="29">
        <v>11171</v>
      </c>
      <c r="F376" s="170"/>
      <c r="G376" s="61"/>
      <c r="H376" s="61"/>
      <c r="I376" s="60">
        <v>18645.5</v>
      </c>
      <c r="J376" s="61"/>
      <c r="K376" s="61"/>
      <c r="L376" s="61"/>
      <c r="M376" s="10">
        <v>10113.765932438357</v>
      </c>
      <c r="N376" s="10">
        <v>4040.116764071968</v>
      </c>
      <c r="O376" s="60">
        <v>875.2313390867029</v>
      </c>
      <c r="P376" s="61"/>
    </row>
    <row r="377" spans="2:16" ht="11.25" customHeight="1">
      <c r="B377" s="27">
        <v>43922</v>
      </c>
      <c r="C377" s="28">
        <v>55123</v>
      </c>
      <c r="D377" s="10">
        <v>368</v>
      </c>
      <c r="E377" s="29">
        <v>11201</v>
      </c>
      <c r="F377" s="170"/>
      <c r="G377" s="61"/>
      <c r="H377" s="61"/>
      <c r="I377" s="60">
        <v>16568.59</v>
      </c>
      <c r="J377" s="61"/>
      <c r="K377" s="61"/>
      <c r="L377" s="61"/>
      <c r="M377" s="10">
        <v>8972.44853512357</v>
      </c>
      <c r="N377" s="10">
        <v>3575.376339574786</v>
      </c>
      <c r="O377" s="60">
        <v>771.3771826257639</v>
      </c>
      <c r="P377" s="61"/>
    </row>
    <row r="378" spans="2:16" ht="11.25" customHeight="1">
      <c r="B378" s="27">
        <v>43922</v>
      </c>
      <c r="C378" s="28">
        <v>55154</v>
      </c>
      <c r="D378" s="10">
        <v>369</v>
      </c>
      <c r="E378" s="29">
        <v>11232</v>
      </c>
      <c r="F378" s="170"/>
      <c r="G378" s="61"/>
      <c r="H378" s="61"/>
      <c r="I378" s="60">
        <v>15214.15</v>
      </c>
      <c r="J378" s="61"/>
      <c r="K378" s="61"/>
      <c r="L378" s="61"/>
      <c r="M378" s="10">
        <v>8224.999828536877</v>
      </c>
      <c r="N378" s="10">
        <v>3269.194625891587</v>
      </c>
      <c r="O378" s="60">
        <v>702.3319449012575</v>
      </c>
      <c r="P378" s="61"/>
    </row>
    <row r="379" spans="2:16" ht="11.25" customHeight="1">
      <c r="B379" s="27">
        <v>43922</v>
      </c>
      <c r="C379" s="28">
        <v>55185</v>
      </c>
      <c r="D379" s="10">
        <v>370</v>
      </c>
      <c r="E379" s="29">
        <v>11263</v>
      </c>
      <c r="F379" s="170"/>
      <c r="G379" s="61"/>
      <c r="H379" s="61"/>
      <c r="I379" s="60">
        <v>13854.94</v>
      </c>
      <c r="J379" s="61"/>
      <c r="K379" s="61"/>
      <c r="L379" s="61"/>
      <c r="M379" s="10">
        <v>7477.486407348832</v>
      </c>
      <c r="N379" s="10">
        <v>2964.521496542973</v>
      </c>
      <c r="O379" s="60">
        <v>634.1804786808236</v>
      </c>
      <c r="P379" s="61"/>
    </row>
    <row r="380" spans="2:16" ht="11.25" customHeight="1">
      <c r="B380" s="27">
        <v>43922</v>
      </c>
      <c r="C380" s="28">
        <v>55213</v>
      </c>
      <c r="D380" s="10">
        <v>371</v>
      </c>
      <c r="E380" s="29">
        <v>11291</v>
      </c>
      <c r="F380" s="170"/>
      <c r="G380" s="61"/>
      <c r="H380" s="61"/>
      <c r="I380" s="60">
        <v>12490.93</v>
      </c>
      <c r="J380" s="61"/>
      <c r="K380" s="61"/>
      <c r="L380" s="61"/>
      <c r="M380" s="10">
        <v>6731.004492675114</v>
      </c>
      <c r="N380" s="10">
        <v>2662.440850928157</v>
      </c>
      <c r="O380" s="60">
        <v>567.3789836801449</v>
      </c>
      <c r="P380" s="61"/>
    </row>
    <row r="381" spans="2:16" ht="11.25" customHeight="1">
      <c r="B381" s="27">
        <v>43922</v>
      </c>
      <c r="C381" s="28">
        <v>55244</v>
      </c>
      <c r="D381" s="10">
        <v>372</v>
      </c>
      <c r="E381" s="29">
        <v>11322</v>
      </c>
      <c r="F381" s="170"/>
      <c r="G381" s="61"/>
      <c r="H381" s="61"/>
      <c r="I381" s="60">
        <v>11122.1</v>
      </c>
      <c r="J381" s="61"/>
      <c r="K381" s="61"/>
      <c r="L381" s="61"/>
      <c r="M381" s="10">
        <v>5983.215984797615</v>
      </c>
      <c r="N381" s="10">
        <v>2360.6351045846754</v>
      </c>
      <c r="O381" s="60">
        <v>500.93197903310954</v>
      </c>
      <c r="P381" s="61"/>
    </row>
    <row r="382" spans="2:16" ht="11.25" customHeight="1">
      <c r="B382" s="27">
        <v>43922</v>
      </c>
      <c r="C382" s="28">
        <v>55274</v>
      </c>
      <c r="D382" s="10">
        <v>373</v>
      </c>
      <c r="E382" s="29">
        <v>11352</v>
      </c>
      <c r="F382" s="170"/>
      <c r="G382" s="61"/>
      <c r="H382" s="61"/>
      <c r="I382" s="60">
        <v>9748.44</v>
      </c>
      <c r="J382" s="61"/>
      <c r="K382" s="61"/>
      <c r="L382" s="61"/>
      <c r="M382" s="10">
        <v>5235.637483971016</v>
      </c>
      <c r="N382" s="10">
        <v>2060.59914982054</v>
      </c>
      <c r="O382" s="60">
        <v>435.47125818181416</v>
      </c>
      <c r="P382" s="61"/>
    </row>
    <row r="383" spans="2:16" ht="11.25" customHeight="1">
      <c r="B383" s="27">
        <v>43922</v>
      </c>
      <c r="C383" s="28">
        <v>55305</v>
      </c>
      <c r="D383" s="10">
        <v>374</v>
      </c>
      <c r="E383" s="29">
        <v>11383</v>
      </c>
      <c r="F383" s="170"/>
      <c r="G383" s="61"/>
      <c r="H383" s="61"/>
      <c r="I383" s="60">
        <v>8369.93</v>
      </c>
      <c r="J383" s="61"/>
      <c r="K383" s="61"/>
      <c r="L383" s="61"/>
      <c r="M383" s="10">
        <v>4487.65074496698</v>
      </c>
      <c r="N383" s="10">
        <v>1761.7208372214452</v>
      </c>
      <c r="O383" s="60">
        <v>370.7316725606037</v>
      </c>
      <c r="P383" s="61"/>
    </row>
    <row r="384" spans="2:16" ht="11.25" customHeight="1">
      <c r="B384" s="27">
        <v>43922</v>
      </c>
      <c r="C384" s="28">
        <v>55335</v>
      </c>
      <c r="D384" s="10">
        <v>375</v>
      </c>
      <c r="E384" s="29">
        <v>11413</v>
      </c>
      <c r="F384" s="170"/>
      <c r="G384" s="61"/>
      <c r="H384" s="61"/>
      <c r="I384" s="60">
        <v>6986.56</v>
      </c>
      <c r="J384" s="61"/>
      <c r="K384" s="61"/>
      <c r="L384" s="61"/>
      <c r="M384" s="10">
        <v>3739.7896712921342</v>
      </c>
      <c r="N384" s="10">
        <v>1464.5189176973847</v>
      </c>
      <c r="O384" s="60">
        <v>306.92599247414944</v>
      </c>
      <c r="P384" s="61"/>
    </row>
    <row r="385" spans="2:16" ht="11.25" customHeight="1">
      <c r="B385" s="27">
        <v>43922</v>
      </c>
      <c r="C385" s="28">
        <v>55366</v>
      </c>
      <c r="D385" s="10">
        <v>376</v>
      </c>
      <c r="E385" s="29">
        <v>11444</v>
      </c>
      <c r="F385" s="170"/>
      <c r="G385" s="61"/>
      <c r="H385" s="61"/>
      <c r="I385" s="60">
        <v>5598.31</v>
      </c>
      <c r="J385" s="61"/>
      <c r="K385" s="61"/>
      <c r="L385" s="61"/>
      <c r="M385" s="10">
        <v>2991.599880070144</v>
      </c>
      <c r="N385" s="10">
        <v>1168.5449104031518</v>
      </c>
      <c r="O385" s="60">
        <v>243.86007925858084</v>
      </c>
      <c r="P385" s="61"/>
    </row>
    <row r="386" spans="2:16" ht="11.25" customHeight="1">
      <c r="B386" s="27">
        <v>43922</v>
      </c>
      <c r="C386" s="28">
        <v>55397</v>
      </c>
      <c r="D386" s="10">
        <v>377</v>
      </c>
      <c r="E386" s="29">
        <v>11475</v>
      </c>
      <c r="F386" s="170"/>
      <c r="G386" s="61"/>
      <c r="H386" s="61"/>
      <c r="I386" s="60">
        <v>4205.16</v>
      </c>
      <c r="J386" s="61"/>
      <c r="K386" s="61"/>
      <c r="L386" s="61"/>
      <c r="M386" s="10">
        <v>2243.3233021906344</v>
      </c>
      <c r="N386" s="10">
        <v>874.0330629710356</v>
      </c>
      <c r="O386" s="60">
        <v>181.62673814398204</v>
      </c>
      <c r="P386" s="61"/>
    </row>
    <row r="387" spans="2:16" ht="11.25" customHeight="1">
      <c r="B387" s="27">
        <v>43922</v>
      </c>
      <c r="C387" s="28">
        <v>55427</v>
      </c>
      <c r="D387" s="10">
        <v>378</v>
      </c>
      <c r="E387" s="29">
        <v>11505</v>
      </c>
      <c r="F387" s="170"/>
      <c r="G387" s="61"/>
      <c r="H387" s="61"/>
      <c r="I387" s="60">
        <v>2807.09</v>
      </c>
      <c r="J387" s="61"/>
      <c r="K387" s="61"/>
      <c r="L387" s="61"/>
      <c r="M387" s="10">
        <v>1495.038030408709</v>
      </c>
      <c r="N387" s="10">
        <v>581.0560152827824</v>
      </c>
      <c r="O387" s="60">
        <v>120.25025526728686</v>
      </c>
      <c r="P387" s="61"/>
    </row>
    <row r="388" spans="2:16" ht="11.25" customHeight="1">
      <c r="B388" s="27">
        <v>43922</v>
      </c>
      <c r="C388" s="28">
        <v>55458</v>
      </c>
      <c r="D388" s="10">
        <v>379</v>
      </c>
      <c r="E388" s="29">
        <v>11536</v>
      </c>
      <c r="F388" s="170"/>
      <c r="G388" s="61"/>
      <c r="H388" s="61"/>
      <c r="I388" s="60">
        <v>1404.08</v>
      </c>
      <c r="J388" s="61"/>
      <c r="K388" s="61"/>
      <c r="L388" s="61"/>
      <c r="M388" s="10">
        <v>746.5356219112151</v>
      </c>
      <c r="N388" s="10">
        <v>289.4079051022291</v>
      </c>
      <c r="O388" s="60">
        <v>59.63964018448007</v>
      </c>
      <c r="P388" s="61"/>
    </row>
    <row r="389" spans="2:16" ht="11.25" customHeight="1">
      <c r="B389" s="27">
        <v>43922</v>
      </c>
      <c r="C389" s="28">
        <v>55488</v>
      </c>
      <c r="D389" s="10">
        <v>380</v>
      </c>
      <c r="E389" s="29">
        <v>11566</v>
      </c>
      <c r="F389" s="170"/>
      <c r="G389" s="61"/>
      <c r="H389" s="61"/>
      <c r="I389" s="60">
        <v>0</v>
      </c>
      <c r="J389" s="61"/>
      <c r="K389" s="61"/>
      <c r="L389" s="61"/>
      <c r="M389" s="10">
        <v>0</v>
      </c>
      <c r="N389" s="10">
        <v>0</v>
      </c>
      <c r="O389" s="60">
        <v>0</v>
      </c>
      <c r="P389" s="61"/>
    </row>
    <row r="390" spans="2:16" ht="15" customHeight="1">
      <c r="B390" s="30"/>
      <c r="C390" s="31"/>
      <c r="D390" s="31"/>
      <c r="E390" s="30"/>
      <c r="F390" s="171"/>
      <c r="G390" s="172"/>
      <c r="H390" s="172"/>
      <c r="I390" s="173">
        <v>1273401186205.8572</v>
      </c>
      <c r="J390" s="172"/>
      <c r="K390" s="172"/>
      <c r="L390" s="172"/>
      <c r="M390" s="32">
        <v>1135118881519.7258</v>
      </c>
      <c r="N390" s="32">
        <v>969356002906.1936</v>
      </c>
      <c r="O390" s="173">
        <v>770373850008.6416</v>
      </c>
      <c r="P390" s="172"/>
    </row>
  </sheetData>
  <sheetProtection/>
  <mergeCells count="1153">
    <mergeCell ref="F389:H389"/>
    <mergeCell ref="I389:L389"/>
    <mergeCell ref="O389:P389"/>
    <mergeCell ref="F390:H390"/>
    <mergeCell ref="I390:L390"/>
    <mergeCell ref="O390:P390"/>
    <mergeCell ref="F387:H387"/>
    <mergeCell ref="I387:L387"/>
    <mergeCell ref="O387:P387"/>
    <mergeCell ref="F388:H388"/>
    <mergeCell ref="I388:L388"/>
    <mergeCell ref="O388:P388"/>
    <mergeCell ref="F385:H385"/>
    <mergeCell ref="I385:L385"/>
    <mergeCell ref="O385:P385"/>
    <mergeCell ref="F386:H386"/>
    <mergeCell ref="I386:L386"/>
    <mergeCell ref="O386:P386"/>
    <mergeCell ref="F383:H383"/>
    <mergeCell ref="I383:L383"/>
    <mergeCell ref="O383:P383"/>
    <mergeCell ref="F384:H384"/>
    <mergeCell ref="I384:L384"/>
    <mergeCell ref="O384:P384"/>
    <mergeCell ref="F381:H381"/>
    <mergeCell ref="I381:L381"/>
    <mergeCell ref="O381:P381"/>
    <mergeCell ref="F382:H382"/>
    <mergeCell ref="I382:L382"/>
    <mergeCell ref="O382:P382"/>
    <mergeCell ref="F379:H379"/>
    <mergeCell ref="I379:L379"/>
    <mergeCell ref="O379:P379"/>
    <mergeCell ref="F380:H380"/>
    <mergeCell ref="I380:L380"/>
    <mergeCell ref="O380:P380"/>
    <mergeCell ref="F377:H377"/>
    <mergeCell ref="I377:L377"/>
    <mergeCell ref="O377:P377"/>
    <mergeCell ref="F378:H378"/>
    <mergeCell ref="I378:L378"/>
    <mergeCell ref="O378:P378"/>
    <mergeCell ref="F375:H375"/>
    <mergeCell ref="I375:L375"/>
    <mergeCell ref="O375:P375"/>
    <mergeCell ref="F376:H376"/>
    <mergeCell ref="I376:L376"/>
    <mergeCell ref="O376:P376"/>
    <mergeCell ref="F373:H373"/>
    <mergeCell ref="I373:L373"/>
    <mergeCell ref="O373:P373"/>
    <mergeCell ref="F374:H374"/>
    <mergeCell ref="I374:L374"/>
    <mergeCell ref="O374:P374"/>
    <mergeCell ref="F371:H371"/>
    <mergeCell ref="I371:L371"/>
    <mergeCell ref="O371:P371"/>
    <mergeCell ref="F372:H372"/>
    <mergeCell ref="I372:L372"/>
    <mergeCell ref="O372:P372"/>
    <mergeCell ref="F369:H369"/>
    <mergeCell ref="I369:L369"/>
    <mergeCell ref="O369:P369"/>
    <mergeCell ref="F370:H370"/>
    <mergeCell ref="I370:L370"/>
    <mergeCell ref="O370:P370"/>
    <mergeCell ref="F367:H367"/>
    <mergeCell ref="I367:L367"/>
    <mergeCell ref="O367:P367"/>
    <mergeCell ref="F368:H368"/>
    <mergeCell ref="I368:L368"/>
    <mergeCell ref="O368:P368"/>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codeName="Sheet28"/>
  <dimension ref="A1:A1"/>
  <sheetViews>
    <sheetView showGridLines="0" view="pageBreakPreview" zoomScale="60" zoomScalePageLayoutView="0" workbookViewId="0" topLeftCell="A1">
      <selection activeCell="F2" sqref="F2"/>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scale="93" r:id="rId2"/>
  <colBreaks count="1" manualBreakCount="1">
    <brk id="1" max="2" man="1"/>
  </colBreaks>
  <drawing r:id="rId1"/>
</worksheet>
</file>

<file path=xl/worksheets/sheet32.xml><?xml version="1.0" encoding="utf-8"?>
<worksheet xmlns="http://schemas.openxmlformats.org/spreadsheetml/2006/main" xmlns:r="http://schemas.openxmlformats.org/officeDocument/2006/relationships">
  <sheetPr codeName="Sheet33">
    <tabColor rgb="FF243386"/>
  </sheetPr>
  <dimension ref="A1:N112"/>
  <sheetViews>
    <sheetView view="pageBreakPreview" zoomScale="60" zoomScaleNormal="80" zoomScalePageLayoutView="0" workbookViewId="0" topLeftCell="A70">
      <selection activeCell="A1" sqref="A1:B1"/>
    </sheetView>
  </sheetViews>
  <sheetFormatPr defaultColWidth="8.8515625" defaultRowHeight="12.75" outlineLevelRow="1"/>
  <cols>
    <col min="1" max="1" width="13.28125" style="220" customWidth="1"/>
    <col min="2" max="2" width="60.57421875" style="220" bestFit="1" customWidth="1"/>
    <col min="3" max="7" width="41.00390625" style="220" customWidth="1"/>
    <col min="8" max="8" width="7.28125" style="220" customWidth="1"/>
    <col min="9" max="9" width="92.00390625" style="220" customWidth="1"/>
    <col min="10" max="11" width="47.7109375" style="220" customWidth="1"/>
    <col min="12" max="12" width="7.28125" style="220" customWidth="1"/>
    <col min="13" max="13" width="25.7109375" style="220" customWidth="1"/>
    <col min="14" max="14" width="25.7109375" style="217" customWidth="1"/>
    <col min="15" max="16384" width="8.8515625" style="258" customWidth="1"/>
  </cols>
  <sheetData>
    <row r="1" spans="1:2" ht="45" customHeight="1">
      <c r="A1" s="337" t="s">
        <v>2061</v>
      </c>
      <c r="B1" s="337"/>
    </row>
    <row r="2" spans="1:13" ht="31.5">
      <c r="A2" s="216" t="s">
        <v>2062</v>
      </c>
      <c r="B2" s="216"/>
      <c r="C2" s="217"/>
      <c r="D2" s="217"/>
      <c r="E2" s="217"/>
      <c r="F2" s="218" t="s">
        <v>1879</v>
      </c>
      <c r="G2" s="262"/>
      <c r="H2" s="217"/>
      <c r="I2" s="174"/>
      <c r="J2" s="217"/>
      <c r="K2" s="217"/>
      <c r="L2" s="217"/>
      <c r="M2" s="217"/>
    </row>
    <row r="3" spans="1:13" ht="15.75" thickBot="1">
      <c r="A3" s="217"/>
      <c r="B3" s="219"/>
      <c r="C3" s="219"/>
      <c r="D3" s="217"/>
      <c r="E3" s="217"/>
      <c r="F3" s="217"/>
      <c r="G3" s="217"/>
      <c r="H3" s="217"/>
      <c r="L3" s="217"/>
      <c r="M3" s="217"/>
    </row>
    <row r="4" spans="1:13" ht="19.5" thickBot="1">
      <c r="A4" s="221"/>
      <c r="B4" s="222" t="s">
        <v>0</v>
      </c>
      <c r="C4" s="223" t="s">
        <v>2063</v>
      </c>
      <c r="D4" s="221"/>
      <c r="E4" s="221"/>
      <c r="F4" s="217"/>
      <c r="G4" s="217"/>
      <c r="H4" s="217"/>
      <c r="I4" s="231" t="s">
        <v>2064</v>
      </c>
      <c r="J4" s="332" t="s">
        <v>2041</v>
      </c>
      <c r="L4" s="217"/>
      <c r="M4" s="217"/>
    </row>
    <row r="5" spans="8:13" ht="15.75" thickBot="1">
      <c r="H5" s="217"/>
      <c r="I5" s="338" t="s">
        <v>2043</v>
      </c>
      <c r="J5" s="220" t="s">
        <v>45</v>
      </c>
      <c r="L5" s="217"/>
      <c r="M5" s="217"/>
    </row>
    <row r="6" spans="1:13" ht="18.75">
      <c r="A6" s="224"/>
      <c r="B6" s="225" t="s">
        <v>2065</v>
      </c>
      <c r="C6" s="224"/>
      <c r="E6" s="226"/>
      <c r="F6" s="226"/>
      <c r="G6" s="226"/>
      <c r="H6" s="217"/>
      <c r="I6" s="338" t="s">
        <v>2045</v>
      </c>
      <c r="J6" s="220" t="s">
        <v>2046</v>
      </c>
      <c r="L6" s="217"/>
      <c r="M6" s="217"/>
    </row>
    <row r="7" spans="2:13" ht="15">
      <c r="B7" s="227" t="s">
        <v>2066</v>
      </c>
      <c r="H7" s="217"/>
      <c r="I7" s="338" t="s">
        <v>2048</v>
      </c>
      <c r="J7" s="220" t="s">
        <v>2049</v>
      </c>
      <c r="L7" s="217"/>
      <c r="M7" s="217"/>
    </row>
    <row r="8" spans="2:13" ht="15">
      <c r="B8" s="227" t="s">
        <v>878</v>
      </c>
      <c r="H8" s="217"/>
      <c r="I8" s="338" t="s">
        <v>2067</v>
      </c>
      <c r="J8" s="220" t="s">
        <v>2068</v>
      </c>
      <c r="L8" s="217"/>
      <c r="M8" s="217"/>
    </row>
    <row r="9" spans="2:13" ht="15.75" thickBot="1">
      <c r="B9" s="229" t="s">
        <v>879</v>
      </c>
      <c r="H9" s="217"/>
      <c r="L9" s="217"/>
      <c r="M9" s="217"/>
    </row>
    <row r="10" spans="2:13" ht="15">
      <c r="B10" s="230"/>
      <c r="H10" s="217"/>
      <c r="I10" s="339" t="s">
        <v>2069</v>
      </c>
      <c r="L10" s="217"/>
      <c r="M10" s="217"/>
    </row>
    <row r="11" spans="2:13" ht="15">
      <c r="B11" s="230"/>
      <c r="H11" s="217"/>
      <c r="I11" s="339" t="s">
        <v>2070</v>
      </c>
      <c r="L11" s="217"/>
      <c r="M11" s="217"/>
    </row>
    <row r="12" spans="1:13" ht="37.5">
      <c r="A12" s="231" t="s">
        <v>5</v>
      </c>
      <c r="B12" s="231" t="s">
        <v>877</v>
      </c>
      <c r="C12" s="232"/>
      <c r="D12" s="232"/>
      <c r="E12" s="232"/>
      <c r="F12" s="232"/>
      <c r="G12" s="232"/>
      <c r="H12" s="217"/>
      <c r="L12" s="217"/>
      <c r="M12" s="217"/>
    </row>
    <row r="13" spans="1:13" ht="15" customHeight="1">
      <c r="A13" s="241"/>
      <c r="B13" s="242" t="s">
        <v>880</v>
      </c>
      <c r="C13" s="241" t="s">
        <v>881</v>
      </c>
      <c r="D13" s="241" t="s">
        <v>882</v>
      </c>
      <c r="E13" s="243"/>
      <c r="F13" s="244"/>
      <c r="G13" s="244"/>
      <c r="H13" s="217"/>
      <c r="L13" s="217"/>
      <c r="M13" s="217"/>
    </row>
    <row r="14" spans="1:13" ht="15">
      <c r="A14" s="220" t="s">
        <v>883</v>
      </c>
      <c r="B14" s="239" t="s">
        <v>884</v>
      </c>
      <c r="C14" s="340"/>
      <c r="D14" s="340"/>
      <c r="E14" s="226"/>
      <c r="F14" s="226"/>
      <c r="G14" s="226"/>
      <c r="H14" s="217"/>
      <c r="L14" s="217"/>
      <c r="M14" s="217"/>
    </row>
    <row r="15" spans="1:13" ht="15">
      <c r="A15" s="220" t="s">
        <v>885</v>
      </c>
      <c r="B15" s="239" t="s">
        <v>886</v>
      </c>
      <c r="C15" s="272" t="s">
        <v>887</v>
      </c>
      <c r="D15" s="272" t="s">
        <v>888</v>
      </c>
      <c r="E15" s="226"/>
      <c r="F15" s="226"/>
      <c r="G15" s="226"/>
      <c r="H15" s="217"/>
      <c r="L15" s="217"/>
      <c r="M15" s="217"/>
    </row>
    <row r="16" spans="1:13" ht="15">
      <c r="A16" s="220" t="s">
        <v>889</v>
      </c>
      <c r="B16" s="239" t="s">
        <v>890</v>
      </c>
      <c r="C16" s="272"/>
      <c r="D16" s="272"/>
      <c r="E16" s="226"/>
      <c r="F16" s="226"/>
      <c r="G16" s="226"/>
      <c r="H16" s="217"/>
      <c r="L16" s="217"/>
      <c r="M16" s="217"/>
    </row>
    <row r="17" spans="1:13" ht="15">
      <c r="A17" s="220" t="s">
        <v>891</v>
      </c>
      <c r="B17" s="239" t="s">
        <v>892</v>
      </c>
      <c r="C17" s="272"/>
      <c r="D17" s="272"/>
      <c r="E17" s="226"/>
      <c r="F17" s="226"/>
      <c r="G17" s="226"/>
      <c r="H17" s="217"/>
      <c r="L17" s="217"/>
      <c r="M17" s="217"/>
    </row>
    <row r="18" spans="1:13" ht="15">
      <c r="A18" s="220" t="s">
        <v>893</v>
      </c>
      <c r="B18" s="239" t="s">
        <v>894</v>
      </c>
      <c r="C18" s="272"/>
      <c r="D18" s="272"/>
      <c r="E18" s="226"/>
      <c r="F18" s="226"/>
      <c r="G18" s="226"/>
      <c r="H18" s="217"/>
      <c r="L18" s="217"/>
      <c r="M18" s="217"/>
    </row>
    <row r="19" spans="1:13" ht="15">
      <c r="A19" s="220" t="s">
        <v>895</v>
      </c>
      <c r="B19" s="239" t="s">
        <v>896</v>
      </c>
      <c r="C19" s="272"/>
      <c r="D19" s="272"/>
      <c r="E19" s="226"/>
      <c r="F19" s="226"/>
      <c r="G19" s="226"/>
      <c r="H19" s="217"/>
      <c r="L19" s="217"/>
      <c r="M19" s="217"/>
    </row>
    <row r="20" spans="1:13" ht="15">
      <c r="A20" s="220" t="s">
        <v>897</v>
      </c>
      <c r="B20" s="239" t="s">
        <v>898</v>
      </c>
      <c r="C20" s="272"/>
      <c r="D20" s="272"/>
      <c r="E20" s="226"/>
      <c r="F20" s="226"/>
      <c r="G20" s="226"/>
      <c r="H20" s="217"/>
      <c r="L20" s="217"/>
      <c r="M20" s="217"/>
    </row>
    <row r="21" spans="1:13" ht="15">
      <c r="A21" s="220" t="s">
        <v>899</v>
      </c>
      <c r="B21" s="239" t="s">
        <v>900</v>
      </c>
      <c r="C21" s="272"/>
      <c r="D21" s="272"/>
      <c r="E21" s="226"/>
      <c r="F21" s="226"/>
      <c r="G21" s="226"/>
      <c r="H21" s="217"/>
      <c r="L21" s="217"/>
      <c r="M21" s="217"/>
    </row>
    <row r="22" spans="1:13" ht="15">
      <c r="A22" s="220" t="s">
        <v>901</v>
      </c>
      <c r="B22" s="239" t="s">
        <v>902</v>
      </c>
      <c r="C22" s="272"/>
      <c r="D22" s="272"/>
      <c r="E22" s="226"/>
      <c r="F22" s="226"/>
      <c r="G22" s="226"/>
      <c r="H22" s="217"/>
      <c r="L22" s="217"/>
      <c r="M22" s="217"/>
    </row>
    <row r="23" spans="1:13" ht="30">
      <c r="A23" s="220" t="s">
        <v>903</v>
      </c>
      <c r="B23" s="239" t="s">
        <v>904</v>
      </c>
      <c r="C23" s="272" t="s">
        <v>905</v>
      </c>
      <c r="D23" s="272"/>
      <c r="E23" s="226"/>
      <c r="F23" s="226"/>
      <c r="G23" s="226"/>
      <c r="H23" s="217"/>
      <c r="L23" s="217"/>
      <c r="M23" s="217"/>
    </row>
    <row r="24" spans="1:13" ht="30">
      <c r="A24" s="220" t="s">
        <v>906</v>
      </c>
      <c r="B24" s="239" t="s">
        <v>907</v>
      </c>
      <c r="C24" s="272" t="s">
        <v>908</v>
      </c>
      <c r="D24" s="272"/>
      <c r="E24" s="226"/>
      <c r="F24" s="226"/>
      <c r="G24" s="226"/>
      <c r="H24" s="217"/>
      <c r="L24" s="217"/>
      <c r="M24" s="217"/>
    </row>
    <row r="25" spans="1:13" ht="15" outlineLevel="1">
      <c r="A25" s="220" t="s">
        <v>909</v>
      </c>
      <c r="B25" s="236"/>
      <c r="E25" s="226"/>
      <c r="F25" s="226"/>
      <c r="G25" s="226"/>
      <c r="H25" s="217"/>
      <c r="L25" s="217"/>
      <c r="M25" s="217"/>
    </row>
    <row r="26" spans="1:13" ht="15" outlineLevel="1">
      <c r="A26" s="220" t="s">
        <v>910</v>
      </c>
      <c r="B26" s="236"/>
      <c r="E26" s="226"/>
      <c r="F26" s="226"/>
      <c r="G26" s="226"/>
      <c r="H26" s="217"/>
      <c r="L26" s="217"/>
      <c r="M26" s="217"/>
    </row>
    <row r="27" spans="1:13" ht="15" outlineLevel="1">
      <c r="A27" s="220" t="s">
        <v>911</v>
      </c>
      <c r="B27" s="236"/>
      <c r="E27" s="226"/>
      <c r="F27" s="226"/>
      <c r="G27" s="226"/>
      <c r="H27" s="217"/>
      <c r="L27" s="217"/>
      <c r="M27" s="217"/>
    </row>
    <row r="28" spans="1:13" ht="15" outlineLevel="1">
      <c r="A28" s="220" t="s">
        <v>912</v>
      </c>
      <c r="B28" s="236"/>
      <c r="E28" s="226"/>
      <c r="F28" s="226"/>
      <c r="G28" s="226"/>
      <c r="H28" s="217"/>
      <c r="L28" s="217"/>
      <c r="M28" s="217"/>
    </row>
    <row r="29" spans="1:13" ht="15" outlineLevel="1">
      <c r="A29" s="220" t="s">
        <v>913</v>
      </c>
      <c r="B29" s="236"/>
      <c r="E29" s="226"/>
      <c r="F29" s="226"/>
      <c r="G29" s="226"/>
      <c r="H29" s="217"/>
      <c r="L29" s="217"/>
      <c r="M29" s="217"/>
    </row>
    <row r="30" spans="1:13" ht="15" outlineLevel="1">
      <c r="A30" s="220" t="s">
        <v>914</v>
      </c>
      <c r="B30" s="236"/>
      <c r="E30" s="226"/>
      <c r="F30" s="226"/>
      <c r="G30" s="226"/>
      <c r="H30" s="217"/>
      <c r="L30" s="217"/>
      <c r="M30" s="217"/>
    </row>
    <row r="31" spans="1:13" ht="15" outlineLevel="1">
      <c r="A31" s="220" t="s">
        <v>915</v>
      </c>
      <c r="B31" s="236"/>
      <c r="E31" s="226"/>
      <c r="F31" s="226"/>
      <c r="G31" s="226"/>
      <c r="H31" s="217"/>
      <c r="L31" s="217"/>
      <c r="M31" s="217"/>
    </row>
    <row r="32" spans="1:13" ht="15" outlineLevel="1">
      <c r="A32" s="220" t="s">
        <v>916</v>
      </c>
      <c r="B32" s="236"/>
      <c r="E32" s="226"/>
      <c r="F32" s="226"/>
      <c r="G32" s="226"/>
      <c r="H32" s="217"/>
      <c r="L32" s="217"/>
      <c r="M32" s="217"/>
    </row>
    <row r="33" spans="1:13" ht="18.75">
      <c r="A33" s="232"/>
      <c r="B33" s="231" t="s">
        <v>878</v>
      </c>
      <c r="C33" s="232"/>
      <c r="D33" s="232"/>
      <c r="E33" s="232"/>
      <c r="F33" s="232"/>
      <c r="G33" s="232"/>
      <c r="H33" s="217"/>
      <c r="L33" s="217"/>
      <c r="M33" s="217"/>
    </row>
    <row r="34" spans="1:13" ht="15" customHeight="1">
      <c r="A34" s="241"/>
      <c r="B34" s="242" t="s">
        <v>917</v>
      </c>
      <c r="C34" s="241" t="s">
        <v>918</v>
      </c>
      <c r="D34" s="241" t="s">
        <v>882</v>
      </c>
      <c r="E34" s="241" t="s">
        <v>919</v>
      </c>
      <c r="F34" s="244"/>
      <c r="G34" s="244"/>
      <c r="H34" s="217"/>
      <c r="L34" s="217"/>
      <c r="M34" s="217"/>
    </row>
    <row r="35" spans="1:13" ht="15">
      <c r="A35" s="220" t="s">
        <v>920</v>
      </c>
      <c r="B35" s="340" t="s">
        <v>2071</v>
      </c>
      <c r="C35" s="340" t="s">
        <v>2072</v>
      </c>
      <c r="D35" s="340" t="s">
        <v>2073</v>
      </c>
      <c r="E35" s="340" t="s">
        <v>2074</v>
      </c>
      <c r="F35" s="341"/>
      <c r="G35" s="341"/>
      <c r="H35" s="217"/>
      <c r="L35" s="217"/>
      <c r="M35" s="217"/>
    </row>
    <row r="36" spans="1:13" ht="15">
      <c r="A36" s="220" t="s">
        <v>921</v>
      </c>
      <c r="B36" s="239"/>
      <c r="H36" s="217"/>
      <c r="L36" s="217"/>
      <c r="M36" s="217"/>
    </row>
    <row r="37" spans="1:13" ht="15">
      <c r="A37" s="220" t="s">
        <v>922</v>
      </c>
      <c r="B37" s="239"/>
      <c r="H37" s="217"/>
      <c r="L37" s="217"/>
      <c r="M37" s="217"/>
    </row>
    <row r="38" spans="1:13" ht="15">
      <c r="A38" s="220" t="s">
        <v>923</v>
      </c>
      <c r="B38" s="239"/>
      <c r="H38" s="217"/>
      <c r="L38" s="217"/>
      <c r="M38" s="217"/>
    </row>
    <row r="39" spans="1:13" ht="15">
      <c r="A39" s="220" t="s">
        <v>924</v>
      </c>
      <c r="B39" s="239"/>
      <c r="H39" s="217"/>
      <c r="L39" s="217"/>
      <c r="M39" s="217"/>
    </row>
    <row r="40" spans="1:13" ht="15">
      <c r="A40" s="220" t="s">
        <v>925</v>
      </c>
      <c r="B40" s="239"/>
      <c r="H40" s="217"/>
      <c r="L40" s="217"/>
      <c r="M40" s="217"/>
    </row>
    <row r="41" spans="1:13" ht="15">
      <c r="A41" s="220" t="s">
        <v>926</v>
      </c>
      <c r="B41" s="239"/>
      <c r="H41" s="217"/>
      <c r="L41" s="217"/>
      <c r="M41" s="217"/>
    </row>
    <row r="42" spans="1:13" ht="15">
      <c r="A42" s="220" t="s">
        <v>927</v>
      </c>
      <c r="B42" s="239"/>
      <c r="H42" s="217"/>
      <c r="L42" s="217"/>
      <c r="M42" s="217"/>
    </row>
    <row r="43" spans="1:13" ht="15">
      <c r="A43" s="220" t="s">
        <v>928</v>
      </c>
      <c r="B43" s="239"/>
      <c r="H43" s="217"/>
      <c r="L43" s="217"/>
      <c r="M43" s="217"/>
    </row>
    <row r="44" spans="1:13" ht="15">
      <c r="A44" s="220" t="s">
        <v>929</v>
      </c>
      <c r="B44" s="239"/>
      <c r="H44" s="217"/>
      <c r="L44" s="217"/>
      <c r="M44" s="217"/>
    </row>
    <row r="45" spans="1:13" ht="15">
      <c r="A45" s="220" t="s">
        <v>930</v>
      </c>
      <c r="B45" s="239"/>
      <c r="H45" s="217"/>
      <c r="L45" s="217"/>
      <c r="M45" s="217"/>
    </row>
    <row r="46" spans="1:13" ht="15">
      <c r="A46" s="220" t="s">
        <v>931</v>
      </c>
      <c r="B46" s="239"/>
      <c r="H46" s="217"/>
      <c r="L46" s="217"/>
      <c r="M46" s="217"/>
    </row>
    <row r="47" spans="1:13" ht="15">
      <c r="A47" s="220" t="s">
        <v>932</v>
      </c>
      <c r="B47" s="239"/>
      <c r="H47" s="217"/>
      <c r="L47" s="217"/>
      <c r="M47" s="217"/>
    </row>
    <row r="48" spans="1:13" ht="15">
      <c r="A48" s="220" t="s">
        <v>933</v>
      </c>
      <c r="B48" s="239"/>
      <c r="H48" s="217"/>
      <c r="L48" s="217"/>
      <c r="M48" s="217"/>
    </row>
    <row r="49" spans="1:13" ht="15">
      <c r="A49" s="220" t="s">
        <v>934</v>
      </c>
      <c r="B49" s="239"/>
      <c r="H49" s="217"/>
      <c r="L49" s="217"/>
      <c r="M49" s="217"/>
    </row>
    <row r="50" spans="1:13" ht="15">
      <c r="A50" s="220" t="s">
        <v>935</v>
      </c>
      <c r="B50" s="239"/>
      <c r="H50" s="217"/>
      <c r="L50" s="217"/>
      <c r="M50" s="217"/>
    </row>
    <row r="51" spans="1:13" ht="15">
      <c r="A51" s="220" t="s">
        <v>936</v>
      </c>
      <c r="B51" s="239"/>
      <c r="H51" s="217"/>
      <c r="L51" s="217"/>
      <c r="M51" s="217"/>
    </row>
    <row r="52" spans="1:13" ht="15">
      <c r="A52" s="220" t="s">
        <v>937</v>
      </c>
      <c r="B52" s="239"/>
      <c r="H52" s="217"/>
      <c r="L52" s="217"/>
      <c r="M52" s="217"/>
    </row>
    <row r="53" spans="1:13" ht="15">
      <c r="A53" s="220" t="s">
        <v>938</v>
      </c>
      <c r="B53" s="239"/>
      <c r="H53" s="217"/>
      <c r="L53" s="217"/>
      <c r="M53" s="217"/>
    </row>
    <row r="54" spans="1:13" ht="15">
      <c r="A54" s="220" t="s">
        <v>939</v>
      </c>
      <c r="B54" s="239"/>
      <c r="H54" s="217"/>
      <c r="L54" s="217"/>
      <c r="M54" s="217"/>
    </row>
    <row r="55" spans="1:13" ht="15">
      <c r="A55" s="220" t="s">
        <v>940</v>
      </c>
      <c r="B55" s="239"/>
      <c r="H55" s="217"/>
      <c r="L55" s="217"/>
      <c r="M55" s="217"/>
    </row>
    <row r="56" spans="1:13" ht="15">
      <c r="A56" s="220" t="s">
        <v>941</v>
      </c>
      <c r="B56" s="239"/>
      <c r="H56" s="217"/>
      <c r="L56" s="217"/>
      <c r="M56" s="217"/>
    </row>
    <row r="57" spans="1:13" ht="15">
      <c r="A57" s="220" t="s">
        <v>942</v>
      </c>
      <c r="B57" s="239"/>
      <c r="H57" s="217"/>
      <c r="L57" s="217"/>
      <c r="M57" s="217"/>
    </row>
    <row r="58" spans="1:13" ht="15">
      <c r="A58" s="220" t="s">
        <v>943</v>
      </c>
      <c r="B58" s="239"/>
      <c r="H58" s="217"/>
      <c r="L58" s="217"/>
      <c r="M58" s="217"/>
    </row>
    <row r="59" spans="1:13" ht="15">
      <c r="A59" s="220" t="s">
        <v>944</v>
      </c>
      <c r="B59" s="239"/>
      <c r="H59" s="217"/>
      <c r="L59" s="217"/>
      <c r="M59" s="217"/>
    </row>
    <row r="60" spans="1:13" ht="15" outlineLevel="1">
      <c r="A60" s="220" t="s">
        <v>945</v>
      </c>
      <c r="B60" s="239"/>
      <c r="E60" s="239"/>
      <c r="F60" s="239"/>
      <c r="G60" s="239"/>
      <c r="H60" s="217"/>
      <c r="L60" s="217"/>
      <c r="M60" s="217"/>
    </row>
    <row r="61" spans="1:13" ht="15" outlineLevel="1">
      <c r="A61" s="220" t="s">
        <v>946</v>
      </c>
      <c r="B61" s="239"/>
      <c r="E61" s="239"/>
      <c r="F61" s="239"/>
      <c r="G61" s="239"/>
      <c r="H61" s="217"/>
      <c r="L61" s="217"/>
      <c r="M61" s="217"/>
    </row>
    <row r="62" spans="1:13" ht="15" outlineLevel="1">
      <c r="A62" s="220" t="s">
        <v>947</v>
      </c>
      <c r="B62" s="239"/>
      <c r="E62" s="239"/>
      <c r="F62" s="239"/>
      <c r="G62" s="239"/>
      <c r="H62" s="217"/>
      <c r="L62" s="217"/>
      <c r="M62" s="217"/>
    </row>
    <row r="63" spans="1:13" ht="15" outlineLevel="1">
      <c r="A63" s="220" t="s">
        <v>948</v>
      </c>
      <c r="B63" s="239"/>
      <c r="E63" s="239"/>
      <c r="F63" s="239"/>
      <c r="G63" s="239"/>
      <c r="H63" s="217"/>
      <c r="L63" s="217"/>
      <c r="M63" s="217"/>
    </row>
    <row r="64" spans="1:13" ht="15" outlineLevel="1">
      <c r="A64" s="220" t="s">
        <v>949</v>
      </c>
      <c r="B64" s="239"/>
      <c r="E64" s="239"/>
      <c r="F64" s="239"/>
      <c r="G64" s="239"/>
      <c r="H64" s="217"/>
      <c r="L64" s="217"/>
      <c r="M64" s="217"/>
    </row>
    <row r="65" spans="1:13" ht="15" outlineLevel="1">
      <c r="A65" s="220" t="s">
        <v>950</v>
      </c>
      <c r="B65" s="239"/>
      <c r="E65" s="239"/>
      <c r="F65" s="239"/>
      <c r="G65" s="239"/>
      <c r="H65" s="217"/>
      <c r="L65" s="217"/>
      <c r="M65" s="217"/>
    </row>
    <row r="66" spans="1:13" ht="15" outlineLevel="1">
      <c r="A66" s="220" t="s">
        <v>951</v>
      </c>
      <c r="B66" s="239"/>
      <c r="E66" s="239"/>
      <c r="F66" s="239"/>
      <c r="G66" s="239"/>
      <c r="H66" s="217"/>
      <c r="L66" s="217"/>
      <c r="M66" s="217"/>
    </row>
    <row r="67" spans="1:13" ht="15" outlineLevel="1">
      <c r="A67" s="220" t="s">
        <v>952</v>
      </c>
      <c r="B67" s="239"/>
      <c r="E67" s="239"/>
      <c r="F67" s="239"/>
      <c r="G67" s="239"/>
      <c r="H67" s="217"/>
      <c r="L67" s="217"/>
      <c r="M67" s="217"/>
    </row>
    <row r="68" spans="1:13" ht="15" outlineLevel="1">
      <c r="A68" s="220" t="s">
        <v>953</v>
      </c>
      <c r="B68" s="239"/>
      <c r="E68" s="239"/>
      <c r="F68" s="239"/>
      <c r="G68" s="239"/>
      <c r="H68" s="217"/>
      <c r="L68" s="217"/>
      <c r="M68" s="217"/>
    </row>
    <row r="69" spans="1:13" ht="15" outlineLevel="1">
      <c r="A69" s="220" t="s">
        <v>954</v>
      </c>
      <c r="B69" s="239"/>
      <c r="E69" s="239"/>
      <c r="F69" s="239"/>
      <c r="G69" s="239"/>
      <c r="H69" s="217"/>
      <c r="L69" s="217"/>
      <c r="M69" s="217"/>
    </row>
    <row r="70" spans="1:13" ht="15" outlineLevel="1">
      <c r="A70" s="220" t="s">
        <v>955</v>
      </c>
      <c r="B70" s="239"/>
      <c r="E70" s="239"/>
      <c r="F70" s="239"/>
      <c r="G70" s="239"/>
      <c r="H70" s="217"/>
      <c r="L70" s="217"/>
      <c r="M70" s="217"/>
    </row>
    <row r="71" spans="1:13" ht="15" outlineLevel="1">
      <c r="A71" s="220" t="s">
        <v>956</v>
      </c>
      <c r="B71" s="239"/>
      <c r="E71" s="239"/>
      <c r="F71" s="239"/>
      <c r="G71" s="239"/>
      <c r="H71" s="217"/>
      <c r="L71" s="217"/>
      <c r="M71" s="217"/>
    </row>
    <row r="72" spans="1:13" ht="15" outlineLevel="1">
      <c r="A72" s="220" t="s">
        <v>957</v>
      </c>
      <c r="B72" s="239"/>
      <c r="E72" s="239"/>
      <c r="F72" s="239"/>
      <c r="G72" s="239"/>
      <c r="H72" s="217"/>
      <c r="L72" s="217"/>
      <c r="M72" s="217"/>
    </row>
    <row r="73" spans="1:8" ht="37.5">
      <c r="A73" s="232"/>
      <c r="B73" s="231" t="s">
        <v>879</v>
      </c>
      <c r="C73" s="232"/>
      <c r="D73" s="232"/>
      <c r="E73" s="232"/>
      <c r="F73" s="232"/>
      <c r="G73" s="232"/>
      <c r="H73" s="217"/>
    </row>
    <row r="74" spans="1:14" ht="15" customHeight="1">
      <c r="A74" s="241"/>
      <c r="B74" s="242" t="s">
        <v>958</v>
      </c>
      <c r="C74" s="241" t="s">
        <v>959</v>
      </c>
      <c r="D74" s="241"/>
      <c r="E74" s="244"/>
      <c r="F74" s="244"/>
      <c r="G74" s="244"/>
      <c r="H74" s="258"/>
      <c r="I74" s="258"/>
      <c r="J74" s="258"/>
      <c r="K74" s="258"/>
      <c r="L74" s="258"/>
      <c r="M74" s="258"/>
      <c r="N74" s="258"/>
    </row>
    <row r="75" spans="1:8" ht="15">
      <c r="A75" s="220" t="s">
        <v>960</v>
      </c>
      <c r="B75" s="220" t="s">
        <v>961</v>
      </c>
      <c r="C75" s="270">
        <v>37.578268045739165</v>
      </c>
      <c r="H75" s="217"/>
    </row>
    <row r="76" spans="1:8" ht="15">
      <c r="A76" s="220" t="s">
        <v>962</v>
      </c>
      <c r="B76" s="220" t="s">
        <v>2075</v>
      </c>
      <c r="C76" s="270">
        <v>177.04020575168494</v>
      </c>
      <c r="H76" s="217"/>
    </row>
    <row r="77" spans="1:8" ht="15" outlineLevel="1">
      <c r="A77" s="220" t="s">
        <v>963</v>
      </c>
      <c r="H77" s="217"/>
    </row>
    <row r="78" spans="1:8" ht="15" outlineLevel="1">
      <c r="A78" s="220" t="s">
        <v>964</v>
      </c>
      <c r="H78" s="217"/>
    </row>
    <row r="79" spans="1:8" ht="15" outlineLevel="1">
      <c r="A79" s="220" t="s">
        <v>965</v>
      </c>
      <c r="H79" s="217"/>
    </row>
    <row r="80" spans="1:8" ht="15" outlineLevel="1">
      <c r="A80" s="220" t="s">
        <v>966</v>
      </c>
      <c r="H80" s="217"/>
    </row>
    <row r="81" spans="1:8" ht="15">
      <c r="A81" s="241"/>
      <c r="B81" s="242" t="s">
        <v>967</v>
      </c>
      <c r="C81" s="241" t="s">
        <v>483</v>
      </c>
      <c r="D81" s="241" t="s">
        <v>484</v>
      </c>
      <c r="E81" s="244" t="s">
        <v>968</v>
      </c>
      <c r="F81" s="244" t="s">
        <v>969</v>
      </c>
      <c r="G81" s="244" t="s">
        <v>970</v>
      </c>
      <c r="H81" s="217"/>
    </row>
    <row r="82" spans="1:8" ht="15">
      <c r="A82" s="220" t="s">
        <v>971</v>
      </c>
      <c r="B82" s="220" t="s">
        <v>972</v>
      </c>
      <c r="C82" s="309">
        <v>0.001411264472419123</v>
      </c>
      <c r="D82" s="342"/>
      <c r="E82" s="342"/>
      <c r="F82" s="342"/>
      <c r="G82" s="342">
        <f>C82</f>
        <v>0.001411264472419123</v>
      </c>
      <c r="H82" s="217"/>
    </row>
    <row r="83" spans="1:8" ht="15">
      <c r="A83" s="220" t="s">
        <v>973</v>
      </c>
      <c r="B83" s="220" t="s">
        <v>974</v>
      </c>
      <c r="C83" s="309">
        <v>0.00012643910686834482</v>
      </c>
      <c r="G83" s="343">
        <f>C83</f>
        <v>0.00012643910686834482</v>
      </c>
      <c r="H83" s="217"/>
    </row>
    <row r="84" spans="1:8" ht="15">
      <c r="A84" s="220" t="s">
        <v>975</v>
      </c>
      <c r="B84" s="220" t="s">
        <v>976</v>
      </c>
      <c r="C84" s="309">
        <v>0.00010405441138542437</v>
      </c>
      <c r="G84" s="343">
        <f>C84</f>
        <v>0.00010405441138542437</v>
      </c>
      <c r="H84" s="217"/>
    </row>
    <row r="85" spans="1:8" ht="15">
      <c r="A85" s="220" t="s">
        <v>977</v>
      </c>
      <c r="B85" s="220" t="s">
        <v>978</v>
      </c>
      <c r="C85" s="309">
        <v>8.152748978411605E-06</v>
      </c>
      <c r="G85" s="343">
        <f>C85</f>
        <v>8.152748978411605E-06</v>
      </c>
      <c r="H85" s="217"/>
    </row>
    <row r="86" spans="1:8" ht="15">
      <c r="A86" s="220" t="s">
        <v>979</v>
      </c>
      <c r="B86" s="220" t="s">
        <v>980</v>
      </c>
      <c r="C86" s="309">
        <v>0</v>
      </c>
      <c r="G86" s="343">
        <f>C86</f>
        <v>0</v>
      </c>
      <c r="H86" s="217"/>
    </row>
    <row r="87" spans="1:8" ht="15" outlineLevel="1">
      <c r="A87" s="220" t="s">
        <v>981</v>
      </c>
      <c r="H87" s="217"/>
    </row>
    <row r="88" spans="1:8" ht="15" outlineLevel="1">
      <c r="A88" s="220" t="s">
        <v>982</v>
      </c>
      <c r="H88" s="217"/>
    </row>
    <row r="89" spans="1:8" ht="15" outlineLevel="1">
      <c r="A89" s="220" t="s">
        <v>983</v>
      </c>
      <c r="H89" s="217"/>
    </row>
    <row r="90" spans="1:8" ht="15" outlineLevel="1">
      <c r="A90" s="220" t="s">
        <v>984</v>
      </c>
      <c r="H90" s="217"/>
    </row>
    <row r="91" ht="15">
      <c r="H91" s="217"/>
    </row>
    <row r="92" ht="15">
      <c r="H92" s="217"/>
    </row>
    <row r="93" ht="15">
      <c r="H93" s="217"/>
    </row>
    <row r="94" ht="15">
      <c r="H94" s="217"/>
    </row>
    <row r="95" ht="15">
      <c r="H95" s="217"/>
    </row>
    <row r="96" ht="15">
      <c r="H96" s="217"/>
    </row>
    <row r="97" ht="15">
      <c r="H97" s="217"/>
    </row>
    <row r="98" ht="15">
      <c r="H98" s="217"/>
    </row>
    <row r="99" ht="15">
      <c r="H99" s="217"/>
    </row>
    <row r="100" ht="15">
      <c r="H100" s="217"/>
    </row>
    <row r="101" ht="15">
      <c r="H101" s="217"/>
    </row>
    <row r="102" ht="15">
      <c r="H102" s="217"/>
    </row>
    <row r="103" ht="15">
      <c r="H103" s="217"/>
    </row>
    <row r="104" ht="15">
      <c r="H104" s="217"/>
    </row>
    <row r="105" ht="15">
      <c r="H105" s="217"/>
    </row>
    <row r="106" ht="15">
      <c r="H106" s="217"/>
    </row>
    <row r="107" ht="15">
      <c r="H107" s="217"/>
    </row>
    <row r="108" ht="15">
      <c r="H108" s="217"/>
    </row>
    <row r="109" ht="15">
      <c r="H109" s="217"/>
    </row>
    <row r="110" ht="15">
      <c r="H110" s="217"/>
    </row>
    <row r="111" ht="15">
      <c r="H111" s="217"/>
    </row>
    <row r="112" ht="15">
      <c r="H112" s="217"/>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2" r:id="rId2"/>
  <headerFooter>
    <oddHeader>&amp;R&amp;G</oddHeader>
  </headerFooter>
  <rowBreaks count="1" manualBreakCount="1">
    <brk id="72" max="6" man="1"/>
  </rowBreaks>
  <legacyDrawingHF r:id="rId1"/>
</worksheet>
</file>

<file path=xl/worksheets/sheet33.xml><?xml version="1.0" encoding="utf-8"?>
<worksheet xmlns="http://schemas.openxmlformats.org/spreadsheetml/2006/main" xmlns:r="http://schemas.openxmlformats.org/officeDocument/2006/relationships">
  <sheetPr codeName="Sheet29"/>
  <dimension ref="A1:F381"/>
  <sheetViews>
    <sheetView showGridLines="0" zoomScalePageLayoutView="0" workbookViewId="0" topLeftCell="A1">
      <selection activeCell="A1" sqref="A1"/>
    </sheetView>
  </sheetViews>
  <sheetFormatPr defaultColWidth="9.140625" defaultRowHeight="12.75"/>
  <sheetData>
    <row r="1" spans="2:6" ht="12.75">
      <c r="B1" t="s">
        <v>1691</v>
      </c>
      <c r="C1" t="s">
        <v>1692</v>
      </c>
      <c r="D1" t="s">
        <v>1693</v>
      </c>
      <c r="E1" t="s">
        <v>1694</v>
      </c>
      <c r="F1" t="s">
        <v>1695</v>
      </c>
    </row>
    <row r="2" spans="1:6" ht="12.75">
      <c r="A2" t="s">
        <v>1311</v>
      </c>
      <c r="B2">
        <v>13388406491.38369</v>
      </c>
      <c r="C2">
        <v>13366430669.061123</v>
      </c>
      <c r="D2">
        <v>13333532301.624968</v>
      </c>
      <c r="E2">
        <v>13278875553.876125</v>
      </c>
      <c r="F2">
        <v>5000000000</v>
      </c>
    </row>
    <row r="3" spans="1:6" ht="12.75">
      <c r="A3" t="s">
        <v>1312</v>
      </c>
      <c r="B3">
        <v>13303171902.399496</v>
      </c>
      <c r="C3">
        <v>13258809856.041992</v>
      </c>
      <c r="D3">
        <v>13192539483.741442</v>
      </c>
      <c r="E3">
        <v>13082812151.986162</v>
      </c>
      <c r="F3">
        <v>5000000000</v>
      </c>
    </row>
    <row r="4" spans="1:6" ht="12.75">
      <c r="A4" t="s">
        <v>1313</v>
      </c>
      <c r="B4">
        <v>13214791344.91861</v>
      </c>
      <c r="C4">
        <v>13149105504.112604</v>
      </c>
      <c r="D4">
        <v>13051181745.260765</v>
      </c>
      <c r="E4">
        <v>12889575775.59222</v>
      </c>
      <c r="F4">
        <v>5000000000</v>
      </c>
    </row>
    <row r="5" spans="1:6" ht="12.75">
      <c r="A5" t="s">
        <v>1314</v>
      </c>
      <c r="B5">
        <v>13129977773.226908</v>
      </c>
      <c r="C5">
        <v>13042554788.39517</v>
      </c>
      <c r="D5">
        <v>12912501653.116896</v>
      </c>
      <c r="E5">
        <v>12698598621.312088</v>
      </c>
      <c r="F5">
        <v>5000000000</v>
      </c>
    </row>
    <row r="6" spans="1:6" ht="12.75">
      <c r="A6" t="s">
        <v>1315</v>
      </c>
      <c r="B6">
        <v>13047402603.429705</v>
      </c>
      <c r="C6">
        <v>12938547409.662245</v>
      </c>
      <c r="D6">
        <v>12776954103.824986</v>
      </c>
      <c r="E6">
        <v>12512075616.979387</v>
      </c>
      <c r="F6">
        <v>5000000000</v>
      </c>
    </row>
    <row r="7" spans="1:6" ht="12.75">
      <c r="A7" t="s">
        <v>1316</v>
      </c>
      <c r="B7">
        <v>12964999643.393661</v>
      </c>
      <c r="C7">
        <v>12835728649.822046</v>
      </c>
      <c r="D7">
        <v>12644221873.836292</v>
      </c>
      <c r="E7">
        <v>12331338432.128363</v>
      </c>
      <c r="F7">
        <v>5000000000</v>
      </c>
    </row>
    <row r="8" spans="1:6" ht="12.75">
      <c r="A8" t="s">
        <v>1317</v>
      </c>
      <c r="B8">
        <v>12882899596.340693</v>
      </c>
      <c r="C8">
        <v>12732814716.917532</v>
      </c>
      <c r="D8">
        <v>12510944366.269312</v>
      </c>
      <c r="E8">
        <v>12149679495.111128</v>
      </c>
      <c r="F8">
        <v>5000000000</v>
      </c>
    </row>
    <row r="9" spans="1:6" ht="12.75">
      <c r="A9" t="s">
        <v>1318</v>
      </c>
      <c r="B9">
        <v>12795067069.178875</v>
      </c>
      <c r="C9">
        <v>12625248192.426971</v>
      </c>
      <c r="D9">
        <v>12374719547.706108</v>
      </c>
      <c r="E9">
        <v>11968126674.873621</v>
      </c>
      <c r="F9">
        <v>5000000000</v>
      </c>
    </row>
    <row r="10" spans="1:6" ht="12.75">
      <c r="A10" t="s">
        <v>1319</v>
      </c>
      <c r="B10">
        <v>12709725576.245323</v>
      </c>
      <c r="C10">
        <v>12519768839.274515</v>
      </c>
      <c r="D10">
        <v>12240124744.186989</v>
      </c>
      <c r="E10">
        <v>11787814029.668108</v>
      </c>
      <c r="F10">
        <v>5000000000</v>
      </c>
    </row>
    <row r="11" spans="1:6" ht="12.75">
      <c r="A11" t="s">
        <v>1320</v>
      </c>
      <c r="B11">
        <v>12624107314.79735</v>
      </c>
      <c r="C11">
        <v>12414338799.4746</v>
      </c>
      <c r="D11">
        <v>12106182596.10964</v>
      </c>
      <c r="E11">
        <v>11609439998.395773</v>
      </c>
      <c r="F11">
        <v>5000000000</v>
      </c>
    </row>
    <row r="12" spans="1:6" ht="12.75">
      <c r="A12" t="s">
        <v>1321</v>
      </c>
      <c r="B12">
        <v>12534322883.374176</v>
      </c>
      <c r="C12">
        <v>12307161984.372671</v>
      </c>
      <c r="D12">
        <v>11974093896.047628</v>
      </c>
      <c r="E12">
        <v>11438833059.557064</v>
      </c>
      <c r="F12">
        <v>5000000000</v>
      </c>
    </row>
    <row r="13" spans="1:6" ht="12.75">
      <c r="A13" t="s">
        <v>1322</v>
      </c>
      <c r="B13">
        <v>12448873914.850595</v>
      </c>
      <c r="C13">
        <v>12202530060.566841</v>
      </c>
      <c r="D13">
        <v>11842099934.535143</v>
      </c>
      <c r="E13">
        <v>11264823819.228046</v>
      </c>
      <c r="F13">
        <v>5000000000</v>
      </c>
    </row>
    <row r="14" spans="1:6" ht="12.75">
      <c r="A14" t="s">
        <v>1323</v>
      </c>
      <c r="B14">
        <v>12364626832.63848</v>
      </c>
      <c r="C14">
        <v>12100056327.80124</v>
      </c>
      <c r="D14">
        <v>11713751186.465307</v>
      </c>
      <c r="E14">
        <v>11097055558.615799</v>
      </c>
      <c r="F14">
        <v>5000000000</v>
      </c>
    </row>
    <row r="15" spans="1:6" ht="12.75">
      <c r="A15" t="s">
        <v>1324</v>
      </c>
      <c r="B15">
        <v>12279029683.948809</v>
      </c>
      <c r="C15">
        <v>11995910214.727612</v>
      </c>
      <c r="D15">
        <v>11583395960.314632</v>
      </c>
      <c r="E15">
        <v>10927084143.527855</v>
      </c>
      <c r="F15">
        <v>5000000000</v>
      </c>
    </row>
    <row r="16" spans="1:6" ht="12.75">
      <c r="A16" t="s">
        <v>1325</v>
      </c>
      <c r="B16">
        <v>12193713396.775667</v>
      </c>
      <c r="C16">
        <v>11893007718.73259</v>
      </c>
      <c r="D16">
        <v>11455766785.782505</v>
      </c>
      <c r="E16">
        <v>10762387686.689154</v>
      </c>
      <c r="F16">
        <v>5000000000</v>
      </c>
    </row>
    <row r="17" spans="1:6" ht="12.75">
      <c r="A17" t="s">
        <v>1326</v>
      </c>
      <c r="B17">
        <v>12107214216.54085</v>
      </c>
      <c r="C17">
        <v>11788613339.90378</v>
      </c>
      <c r="D17">
        <v>11326331781.002584</v>
      </c>
      <c r="E17">
        <v>10595717416.55984</v>
      </c>
      <c r="F17">
        <v>5000000000</v>
      </c>
    </row>
    <row r="18" spans="1:6" ht="12.75">
      <c r="A18" t="s">
        <v>1327</v>
      </c>
      <c r="B18">
        <v>12022870141.051983</v>
      </c>
      <c r="C18">
        <v>11686633704.252836</v>
      </c>
      <c r="D18">
        <v>11199795191.711254</v>
      </c>
      <c r="E18">
        <v>10432965916.08954</v>
      </c>
      <c r="F18">
        <v>5000000000</v>
      </c>
    </row>
    <row r="19" spans="1:6" ht="12.75">
      <c r="A19" t="s">
        <v>1328</v>
      </c>
      <c r="B19">
        <v>11936988073.635122</v>
      </c>
      <c r="C19">
        <v>11584107953.65693</v>
      </c>
      <c r="D19">
        <v>11074216564.431854</v>
      </c>
      <c r="E19">
        <v>10273698190.355095</v>
      </c>
      <c r="F19">
        <v>5000000000</v>
      </c>
    </row>
    <row r="20" spans="1:6" ht="12.75">
      <c r="A20" t="s">
        <v>1329</v>
      </c>
      <c r="B20">
        <v>11848277771.78328</v>
      </c>
      <c r="C20">
        <v>11478518604.45354</v>
      </c>
      <c r="D20">
        <v>10945367587.892672</v>
      </c>
      <c r="E20">
        <v>10111154863.684069</v>
      </c>
      <c r="F20">
        <v>5000000000</v>
      </c>
    </row>
    <row r="21" spans="1:6" ht="12.75">
      <c r="A21" t="s">
        <v>1330</v>
      </c>
      <c r="B21">
        <v>11762069100.136526</v>
      </c>
      <c r="C21">
        <v>11376296487.565912</v>
      </c>
      <c r="D21">
        <v>10821193882.747543</v>
      </c>
      <c r="E21">
        <v>9955467811.084194</v>
      </c>
      <c r="F21">
        <v>5000000000</v>
      </c>
    </row>
    <row r="22" spans="1:6" ht="12.75">
      <c r="A22" t="s">
        <v>1331</v>
      </c>
      <c r="B22">
        <v>11680273481.079702</v>
      </c>
      <c r="C22">
        <v>11278022743.697998</v>
      </c>
      <c r="D22">
        <v>10700432585.530521</v>
      </c>
      <c r="E22">
        <v>9802671496.393959</v>
      </c>
      <c r="F22">
        <v>5000000000</v>
      </c>
    </row>
    <row r="23" spans="1:6" ht="12.75">
      <c r="A23" t="s">
        <v>1332</v>
      </c>
      <c r="B23">
        <v>11597367968.472115</v>
      </c>
      <c r="C23">
        <v>11178979780.213749</v>
      </c>
      <c r="D23">
        <v>10579487570.745308</v>
      </c>
      <c r="E23">
        <v>9650823342.620062</v>
      </c>
      <c r="F23">
        <v>5000000000</v>
      </c>
    </row>
    <row r="24" spans="1:6" ht="12.75">
      <c r="A24" t="s">
        <v>1333</v>
      </c>
      <c r="B24">
        <v>11512039435.032848</v>
      </c>
      <c r="C24">
        <v>11079728674.729685</v>
      </c>
      <c r="D24">
        <v>10461469748.043283</v>
      </c>
      <c r="E24">
        <v>9506648751.765863</v>
      </c>
      <c r="F24">
        <v>5000000000</v>
      </c>
    </row>
    <row r="25" spans="1:6" ht="12.75">
      <c r="A25" t="s">
        <v>1334</v>
      </c>
      <c r="B25">
        <v>11427015969.36652</v>
      </c>
      <c r="C25">
        <v>10979244839.918612</v>
      </c>
      <c r="D25">
        <v>10340228623.01283</v>
      </c>
      <c r="E25">
        <v>9356674149.625114</v>
      </c>
      <c r="F25">
        <v>5000000000</v>
      </c>
    </row>
    <row r="26" spans="1:6" ht="12.75">
      <c r="A26" t="s">
        <v>1335</v>
      </c>
      <c r="B26">
        <v>11345322086.294184</v>
      </c>
      <c r="C26">
        <v>10882859587.318096</v>
      </c>
      <c r="D26">
        <v>10224226553.578838</v>
      </c>
      <c r="E26">
        <v>9213781559.88155</v>
      </c>
      <c r="F26">
        <v>5000000000</v>
      </c>
    </row>
    <row r="27" spans="1:6" ht="12.75">
      <c r="A27" t="s">
        <v>1336</v>
      </c>
      <c r="B27">
        <v>11261653707.944695</v>
      </c>
      <c r="C27">
        <v>10784279720.494785</v>
      </c>
      <c r="D27">
        <v>10105845985.391912</v>
      </c>
      <c r="E27">
        <v>9068526832.797665</v>
      </c>
      <c r="F27">
        <v>5000000000</v>
      </c>
    </row>
    <row r="28" spans="1:6" ht="12.75">
      <c r="A28" t="s">
        <v>1337</v>
      </c>
      <c r="B28">
        <v>11177571243.208143</v>
      </c>
      <c r="C28">
        <v>10686192227.811584</v>
      </c>
      <c r="D28">
        <v>9989282165.812227</v>
      </c>
      <c r="E28">
        <v>8927182872.388649</v>
      </c>
      <c r="F28">
        <v>5000000000</v>
      </c>
    </row>
    <row r="29" spans="1:6" ht="12.75">
      <c r="A29" t="s">
        <v>1338</v>
      </c>
      <c r="B29">
        <v>11094147168.365692</v>
      </c>
      <c r="C29">
        <v>10588446272.575191</v>
      </c>
      <c r="D29">
        <v>9872738380.631842</v>
      </c>
      <c r="E29">
        <v>8785660132.96837</v>
      </c>
      <c r="F29">
        <v>5000000000</v>
      </c>
    </row>
    <row r="30" spans="1:6" ht="12.75">
      <c r="A30" t="s">
        <v>1339</v>
      </c>
      <c r="B30">
        <v>11008990214.158636</v>
      </c>
      <c r="C30">
        <v>10489350060.499847</v>
      </c>
      <c r="D30">
        <v>9755466988.804146</v>
      </c>
      <c r="E30">
        <v>8644531345.092846</v>
      </c>
      <c r="F30">
        <v>5000000000</v>
      </c>
    </row>
    <row r="31" spans="1:6" ht="12.75">
      <c r="A31" t="s">
        <v>1340</v>
      </c>
      <c r="B31">
        <v>10926046965.42373</v>
      </c>
      <c r="C31">
        <v>10393234278.509558</v>
      </c>
      <c r="D31">
        <v>9642285105.198227</v>
      </c>
      <c r="E31">
        <v>8509213919.254913</v>
      </c>
      <c r="F31">
        <v>5000000000</v>
      </c>
    </row>
    <row r="32" spans="1:6" ht="12.75">
      <c r="A32" t="s">
        <v>1341</v>
      </c>
      <c r="B32">
        <v>10840929400.159067</v>
      </c>
      <c r="C32">
        <v>10294777133.71628</v>
      </c>
      <c r="D32">
        <v>9526651838.316526</v>
      </c>
      <c r="E32">
        <v>8371559851.217897</v>
      </c>
      <c r="F32">
        <v>5000000000</v>
      </c>
    </row>
    <row r="33" spans="1:6" ht="12.75">
      <c r="A33" t="s">
        <v>1342</v>
      </c>
      <c r="B33">
        <v>10757692423.354868</v>
      </c>
      <c r="C33">
        <v>10198965355.034294</v>
      </c>
      <c r="D33">
        <v>9414759454.468252</v>
      </c>
      <c r="E33">
        <v>8239320648.316302</v>
      </c>
      <c r="F33">
        <v>5000000000</v>
      </c>
    </row>
    <row r="34" spans="1:6" ht="12.75">
      <c r="A34" t="s">
        <v>1343</v>
      </c>
      <c r="B34">
        <v>10675711632.694729</v>
      </c>
      <c r="C34">
        <v>10104076061.089539</v>
      </c>
      <c r="D34">
        <v>9303445364.297098</v>
      </c>
      <c r="E34">
        <v>8107418792.963864</v>
      </c>
      <c r="F34">
        <v>5000000000</v>
      </c>
    </row>
    <row r="35" spans="1:6" ht="12.75">
      <c r="A35" t="s">
        <v>1344</v>
      </c>
      <c r="B35">
        <v>10592085042.359428</v>
      </c>
      <c r="C35">
        <v>10007924273.954376</v>
      </c>
      <c r="D35">
        <v>9191477070.821186</v>
      </c>
      <c r="E35">
        <v>7975918792.032319</v>
      </c>
      <c r="F35">
        <v>5000000000</v>
      </c>
    </row>
    <row r="36" spans="1:6" ht="12.75">
      <c r="A36" t="s">
        <v>1345</v>
      </c>
      <c r="B36">
        <v>10506680950.157803</v>
      </c>
      <c r="C36">
        <v>9912021127.87435</v>
      </c>
      <c r="D36">
        <v>9082483819.010584</v>
      </c>
      <c r="E36">
        <v>7851182261.067389</v>
      </c>
      <c r="F36">
        <v>5000000000</v>
      </c>
    </row>
    <row r="37" spans="1:6" ht="12.75">
      <c r="A37" t="s">
        <v>1346</v>
      </c>
      <c r="B37">
        <v>10425736700.464552</v>
      </c>
      <c r="C37">
        <v>9818976177.445463</v>
      </c>
      <c r="D37">
        <v>8974344006.042849</v>
      </c>
      <c r="E37">
        <v>7724844735.084568</v>
      </c>
      <c r="F37">
        <v>5000000000</v>
      </c>
    </row>
    <row r="38" spans="1:6" ht="12.75">
      <c r="A38" t="s">
        <v>1347</v>
      </c>
      <c r="B38">
        <v>10340796861.571098</v>
      </c>
      <c r="C38">
        <v>9722994067.67086</v>
      </c>
      <c r="D38">
        <v>8864745966.03512</v>
      </c>
      <c r="E38">
        <v>7599227115.18408</v>
      </c>
      <c r="F38">
        <v>5000000000</v>
      </c>
    </row>
    <row r="39" spans="1:6" ht="12.75">
      <c r="A39" t="s">
        <v>1348</v>
      </c>
      <c r="B39">
        <v>10256817271.476067</v>
      </c>
      <c r="C39">
        <v>9627674780.723244</v>
      </c>
      <c r="D39">
        <v>8755516651.88543</v>
      </c>
      <c r="E39">
        <v>7473800957.435235</v>
      </c>
      <c r="F39">
        <v>5000000000</v>
      </c>
    </row>
    <row r="40" spans="1:6" ht="12.75">
      <c r="A40" t="s">
        <v>1349</v>
      </c>
      <c r="B40">
        <v>10172699020.470718</v>
      </c>
      <c r="C40">
        <v>9533042927.228897</v>
      </c>
      <c r="D40">
        <v>8648119513.32587</v>
      </c>
      <c r="E40">
        <v>7351864860.343026</v>
      </c>
      <c r="F40">
        <v>5000000000</v>
      </c>
    </row>
    <row r="41" spans="1:6" ht="12.75">
      <c r="A41" t="s">
        <v>1350</v>
      </c>
      <c r="B41">
        <v>10090121959.71293</v>
      </c>
      <c r="C41">
        <v>9439620789.713959</v>
      </c>
      <c r="D41">
        <v>8541591058.083004</v>
      </c>
      <c r="E41">
        <v>7230548228.886501</v>
      </c>
      <c r="F41">
        <v>5000000000</v>
      </c>
    </row>
    <row r="42" spans="1:6" ht="12.75">
      <c r="A42" t="s">
        <v>1351</v>
      </c>
      <c r="B42">
        <v>10003704644.195494</v>
      </c>
      <c r="C42">
        <v>9342901547.01421</v>
      </c>
      <c r="D42">
        <v>8432572664.688907</v>
      </c>
      <c r="E42">
        <v>7108028558.45841</v>
      </c>
      <c r="F42">
        <v>5000000000</v>
      </c>
    </row>
    <row r="43" spans="1:6" ht="12.75">
      <c r="A43" t="s">
        <v>1352</v>
      </c>
      <c r="B43">
        <v>9920581262.092058</v>
      </c>
      <c r="C43">
        <v>9250060873.5473</v>
      </c>
      <c r="D43">
        <v>8328229375.119282</v>
      </c>
      <c r="E43">
        <v>6991298307.75728</v>
      </c>
      <c r="F43">
        <v>5000000000</v>
      </c>
    </row>
    <row r="44" spans="1:6" ht="12.75">
      <c r="A44" t="s">
        <v>1353</v>
      </c>
      <c r="B44">
        <v>9835608396.672508</v>
      </c>
      <c r="C44">
        <v>9155276815.481401</v>
      </c>
      <c r="D44">
        <v>8221927824.569411</v>
      </c>
      <c r="E44">
        <v>6872827359.089977</v>
      </c>
      <c r="F44">
        <v>5000000000</v>
      </c>
    </row>
    <row r="45" spans="1:6" ht="12.75">
      <c r="A45" t="s">
        <v>1354</v>
      </c>
      <c r="B45">
        <v>9749547968.412123</v>
      </c>
      <c r="C45">
        <v>9060273164.303259</v>
      </c>
      <c r="D45">
        <v>8116583092.836225</v>
      </c>
      <c r="E45">
        <v>6756956100.121397</v>
      </c>
      <c r="F45">
        <v>5000000000</v>
      </c>
    </row>
    <row r="46" spans="1:6" ht="12.75">
      <c r="A46" t="s">
        <v>1355</v>
      </c>
      <c r="B46">
        <v>9667480641.968702</v>
      </c>
      <c r="C46">
        <v>8968770302.18854</v>
      </c>
      <c r="D46">
        <v>8014177217.202687</v>
      </c>
      <c r="E46">
        <v>6643446157.57571</v>
      </c>
      <c r="F46">
        <v>5000000000</v>
      </c>
    </row>
    <row r="47" spans="1:6" ht="12.75">
      <c r="A47" t="s">
        <v>1356</v>
      </c>
      <c r="B47">
        <v>9583687437.583855</v>
      </c>
      <c r="C47">
        <v>8875953342.258678</v>
      </c>
      <c r="D47">
        <v>7911068477.584296</v>
      </c>
      <c r="E47">
        <v>6530196369.731142</v>
      </c>
      <c r="F47">
        <v>5000000000</v>
      </c>
    </row>
    <row r="48" spans="1:6" ht="12.75">
      <c r="A48" t="s">
        <v>1357</v>
      </c>
      <c r="B48">
        <v>9500602674.995085</v>
      </c>
      <c r="C48">
        <v>8785042502.210901</v>
      </c>
      <c r="D48">
        <v>7811410151.895378</v>
      </c>
      <c r="E48">
        <v>6422381304.040071</v>
      </c>
      <c r="F48">
        <v>5000000000</v>
      </c>
    </row>
    <row r="49" spans="1:6" ht="12.75">
      <c r="A49" t="s">
        <v>1358</v>
      </c>
      <c r="B49">
        <v>9419171246.581335</v>
      </c>
      <c r="C49">
        <v>8694971901.989538</v>
      </c>
      <c r="D49">
        <v>7711659590.860224</v>
      </c>
      <c r="E49">
        <v>6313513521.8848915</v>
      </c>
      <c r="F49">
        <v>5000000000</v>
      </c>
    </row>
    <row r="50" spans="1:6" ht="12.75">
      <c r="A50" t="s">
        <v>1359</v>
      </c>
      <c r="B50">
        <v>9335308082.32347</v>
      </c>
      <c r="C50">
        <v>8603411697.188053</v>
      </c>
      <c r="D50">
        <v>7611673316.2526045</v>
      </c>
      <c r="E50">
        <v>6206110277.857208</v>
      </c>
      <c r="F50">
        <v>5000000000</v>
      </c>
    </row>
    <row r="51" spans="1:6" ht="12.75">
      <c r="A51" t="s">
        <v>1360</v>
      </c>
      <c r="B51">
        <v>9247406520.79346</v>
      </c>
      <c r="C51">
        <v>8507947071.640104</v>
      </c>
      <c r="D51">
        <v>7508069902.38724</v>
      </c>
      <c r="E51">
        <v>6095709680.271059</v>
      </c>
      <c r="F51">
        <v>5000000000</v>
      </c>
    </row>
    <row r="52" spans="1:6" ht="12.75">
      <c r="A52" t="s">
        <v>1361</v>
      </c>
      <c r="B52">
        <v>9163078747.353888</v>
      </c>
      <c r="C52">
        <v>8416524827.91197</v>
      </c>
      <c r="D52">
        <v>7409111048.826777</v>
      </c>
      <c r="E52">
        <v>5990708044.735614</v>
      </c>
      <c r="F52">
        <v>5000000000</v>
      </c>
    </row>
    <row r="53" spans="1:6" ht="12.75">
      <c r="A53" t="s">
        <v>1362</v>
      </c>
      <c r="B53">
        <v>9081791232.173342</v>
      </c>
      <c r="C53">
        <v>8327711730.641789</v>
      </c>
      <c r="D53">
        <v>7312284352.747986</v>
      </c>
      <c r="E53">
        <v>5887375575.928247</v>
      </c>
      <c r="F53">
        <v>5000000000</v>
      </c>
    </row>
    <row r="54" spans="1:6" ht="12.75">
      <c r="A54" t="s">
        <v>1363</v>
      </c>
      <c r="B54">
        <v>8997714506.86101</v>
      </c>
      <c r="C54">
        <v>8236622410.538434</v>
      </c>
      <c r="D54">
        <v>7213908643.860376</v>
      </c>
      <c r="E54">
        <v>5783569091.502067</v>
      </c>
      <c r="F54">
        <v>5000000000</v>
      </c>
    </row>
    <row r="55" spans="1:6" ht="12.75">
      <c r="A55" t="s">
        <v>1364</v>
      </c>
      <c r="B55">
        <v>8911030113.644918</v>
      </c>
      <c r="C55">
        <v>8143881013.745356</v>
      </c>
      <c r="D55">
        <v>7115127191.932355</v>
      </c>
      <c r="E55">
        <v>5680990217.770571</v>
      </c>
      <c r="F55">
        <v>5000000000</v>
      </c>
    </row>
    <row r="56" spans="1:6" ht="12.75">
      <c r="A56" t="s">
        <v>1365</v>
      </c>
      <c r="B56">
        <v>8825340453.655363</v>
      </c>
      <c r="C56">
        <v>8051888561.517544</v>
      </c>
      <c r="D56">
        <v>7016864607.453753</v>
      </c>
      <c r="E56">
        <v>5578803821.673332</v>
      </c>
      <c r="F56">
        <v>5000000000</v>
      </c>
    </row>
    <row r="57" spans="1:6" ht="12.75">
      <c r="A57" t="s">
        <v>1366</v>
      </c>
      <c r="B57">
        <v>8740843145.288692</v>
      </c>
      <c r="C57">
        <v>7961706702.341615</v>
      </c>
      <c r="D57">
        <v>6921198153.317964</v>
      </c>
      <c r="E57">
        <v>5480186766.901657</v>
      </c>
      <c r="F57">
        <v>5000000000</v>
      </c>
    </row>
    <row r="58" spans="1:6" ht="12.75">
      <c r="A58" t="s">
        <v>1367</v>
      </c>
      <c r="B58">
        <v>8665409200.727448</v>
      </c>
      <c r="C58">
        <v>7879609640.438871</v>
      </c>
      <c r="D58">
        <v>6832409757.145005</v>
      </c>
      <c r="E58">
        <v>5386970536.435078</v>
      </c>
      <c r="F58">
        <v>5000000000</v>
      </c>
    </row>
    <row r="59" spans="1:6" ht="12.75">
      <c r="A59" t="s">
        <v>1368</v>
      </c>
      <c r="B59">
        <v>8589608814.275301</v>
      </c>
      <c r="C59">
        <v>7797435513.810304</v>
      </c>
      <c r="D59">
        <v>6743961556.83099</v>
      </c>
      <c r="E59">
        <v>5294712724.566611</v>
      </c>
      <c r="F59">
        <v>5000000000</v>
      </c>
    </row>
    <row r="60" spans="1:6" ht="12.75">
      <c r="A60" t="s">
        <v>1369</v>
      </c>
      <c r="B60">
        <v>8513905558.628096</v>
      </c>
      <c r="C60">
        <v>7716873079.785091</v>
      </c>
      <c r="D60">
        <v>6658950212.804293</v>
      </c>
      <c r="E60">
        <v>5207965452.011976</v>
      </c>
      <c r="F60">
        <v>5000000000</v>
      </c>
    </row>
    <row r="61" spans="1:6" ht="12.75">
      <c r="A61" t="s">
        <v>1370</v>
      </c>
      <c r="B61">
        <v>8437950753.963954</v>
      </c>
      <c r="C61">
        <v>7635057189.961295</v>
      </c>
      <c r="D61">
        <v>6571595109.167768</v>
      </c>
      <c r="E61">
        <v>5117875821.435452</v>
      </c>
      <c r="F61">
        <v>5000000000</v>
      </c>
    </row>
    <row r="62" spans="1:6" ht="12.75">
      <c r="A62" t="s">
        <v>1371</v>
      </c>
      <c r="B62">
        <v>8359398552.020156</v>
      </c>
      <c r="C62">
        <v>7551563872.179744</v>
      </c>
      <c r="D62">
        <v>6483733721.498368</v>
      </c>
      <c r="E62">
        <v>5028751793.371125</v>
      </c>
      <c r="F62">
        <v>5000000000</v>
      </c>
    </row>
    <row r="63" spans="1:6" ht="12.75">
      <c r="A63" t="s">
        <v>1372</v>
      </c>
      <c r="B63">
        <v>8281494578.713092</v>
      </c>
      <c r="C63">
        <v>7468499725.762013</v>
      </c>
      <c r="D63">
        <v>6396107182.831288</v>
      </c>
      <c r="E63">
        <v>4939777438.320742</v>
      </c>
      <c r="F63">
        <v>5000000000</v>
      </c>
    </row>
    <row r="64" spans="1:6" ht="12.75">
      <c r="A64" t="s">
        <v>1373</v>
      </c>
      <c r="B64">
        <v>8204372108.991376</v>
      </c>
      <c r="C64">
        <v>7386803689.177565</v>
      </c>
      <c r="D64">
        <v>6310571448.034971</v>
      </c>
      <c r="E64">
        <v>4853739019.018299</v>
      </c>
      <c r="F64">
        <v>5000000000</v>
      </c>
    </row>
    <row r="65" spans="1:6" ht="12.75">
      <c r="A65" t="s">
        <v>1374</v>
      </c>
      <c r="B65">
        <v>8129513892.514738</v>
      </c>
      <c r="C65">
        <v>7306990866.233585</v>
      </c>
      <c r="D65">
        <v>6226511407.60213</v>
      </c>
      <c r="E65">
        <v>4768800348.187206</v>
      </c>
      <c r="F65">
        <v>5000000000</v>
      </c>
    </row>
    <row r="66" spans="1:6" ht="12.75">
      <c r="A66" t="s">
        <v>1375</v>
      </c>
      <c r="B66">
        <v>8047968186.2153</v>
      </c>
      <c r="C66">
        <v>7221426858.66509</v>
      </c>
      <c r="D66">
        <v>6137949817.550109</v>
      </c>
      <c r="E66">
        <v>4681061052.363297</v>
      </c>
      <c r="F66">
        <v>5000000000</v>
      </c>
    </row>
    <row r="67" spans="1:6" ht="12.75">
      <c r="A67" t="s">
        <v>1376</v>
      </c>
      <c r="B67">
        <v>7974179037.580353</v>
      </c>
      <c r="C67">
        <v>7143471372.427968</v>
      </c>
      <c r="D67">
        <v>6056746436.248142</v>
      </c>
      <c r="E67">
        <v>4600197185.150508</v>
      </c>
      <c r="F67">
        <v>5000000000</v>
      </c>
    </row>
    <row r="68" spans="1:6" ht="12.75">
      <c r="A68" t="s">
        <v>1377</v>
      </c>
      <c r="B68">
        <v>7900980905.298545</v>
      </c>
      <c r="C68">
        <v>7065893993.354809</v>
      </c>
      <c r="D68">
        <v>5975734508.780725</v>
      </c>
      <c r="E68">
        <v>4519443582.387878</v>
      </c>
      <c r="F68">
        <v>5000000000</v>
      </c>
    </row>
    <row r="69" spans="1:6" ht="12.75">
      <c r="A69" t="s">
        <v>1378</v>
      </c>
      <c r="B69">
        <v>7816106820.694586</v>
      </c>
      <c r="C69">
        <v>6978517178.532175</v>
      </c>
      <c r="D69">
        <v>5887312595.262945</v>
      </c>
      <c r="E69">
        <v>4434318201.777619</v>
      </c>
      <c r="F69">
        <v>5000000000</v>
      </c>
    </row>
    <row r="70" spans="1:6" ht="12.75">
      <c r="A70" t="s">
        <v>1379</v>
      </c>
      <c r="B70">
        <v>7741934901.766874</v>
      </c>
      <c r="C70">
        <v>6900569909.220796</v>
      </c>
      <c r="D70">
        <v>5806748239.361386</v>
      </c>
      <c r="E70">
        <v>4355112469.109489</v>
      </c>
      <c r="F70">
        <v>5000000000</v>
      </c>
    </row>
    <row r="71" spans="1:6" ht="12.75">
      <c r="A71" t="s">
        <v>1380</v>
      </c>
      <c r="B71">
        <v>7668162523.292176</v>
      </c>
      <c r="C71">
        <v>6823222489.574557</v>
      </c>
      <c r="D71">
        <v>5727059071.10847</v>
      </c>
      <c r="E71">
        <v>4277151762.623298</v>
      </c>
      <c r="F71">
        <v>2500000000</v>
      </c>
    </row>
    <row r="72" spans="1:6" ht="12.75">
      <c r="A72" t="s">
        <v>1381</v>
      </c>
      <c r="B72">
        <v>7593554968.074018</v>
      </c>
      <c r="C72">
        <v>6746483894.680939</v>
      </c>
      <c r="D72">
        <v>5649639463.793418</v>
      </c>
      <c r="E72">
        <v>4203187295.06803</v>
      </c>
      <c r="F72">
        <v>2500000000</v>
      </c>
    </row>
    <row r="73" spans="1:6" ht="12.75">
      <c r="A73" t="s">
        <v>1382</v>
      </c>
      <c r="B73">
        <v>7519895673.866761</v>
      </c>
      <c r="C73">
        <v>6669709851.296377</v>
      </c>
      <c r="D73">
        <v>5571142668.846387</v>
      </c>
      <c r="E73">
        <v>4127232252.2342305</v>
      </c>
      <c r="F73">
        <v>2500000000</v>
      </c>
    </row>
    <row r="74" spans="1:6" ht="12.75">
      <c r="A74" t="s">
        <v>1383</v>
      </c>
      <c r="B74">
        <v>7447601739.35609</v>
      </c>
      <c r="C74">
        <v>6594746878.759698</v>
      </c>
      <c r="D74">
        <v>5494968878.77199</v>
      </c>
      <c r="E74">
        <v>4054113927.834591</v>
      </c>
      <c r="F74">
        <v>2500000000</v>
      </c>
    </row>
    <row r="75" spans="1:6" ht="12.75">
      <c r="A75" t="s">
        <v>1384</v>
      </c>
      <c r="B75">
        <v>7374012760.458885</v>
      </c>
      <c r="C75">
        <v>6518510210.977337</v>
      </c>
      <c r="D75">
        <v>5417632592.436279</v>
      </c>
      <c r="E75">
        <v>3980126547.299114</v>
      </c>
      <c r="F75">
        <v>2500000000</v>
      </c>
    </row>
    <row r="76" spans="1:6" ht="12.75">
      <c r="A76" t="s">
        <v>1385</v>
      </c>
      <c r="B76">
        <v>7301455036.605669</v>
      </c>
      <c r="C76">
        <v>6443776087.236715</v>
      </c>
      <c r="D76">
        <v>5342338560.396842</v>
      </c>
      <c r="E76">
        <v>3908722349.455472</v>
      </c>
      <c r="F76">
        <v>2500000000</v>
      </c>
    </row>
    <row r="77" spans="1:6" ht="12.75">
      <c r="A77" t="s">
        <v>1386</v>
      </c>
      <c r="B77">
        <v>7229213949.366525</v>
      </c>
      <c r="C77">
        <v>6369199945.57491</v>
      </c>
      <c r="D77">
        <v>5267080328.911071</v>
      </c>
      <c r="E77">
        <v>3837337310.803394</v>
      </c>
      <c r="F77">
        <v>2500000000</v>
      </c>
    </row>
    <row r="78" spans="1:6" ht="12.75">
      <c r="A78" t="s">
        <v>1387</v>
      </c>
      <c r="B78">
        <v>7157644526.109085</v>
      </c>
      <c r="C78">
        <v>6295448997.308275</v>
      </c>
      <c r="D78">
        <v>5192851005.39145</v>
      </c>
      <c r="E78">
        <v>3767233296.4184074</v>
      </c>
      <c r="F78">
        <v>2500000000</v>
      </c>
    </row>
    <row r="79" spans="1:6" ht="12.75">
      <c r="A79" t="s">
        <v>1388</v>
      </c>
      <c r="B79">
        <v>7086021929.692514</v>
      </c>
      <c r="C79">
        <v>6222223922.814644</v>
      </c>
      <c r="D79">
        <v>5119818385.810338</v>
      </c>
      <c r="E79">
        <v>3699025226.5459447</v>
      </c>
      <c r="F79">
        <v>2500000000</v>
      </c>
    </row>
    <row r="80" spans="1:6" ht="12.75">
      <c r="A80" t="s">
        <v>1389</v>
      </c>
      <c r="B80">
        <v>7012487948.862053</v>
      </c>
      <c r="C80">
        <v>6147210021.465303</v>
      </c>
      <c r="D80">
        <v>5045231091.418887</v>
      </c>
      <c r="E80">
        <v>3629697401.178778</v>
      </c>
      <c r="F80">
        <v>2500000000</v>
      </c>
    </row>
    <row r="81" spans="1:6" ht="12.75">
      <c r="A81" t="s">
        <v>1390</v>
      </c>
      <c r="B81">
        <v>6938807771.319821</v>
      </c>
      <c r="C81">
        <v>6072637258.610912</v>
      </c>
      <c r="D81">
        <v>4971759581.75752</v>
      </c>
      <c r="E81">
        <v>3562177530.9311266</v>
      </c>
      <c r="F81">
        <v>2500000000</v>
      </c>
    </row>
    <row r="82" spans="1:6" ht="12.75">
      <c r="A82" t="s">
        <v>1391</v>
      </c>
      <c r="B82">
        <v>6867871058.627356</v>
      </c>
      <c r="C82">
        <v>6000361219.923553</v>
      </c>
      <c r="D82">
        <v>4900092382.870902</v>
      </c>
      <c r="E82">
        <v>3495958979.279843</v>
      </c>
      <c r="F82">
        <v>2500000000</v>
      </c>
    </row>
    <row r="83" spans="1:6" ht="12.75">
      <c r="A83" t="s">
        <v>1392</v>
      </c>
      <c r="B83">
        <v>6797634281.617203</v>
      </c>
      <c r="C83">
        <v>5928923369.957674</v>
      </c>
      <c r="D83">
        <v>4829440307.714893</v>
      </c>
      <c r="E83">
        <v>3430958636.0488124</v>
      </c>
      <c r="F83">
        <v>2500000000</v>
      </c>
    </row>
    <row r="84" spans="1:6" ht="12.75">
      <c r="A84" t="s">
        <v>1393</v>
      </c>
      <c r="B84">
        <v>6728496467.434508</v>
      </c>
      <c r="C84">
        <v>5859629995.542412</v>
      </c>
      <c r="D84">
        <v>4762031621.598934</v>
      </c>
      <c r="E84">
        <v>3370124661.8988404</v>
      </c>
      <c r="F84">
        <v>2500000000</v>
      </c>
    </row>
    <row r="85" spans="1:6" ht="12.75">
      <c r="A85" t="s">
        <v>1394</v>
      </c>
      <c r="B85">
        <v>6659038696.675508</v>
      </c>
      <c r="C85">
        <v>5789305695.950364</v>
      </c>
      <c r="D85">
        <v>4692914661.082746</v>
      </c>
      <c r="E85">
        <v>3307142947.9931264</v>
      </c>
      <c r="F85">
        <v>2500000000</v>
      </c>
    </row>
    <row r="86" spans="1:6" ht="12.75">
      <c r="A86" t="s">
        <v>1395</v>
      </c>
      <c r="B86">
        <v>6589860448.499336</v>
      </c>
      <c r="C86">
        <v>5719758889.651772</v>
      </c>
      <c r="D86">
        <v>4625127012.687702</v>
      </c>
      <c r="E86">
        <v>3246011525.453603</v>
      </c>
      <c r="F86">
        <v>2500000000</v>
      </c>
    </row>
    <row r="87" spans="1:6" ht="12.75">
      <c r="A87" t="s">
        <v>1396</v>
      </c>
      <c r="B87">
        <v>6521430567.47313</v>
      </c>
      <c r="C87">
        <v>5650763848.260557</v>
      </c>
      <c r="D87">
        <v>4557715292.414319</v>
      </c>
      <c r="E87">
        <v>3185152320.6686087</v>
      </c>
      <c r="F87">
        <v>2500000000</v>
      </c>
    </row>
    <row r="88" spans="1:6" ht="12.75">
      <c r="A88" t="s">
        <v>1397</v>
      </c>
      <c r="B88">
        <v>6454188286.350633</v>
      </c>
      <c r="C88">
        <v>5583319420.158331</v>
      </c>
      <c r="D88">
        <v>4492233024.771949</v>
      </c>
      <c r="E88">
        <v>3126521166.5841928</v>
      </c>
      <c r="F88">
        <v>2500000000</v>
      </c>
    </row>
    <row r="89" spans="1:6" ht="12.75">
      <c r="A89" t="s">
        <v>1398</v>
      </c>
      <c r="B89">
        <v>6386217339.194067</v>
      </c>
      <c r="C89">
        <v>5515149853.6056795</v>
      </c>
      <c r="D89">
        <v>4426099899.553111</v>
      </c>
      <c r="E89">
        <v>3067446017.2854147</v>
      </c>
      <c r="F89">
        <v>2500000000</v>
      </c>
    </row>
    <row r="90" spans="1:6" ht="12.75">
      <c r="A90" t="s">
        <v>1399</v>
      </c>
      <c r="B90">
        <v>6318501522.897102</v>
      </c>
      <c r="C90">
        <v>5447415424.774849</v>
      </c>
      <c r="D90">
        <v>4360622424.395697</v>
      </c>
      <c r="E90">
        <v>3009267674.024968</v>
      </c>
      <c r="F90">
        <v>2500000000</v>
      </c>
    </row>
    <row r="91" spans="1:6" ht="12.75">
      <c r="A91" t="s">
        <v>1400</v>
      </c>
      <c r="B91">
        <v>6250539112.773883</v>
      </c>
      <c r="C91">
        <v>5379977250.263083</v>
      </c>
      <c r="D91">
        <v>4296038790.426471</v>
      </c>
      <c r="E91">
        <v>2952545599.6375823</v>
      </c>
      <c r="F91">
        <v>2500000000</v>
      </c>
    </row>
    <row r="92" spans="1:6" ht="12.75">
      <c r="A92" t="s">
        <v>1401</v>
      </c>
      <c r="B92">
        <v>6181963712.176986</v>
      </c>
      <c r="C92">
        <v>5311928156.51102</v>
      </c>
      <c r="D92">
        <v>4230912467.2319517</v>
      </c>
      <c r="E92">
        <v>2895470066.1890655</v>
      </c>
      <c r="F92">
        <v>2500000000</v>
      </c>
    </row>
    <row r="93" spans="1:6" ht="12.75">
      <c r="A93" t="s">
        <v>1402</v>
      </c>
      <c r="B93">
        <v>6114568777.613511</v>
      </c>
      <c r="C93">
        <v>5245394250.630822</v>
      </c>
      <c r="D93">
        <v>4167635713.658823</v>
      </c>
      <c r="E93">
        <v>2840474360.960412</v>
      </c>
      <c r="F93">
        <v>2500000000</v>
      </c>
    </row>
    <row r="94" spans="1:6" ht="12.75">
      <c r="A94" t="s">
        <v>1403</v>
      </c>
      <c r="B94">
        <v>6047389070.844708</v>
      </c>
      <c r="C94">
        <v>5178965181.985756</v>
      </c>
      <c r="D94">
        <v>4104390741.1143265</v>
      </c>
      <c r="E94">
        <v>2785521028.487531</v>
      </c>
      <c r="F94">
        <v>2500000000</v>
      </c>
    </row>
    <row r="95" spans="1:6" ht="12.75">
      <c r="A95" t="s">
        <v>1404</v>
      </c>
      <c r="B95">
        <v>5980306104.739757</v>
      </c>
      <c r="C95">
        <v>5112829069.207104</v>
      </c>
      <c r="D95">
        <v>4041672083.2057962</v>
      </c>
      <c r="E95">
        <v>2731337933.2750015</v>
      </c>
      <c r="F95">
        <v>2500000000</v>
      </c>
    </row>
    <row r="96" spans="1:6" ht="12.75">
      <c r="A96" t="s">
        <v>1405</v>
      </c>
      <c r="B96">
        <v>5913053078.061331</v>
      </c>
      <c r="C96">
        <v>5047309992.150282</v>
      </c>
      <c r="D96">
        <v>3980386286.533154</v>
      </c>
      <c r="E96">
        <v>2679261665.938471</v>
      </c>
      <c r="F96">
        <v>2500000000</v>
      </c>
    </row>
    <row r="97" spans="1:6" ht="12.75">
      <c r="A97" t="s">
        <v>1406</v>
      </c>
      <c r="B97">
        <v>5846468067.353676</v>
      </c>
      <c r="C97">
        <v>4982009626.141792</v>
      </c>
      <c r="D97">
        <v>3918897439.228704</v>
      </c>
      <c r="E97">
        <v>2626699711.7000637</v>
      </c>
      <c r="F97">
        <v>2500000000</v>
      </c>
    </row>
    <row r="98" spans="1:6" ht="12.75">
      <c r="A98" t="s">
        <v>1407</v>
      </c>
      <c r="B98">
        <v>5779994839.467048</v>
      </c>
      <c r="C98">
        <v>4917280597.880905</v>
      </c>
      <c r="D98">
        <v>3858460815.7274804</v>
      </c>
      <c r="E98">
        <v>2575589857.8506327</v>
      </c>
      <c r="F98">
        <v>2500000000</v>
      </c>
    </row>
    <row r="99" spans="1:6" ht="12.75">
      <c r="A99" t="s">
        <v>1408</v>
      </c>
      <c r="B99">
        <v>5712824617.436179</v>
      </c>
      <c r="C99">
        <v>4851892962.176525</v>
      </c>
      <c r="D99">
        <v>3797470483.7082906</v>
      </c>
      <c r="E99">
        <v>2524141159.3175573</v>
      </c>
      <c r="F99">
        <v>2500000000</v>
      </c>
    </row>
    <row r="100" spans="1:6" ht="12.75">
      <c r="A100" t="s">
        <v>1409</v>
      </c>
      <c r="B100">
        <v>5649467698.266518</v>
      </c>
      <c r="C100">
        <v>4790208422.31167</v>
      </c>
      <c r="D100">
        <v>3739963579.239166</v>
      </c>
      <c r="E100">
        <v>2475726629.508795</v>
      </c>
      <c r="F100">
        <v>2500000000</v>
      </c>
    </row>
    <row r="101" spans="1:6" ht="12.75">
      <c r="A101" t="s">
        <v>1410</v>
      </c>
      <c r="B101">
        <v>5585403264.666738</v>
      </c>
      <c r="C101">
        <v>4727855491.91833</v>
      </c>
      <c r="D101">
        <v>3681893731.7649593</v>
      </c>
      <c r="E101">
        <v>2426963161.3492</v>
      </c>
      <c r="F101">
        <v>2500000000</v>
      </c>
    </row>
    <row r="102" spans="1:6" ht="12.75">
      <c r="A102" t="s">
        <v>1411</v>
      </c>
      <c r="B102">
        <v>5520616618.453742</v>
      </c>
      <c r="C102">
        <v>4665090000.297385</v>
      </c>
      <c r="D102">
        <v>3623774590.134579</v>
      </c>
      <c r="E102">
        <v>2378536003.57857</v>
      </c>
      <c r="F102">
        <v>2500000000</v>
      </c>
    </row>
    <row r="103" spans="1:6" ht="12.75">
      <c r="A103" t="s">
        <v>1412</v>
      </c>
      <c r="B103">
        <v>5457949445.514386</v>
      </c>
      <c r="C103">
        <v>4604563932.307633</v>
      </c>
      <c r="D103">
        <v>3567955452.1339273</v>
      </c>
      <c r="E103">
        <v>2332298113.80011</v>
      </c>
      <c r="F103">
        <v>2500000000</v>
      </c>
    </row>
    <row r="104" spans="1:6" ht="12.75">
      <c r="A104" t="s">
        <v>1413</v>
      </c>
      <c r="B104">
        <v>5396705830.181096</v>
      </c>
      <c r="C104">
        <v>4545174101.4899025</v>
      </c>
      <c r="D104">
        <v>3512978827.0304184</v>
      </c>
      <c r="E104">
        <v>2286634699.3804564</v>
      </c>
      <c r="F104">
        <v>2500000000</v>
      </c>
    </row>
    <row r="105" spans="1:6" ht="12.75">
      <c r="A105" t="s">
        <v>1414</v>
      </c>
      <c r="B105">
        <v>5334952423.066523</v>
      </c>
      <c r="C105">
        <v>4485789487.526897</v>
      </c>
      <c r="D105">
        <v>3458546865.4888034</v>
      </c>
      <c r="E105">
        <v>2241976240.2324686</v>
      </c>
      <c r="F105">
        <v>2500000000</v>
      </c>
    </row>
    <row r="106" spans="1:6" ht="12.75">
      <c r="A106" t="s">
        <v>1415</v>
      </c>
      <c r="B106">
        <v>5273219044.341981</v>
      </c>
      <c r="C106">
        <v>4426362001.695185</v>
      </c>
      <c r="D106">
        <v>3404048961.6596813</v>
      </c>
      <c r="E106">
        <v>2197302037.324193</v>
      </c>
      <c r="F106">
        <v>2500000000</v>
      </c>
    </row>
    <row r="107" spans="1:6" ht="12.75">
      <c r="A107" t="s">
        <v>1416</v>
      </c>
      <c r="B107">
        <v>5212732171.13775</v>
      </c>
      <c r="C107">
        <v>4368167745.847867</v>
      </c>
      <c r="D107">
        <v>3350751878.152155</v>
      </c>
      <c r="E107">
        <v>2153737895.267148</v>
      </c>
      <c r="F107">
        <v>0</v>
      </c>
    </row>
    <row r="108" spans="1:5" ht="12.75">
      <c r="A108" t="s">
        <v>1417</v>
      </c>
      <c r="B108">
        <v>5152137765.137129</v>
      </c>
      <c r="C108">
        <v>4310776299.773009</v>
      </c>
      <c r="D108">
        <v>3299131030.2405877</v>
      </c>
      <c r="E108">
        <v>2112443761.122708</v>
      </c>
    </row>
    <row r="109" spans="1:5" ht="12.75">
      <c r="A109" t="s">
        <v>1418</v>
      </c>
      <c r="B109">
        <v>5093205840.151998</v>
      </c>
      <c r="C109">
        <v>4254240391.4519887</v>
      </c>
      <c r="D109">
        <v>3247582538.3906293</v>
      </c>
      <c r="E109">
        <v>2070629553.6505616</v>
      </c>
    </row>
    <row r="110" spans="1:5" ht="12.75">
      <c r="A110" t="s">
        <v>1419</v>
      </c>
      <c r="B110">
        <v>5031712429.008098</v>
      </c>
      <c r="C110">
        <v>4195977696.855978</v>
      </c>
      <c r="D110">
        <v>3195222526.822816</v>
      </c>
      <c r="E110">
        <v>2028894213.5302923</v>
      </c>
    </row>
    <row r="111" spans="1:5" ht="12.75">
      <c r="A111" t="s">
        <v>1420</v>
      </c>
      <c r="B111">
        <v>4970301686.378433</v>
      </c>
      <c r="C111">
        <v>4137737048.1057034</v>
      </c>
      <c r="D111">
        <v>3142859156.7479067</v>
      </c>
      <c r="E111">
        <v>1987192012.2894716</v>
      </c>
    </row>
    <row r="112" spans="1:5" ht="12.75">
      <c r="A112" t="s">
        <v>1421</v>
      </c>
      <c r="B112">
        <v>4911706467.808346</v>
      </c>
      <c r="C112">
        <v>4082245347.5946765</v>
      </c>
      <c r="D112">
        <v>3093078208.1416287</v>
      </c>
      <c r="E112">
        <v>1947699256.1734781</v>
      </c>
    </row>
    <row r="113" spans="1:5" ht="12.75">
      <c r="A113" t="s">
        <v>1422</v>
      </c>
      <c r="B113">
        <v>4853621754.29428</v>
      </c>
      <c r="C113">
        <v>4027127739.8879895</v>
      </c>
      <c r="D113">
        <v>3043555999.7108126</v>
      </c>
      <c r="E113">
        <v>1908397828.322328</v>
      </c>
    </row>
    <row r="114" spans="1:5" ht="12.75">
      <c r="A114" t="s">
        <v>1423</v>
      </c>
      <c r="B114">
        <v>4792617347.201685</v>
      </c>
      <c r="C114">
        <v>3969766948.226215</v>
      </c>
      <c r="D114">
        <v>2992574670.976934</v>
      </c>
      <c r="E114">
        <v>1868483349.4090178</v>
      </c>
    </row>
    <row r="115" spans="1:5" ht="12.75">
      <c r="A115" t="s">
        <v>1424</v>
      </c>
      <c r="B115">
        <v>4736311440.302472</v>
      </c>
      <c r="C115">
        <v>3916688822.434391</v>
      </c>
      <c r="D115">
        <v>2945295135.684825</v>
      </c>
      <c r="E115">
        <v>1831425006.9348595</v>
      </c>
    </row>
    <row r="116" spans="1:5" ht="12.75">
      <c r="A116" t="s">
        <v>1425</v>
      </c>
      <c r="B116">
        <v>4677969601.179617</v>
      </c>
      <c r="C116">
        <v>3861881921.149164</v>
      </c>
      <c r="D116">
        <v>2896695437.6217594</v>
      </c>
      <c r="E116">
        <v>1793575961.569005</v>
      </c>
    </row>
    <row r="117" spans="1:5" ht="12.75">
      <c r="A117" t="s">
        <v>1426</v>
      </c>
      <c r="B117">
        <v>4621755855.53358</v>
      </c>
      <c r="C117">
        <v>3809212107.6755533</v>
      </c>
      <c r="D117">
        <v>2850156896.0400286</v>
      </c>
      <c r="E117">
        <v>1757526129.9621208</v>
      </c>
    </row>
    <row r="118" spans="1:5" ht="12.75">
      <c r="A118" t="s">
        <v>1427</v>
      </c>
      <c r="B118">
        <v>4567857241.215837</v>
      </c>
      <c r="C118">
        <v>3758403964.071184</v>
      </c>
      <c r="D118">
        <v>2804988997.5887446</v>
      </c>
      <c r="E118">
        <v>1722347600.9937909</v>
      </c>
    </row>
    <row r="119" spans="1:5" ht="12.75">
      <c r="A119" t="s">
        <v>1428</v>
      </c>
      <c r="B119">
        <v>4513992915.980936</v>
      </c>
      <c r="C119">
        <v>3707785376.3636813</v>
      </c>
      <c r="D119">
        <v>2760173517.566808</v>
      </c>
      <c r="E119">
        <v>1687651021.729641</v>
      </c>
    </row>
    <row r="120" spans="1:5" ht="12.75">
      <c r="A120" t="s">
        <v>1429</v>
      </c>
      <c r="B120">
        <v>4459563338.156737</v>
      </c>
      <c r="C120">
        <v>3657464955.4792757</v>
      </c>
      <c r="D120">
        <v>2716458578.833463</v>
      </c>
      <c r="E120">
        <v>1654567008.3976479</v>
      </c>
    </row>
    <row r="121" spans="1:5" ht="12.75">
      <c r="A121" t="s">
        <v>1430</v>
      </c>
      <c r="B121">
        <v>4406499404.477699</v>
      </c>
      <c r="C121">
        <v>3607815598.2696924</v>
      </c>
      <c r="D121">
        <v>2672768463.9460044</v>
      </c>
      <c r="E121">
        <v>1621060528.3126736</v>
      </c>
    </row>
    <row r="122" spans="1:5" ht="12.75">
      <c r="A122" t="s">
        <v>1431</v>
      </c>
      <c r="B122">
        <v>4352566572.813201</v>
      </c>
      <c r="C122">
        <v>3557808750.2273836</v>
      </c>
      <c r="D122">
        <v>2629234805.1525097</v>
      </c>
      <c r="E122">
        <v>1588120123.7753186</v>
      </c>
    </row>
    <row r="123" spans="1:5" ht="12.75">
      <c r="A123" t="s">
        <v>1432</v>
      </c>
      <c r="B123">
        <v>4299245376.561828</v>
      </c>
      <c r="C123">
        <v>3508263365.6510735</v>
      </c>
      <c r="D123">
        <v>2586027001.3769054</v>
      </c>
      <c r="E123">
        <v>1555405573.790146</v>
      </c>
    </row>
    <row r="124" spans="1:5" ht="12.75">
      <c r="A124" t="s">
        <v>1433</v>
      </c>
      <c r="B124">
        <v>4246979255.305787</v>
      </c>
      <c r="C124">
        <v>3459924767.240575</v>
      </c>
      <c r="D124">
        <v>2544118227.9630084</v>
      </c>
      <c r="E124">
        <v>1523926316.1789498</v>
      </c>
    </row>
    <row r="125" spans="1:5" ht="12.75">
      <c r="A125" t="s">
        <v>1434</v>
      </c>
      <c r="B125">
        <v>4194965475.828792</v>
      </c>
      <c r="C125">
        <v>3411753815.8451514</v>
      </c>
      <c r="D125">
        <v>2502317498.121798</v>
      </c>
      <c r="E125">
        <v>1492539081.0599911</v>
      </c>
    </row>
    <row r="126" spans="1:5" ht="12.75">
      <c r="A126" t="s">
        <v>1435</v>
      </c>
      <c r="B126">
        <v>4142765066.831029</v>
      </c>
      <c r="C126">
        <v>3363584786.561015</v>
      </c>
      <c r="D126">
        <v>2460714335.075061</v>
      </c>
      <c r="E126">
        <v>1461507733.1405938</v>
      </c>
    </row>
    <row r="127" spans="1:5" ht="12.75">
      <c r="A127" t="s">
        <v>1436</v>
      </c>
      <c r="B127">
        <v>4090516208.732596</v>
      </c>
      <c r="C127">
        <v>3315711627.7772117</v>
      </c>
      <c r="D127">
        <v>2419721255.0293083</v>
      </c>
      <c r="E127">
        <v>1431269251.2830398</v>
      </c>
    </row>
    <row r="128" spans="1:5" ht="12.75">
      <c r="A128" t="s">
        <v>1437</v>
      </c>
      <c r="B128">
        <v>4039028798.566574</v>
      </c>
      <c r="C128">
        <v>3268423791.7649364</v>
      </c>
      <c r="D128">
        <v>2379145721.342833</v>
      </c>
      <c r="E128">
        <v>1401308203.7846162</v>
      </c>
    </row>
    <row r="129" spans="1:5" ht="12.75">
      <c r="A129" t="s">
        <v>1438</v>
      </c>
      <c r="B129">
        <v>3987506018.512988</v>
      </c>
      <c r="C129">
        <v>3221434647.9070425</v>
      </c>
      <c r="D129">
        <v>2339169931.038827</v>
      </c>
      <c r="E129">
        <v>1372114890.7646174</v>
      </c>
    </row>
    <row r="130" spans="1:5" ht="12.75">
      <c r="A130" t="s">
        <v>1439</v>
      </c>
      <c r="B130">
        <v>3936227802.021877</v>
      </c>
      <c r="C130">
        <v>3174614367.098799</v>
      </c>
      <c r="D130">
        <v>2299309943.8211374</v>
      </c>
      <c r="E130">
        <v>1343021118.7953694</v>
      </c>
    </row>
    <row r="131" spans="1:5" ht="12.75">
      <c r="A131" t="s">
        <v>1440</v>
      </c>
      <c r="B131">
        <v>3885394987.229647</v>
      </c>
      <c r="C131">
        <v>3128302253.0993733</v>
      </c>
      <c r="D131">
        <v>2260004690.4543386</v>
      </c>
      <c r="E131">
        <v>1314471833.5045369</v>
      </c>
    </row>
    <row r="132" spans="1:5" ht="12.75">
      <c r="A132" t="s">
        <v>1441</v>
      </c>
      <c r="B132">
        <v>3834419990.985491</v>
      </c>
      <c r="C132">
        <v>3082530164.6933646</v>
      </c>
      <c r="D132">
        <v>2221821087.2737246</v>
      </c>
      <c r="E132">
        <v>1287318586.0433526</v>
      </c>
    </row>
    <row r="133" spans="1:5" ht="12.75">
      <c r="A133" t="s">
        <v>1442</v>
      </c>
      <c r="B133">
        <v>3784033981.735251</v>
      </c>
      <c r="C133">
        <v>3036864828.732694</v>
      </c>
      <c r="D133">
        <v>2183339660.8448653</v>
      </c>
      <c r="E133">
        <v>1259664466.6152573</v>
      </c>
    </row>
    <row r="134" spans="1:5" ht="12.75">
      <c r="A134" t="s">
        <v>1443</v>
      </c>
      <c r="B134">
        <v>3734077629.57933</v>
      </c>
      <c r="C134">
        <v>2991853589.0502667</v>
      </c>
      <c r="D134">
        <v>2145684906.3579907</v>
      </c>
      <c r="E134">
        <v>1232865229.794482</v>
      </c>
    </row>
    <row r="135" spans="1:5" ht="12.75">
      <c r="A135" t="s">
        <v>1444</v>
      </c>
      <c r="B135">
        <v>3684440804.40064</v>
      </c>
      <c r="C135">
        <v>2947076143.2342405</v>
      </c>
      <c r="D135">
        <v>2108196359.523265</v>
      </c>
      <c r="E135">
        <v>1206194480.6105173</v>
      </c>
    </row>
    <row r="136" spans="1:5" ht="12.75">
      <c r="A136" t="s">
        <v>1445</v>
      </c>
      <c r="B136">
        <v>3635041102.100938</v>
      </c>
      <c r="C136">
        <v>2902790276.6542683</v>
      </c>
      <c r="D136">
        <v>2071405519.8859894</v>
      </c>
      <c r="E136">
        <v>1180286637.946166</v>
      </c>
    </row>
    <row r="137" spans="1:5" ht="12.75">
      <c r="A137" t="s">
        <v>1446</v>
      </c>
      <c r="B137">
        <v>3586518649.291674</v>
      </c>
      <c r="C137">
        <v>2859184667.796135</v>
      </c>
      <c r="D137">
        <v>2035100067.609507</v>
      </c>
      <c r="E137">
        <v>1154688258.1475394</v>
      </c>
    </row>
    <row r="138" spans="1:5" ht="12.75">
      <c r="A138" t="s">
        <v>1447</v>
      </c>
      <c r="B138">
        <v>3538307003.395139</v>
      </c>
      <c r="C138">
        <v>2815965981.319827</v>
      </c>
      <c r="D138">
        <v>1999240583.973671</v>
      </c>
      <c r="E138">
        <v>1129537515.1996593</v>
      </c>
    </row>
    <row r="139" spans="1:5" ht="12.75">
      <c r="A139" t="s">
        <v>1448</v>
      </c>
      <c r="B139">
        <v>3489708770.485526</v>
      </c>
      <c r="C139">
        <v>2772730356.6160865</v>
      </c>
      <c r="D139">
        <v>1963699636.96174</v>
      </c>
      <c r="E139">
        <v>1104909591.7279124</v>
      </c>
    </row>
    <row r="140" spans="1:5" ht="12.75">
      <c r="A140" t="s">
        <v>1449</v>
      </c>
      <c r="B140">
        <v>3442412824.18415</v>
      </c>
      <c r="C140">
        <v>2730512583.4815044</v>
      </c>
      <c r="D140">
        <v>1928882166.3566227</v>
      </c>
      <c r="E140">
        <v>1080722022.043672</v>
      </c>
    </row>
    <row r="141" spans="1:5" ht="12.75">
      <c r="A141" t="s">
        <v>1450</v>
      </c>
      <c r="B141">
        <v>3395605492.652006</v>
      </c>
      <c r="C141">
        <v>2688964193.2899704</v>
      </c>
      <c r="D141">
        <v>1894856395.5853226</v>
      </c>
      <c r="E141">
        <v>1057305980.6963897</v>
      </c>
    </row>
    <row r="142" spans="1:5" ht="12.75">
      <c r="A142" t="s">
        <v>1451</v>
      </c>
      <c r="B142">
        <v>3349215894.52494</v>
      </c>
      <c r="C142">
        <v>2647730110.5545225</v>
      </c>
      <c r="D142">
        <v>1861054494.1235564</v>
      </c>
      <c r="E142">
        <v>1034046565.5513092</v>
      </c>
    </row>
    <row r="143" spans="1:5" ht="12.75">
      <c r="A143" t="s">
        <v>1452</v>
      </c>
      <c r="B143">
        <v>3302604429.473366</v>
      </c>
      <c r="C143">
        <v>2606453064.769843</v>
      </c>
      <c r="D143">
        <v>1827382145.9529037</v>
      </c>
      <c r="E143">
        <v>1011036893.1348864</v>
      </c>
    </row>
    <row r="144" spans="1:5" ht="12.75">
      <c r="A144" t="s">
        <v>1453</v>
      </c>
      <c r="B144">
        <v>3255822243.755287</v>
      </c>
      <c r="C144">
        <v>2565454859.6317577</v>
      </c>
      <c r="D144">
        <v>1794358795.100415</v>
      </c>
      <c r="E144">
        <v>988831883.3378062</v>
      </c>
    </row>
    <row r="145" spans="1:5" ht="12.75">
      <c r="A145" t="s">
        <v>1454</v>
      </c>
      <c r="B145">
        <v>3210254989.637643</v>
      </c>
      <c r="C145">
        <v>2525259422.236186</v>
      </c>
      <c r="D145">
        <v>1761752933.8030353</v>
      </c>
      <c r="E145">
        <v>966751370.3393131</v>
      </c>
    </row>
    <row r="146" spans="1:5" ht="12.75">
      <c r="A146" t="s">
        <v>1455</v>
      </c>
      <c r="B146">
        <v>3164881444.050075</v>
      </c>
      <c r="C146">
        <v>2485481168.3706594</v>
      </c>
      <c r="D146">
        <v>1729733702.808189</v>
      </c>
      <c r="E146">
        <v>945290131.1496496</v>
      </c>
    </row>
    <row r="147" spans="1:5" ht="12.75">
      <c r="A147" t="s">
        <v>1456</v>
      </c>
      <c r="B147">
        <v>3119878803.075379</v>
      </c>
      <c r="C147">
        <v>2445983558.383887</v>
      </c>
      <c r="D147">
        <v>1697916766.0630515</v>
      </c>
      <c r="E147">
        <v>923972174.857817</v>
      </c>
    </row>
    <row r="148" spans="1:5" ht="12.75">
      <c r="A148" t="s">
        <v>1457</v>
      </c>
      <c r="B148">
        <v>3074683294.631001</v>
      </c>
      <c r="C148">
        <v>2406593606.5700064</v>
      </c>
      <c r="D148">
        <v>1666461901.3344548</v>
      </c>
      <c r="E148">
        <v>903137694.0494416</v>
      </c>
    </row>
    <row r="149" spans="1:5" ht="12.75">
      <c r="A149" t="s">
        <v>1458</v>
      </c>
      <c r="B149">
        <v>3029376941.611863</v>
      </c>
      <c r="C149">
        <v>2367110134.5900326</v>
      </c>
      <c r="D149">
        <v>1634952683.2401257</v>
      </c>
      <c r="E149">
        <v>882308346.0421586</v>
      </c>
    </row>
    <row r="150" spans="1:5" ht="12.75">
      <c r="A150" t="s">
        <v>1459</v>
      </c>
      <c r="B150">
        <v>2984190400.170431</v>
      </c>
      <c r="C150">
        <v>2327847133.624306</v>
      </c>
      <c r="D150">
        <v>1603744846.5928383</v>
      </c>
      <c r="E150">
        <v>861801195.9203384</v>
      </c>
    </row>
    <row r="151" spans="1:5" ht="12.75">
      <c r="A151" t="s">
        <v>1460</v>
      </c>
      <c r="B151">
        <v>2939752111.406145</v>
      </c>
      <c r="C151">
        <v>2289418562.8174386</v>
      </c>
      <c r="D151">
        <v>1573387818.7772574</v>
      </c>
      <c r="E151">
        <v>842022478.5950049</v>
      </c>
    </row>
    <row r="152" spans="1:5" ht="12.75">
      <c r="A152" t="s">
        <v>1461</v>
      </c>
      <c r="B152">
        <v>2896295254.023631</v>
      </c>
      <c r="C152">
        <v>2251749632.32839</v>
      </c>
      <c r="D152">
        <v>1543564483.3344123</v>
      </c>
      <c r="E152">
        <v>822563242.9305938</v>
      </c>
    </row>
    <row r="153" spans="1:5" ht="12.75">
      <c r="A153" t="s">
        <v>1462</v>
      </c>
      <c r="B153">
        <v>2853165289.754839</v>
      </c>
      <c r="C153">
        <v>2214576872.9625106</v>
      </c>
      <c r="D153">
        <v>1514346311.703816</v>
      </c>
      <c r="E153">
        <v>803684900.9624426</v>
      </c>
    </row>
    <row r="154" spans="1:5" ht="12.75">
      <c r="A154" t="s">
        <v>1463</v>
      </c>
      <c r="B154">
        <v>2810035159.932709</v>
      </c>
      <c r="C154">
        <v>2177400715.3575826</v>
      </c>
      <c r="D154">
        <v>1485138299.5677633</v>
      </c>
      <c r="E154">
        <v>784845409.922823</v>
      </c>
    </row>
    <row r="155" spans="1:5" ht="12.75">
      <c r="A155" t="s">
        <v>1464</v>
      </c>
      <c r="B155">
        <v>2767137879.168704</v>
      </c>
      <c r="C155">
        <v>2140524414.983168</v>
      </c>
      <c r="D155">
        <v>1456273060.0519986</v>
      </c>
      <c r="E155">
        <v>766331468.4319792</v>
      </c>
    </row>
    <row r="156" spans="1:5" ht="12.75">
      <c r="A156" t="s">
        <v>1465</v>
      </c>
      <c r="B156">
        <v>2725102908.542985</v>
      </c>
      <c r="C156">
        <v>2104778586.2563467</v>
      </c>
      <c r="D156">
        <v>1428664201.037895</v>
      </c>
      <c r="E156">
        <v>748926189.5572857</v>
      </c>
    </row>
    <row r="157" spans="1:5" ht="12.75">
      <c r="A157" t="s">
        <v>1466</v>
      </c>
      <c r="B157">
        <v>2682896442.295227</v>
      </c>
      <c r="C157">
        <v>2068665149.4431732</v>
      </c>
      <c r="D157">
        <v>1400580375.0323412</v>
      </c>
      <c r="E157">
        <v>731094491.5511422</v>
      </c>
    </row>
    <row r="158" spans="1:5" ht="12.75">
      <c r="A158" t="s">
        <v>1467</v>
      </c>
      <c r="B158">
        <v>2641377044.657058</v>
      </c>
      <c r="C158">
        <v>2033308368.1987102</v>
      </c>
      <c r="D158">
        <v>1373253940.9504144</v>
      </c>
      <c r="E158">
        <v>713891831.1582793</v>
      </c>
    </row>
    <row r="159" spans="1:5" ht="12.75">
      <c r="A159" t="s">
        <v>1468</v>
      </c>
      <c r="B159">
        <v>2600018241.731759</v>
      </c>
      <c r="C159">
        <v>1998076090.0265338</v>
      </c>
      <c r="D159">
        <v>1346026845.7841315</v>
      </c>
      <c r="E159">
        <v>696773940.7962154</v>
      </c>
    </row>
    <row r="160" spans="1:5" ht="12.75">
      <c r="A160" t="s">
        <v>1469</v>
      </c>
      <c r="B160">
        <v>2558523790.493412</v>
      </c>
      <c r="C160">
        <v>1962960894.741278</v>
      </c>
      <c r="D160">
        <v>1319116382.649832</v>
      </c>
      <c r="E160">
        <v>680044567.3726214</v>
      </c>
    </row>
    <row r="161" spans="1:5" ht="12.75">
      <c r="A161" t="s">
        <v>1470</v>
      </c>
      <c r="B161">
        <v>2518187451.268576</v>
      </c>
      <c r="C161">
        <v>1928737048.0906878</v>
      </c>
      <c r="D161">
        <v>1292821547.1426024</v>
      </c>
      <c r="E161">
        <v>663665837.683453</v>
      </c>
    </row>
    <row r="162" spans="1:5" ht="12.75">
      <c r="A162" t="s">
        <v>1471</v>
      </c>
      <c r="B162">
        <v>2478040823.171157</v>
      </c>
      <c r="C162">
        <v>1894768704.629571</v>
      </c>
      <c r="D162">
        <v>1266822752.873772</v>
      </c>
      <c r="E162">
        <v>647564981.9414791</v>
      </c>
    </row>
    <row r="163" spans="1:5" ht="12.75">
      <c r="A163" t="s">
        <v>1472</v>
      </c>
      <c r="B163">
        <v>2437564723.411289</v>
      </c>
      <c r="C163">
        <v>1860760433.6126072</v>
      </c>
      <c r="D163">
        <v>1241023147.7472944</v>
      </c>
      <c r="E163">
        <v>631776498.0197843</v>
      </c>
    </row>
    <row r="164" spans="1:5" ht="12.75">
      <c r="A164" t="s">
        <v>1473</v>
      </c>
      <c r="B164">
        <v>2398201493.137148</v>
      </c>
      <c r="C164">
        <v>1827606755.9519749</v>
      </c>
      <c r="D164">
        <v>1215811556.040245</v>
      </c>
      <c r="E164">
        <v>616320297.306993</v>
      </c>
    </row>
    <row r="165" spans="1:5" ht="12.75">
      <c r="A165" t="s">
        <v>1474</v>
      </c>
      <c r="B165">
        <v>2359072994.874463</v>
      </c>
      <c r="C165">
        <v>1794837047.344637</v>
      </c>
      <c r="D165">
        <v>1191072793.785813</v>
      </c>
      <c r="E165">
        <v>601304690.8157699</v>
      </c>
    </row>
    <row r="166" spans="1:5" ht="12.75">
      <c r="A166" t="s">
        <v>1475</v>
      </c>
      <c r="B166">
        <v>2320308969.319411</v>
      </c>
      <c r="C166">
        <v>1762350329.3555808</v>
      </c>
      <c r="D166">
        <v>1166539949.6409988</v>
      </c>
      <c r="E166">
        <v>586425062.8101114</v>
      </c>
    </row>
    <row r="167" spans="1:5" ht="12.75">
      <c r="A167" t="s">
        <v>1476</v>
      </c>
      <c r="B167">
        <v>2281226039.568016</v>
      </c>
      <c r="C167">
        <v>1729726840.6566</v>
      </c>
      <c r="D167">
        <v>1142033884.487537</v>
      </c>
      <c r="E167">
        <v>571674099.0658227</v>
      </c>
    </row>
    <row r="168" spans="1:5" ht="12.75">
      <c r="A168" t="s">
        <v>1477</v>
      </c>
      <c r="B168">
        <v>2242736687.898402</v>
      </c>
      <c r="C168">
        <v>1697937166.4930434</v>
      </c>
      <c r="D168">
        <v>1118469630.0943496</v>
      </c>
      <c r="E168">
        <v>557736071.8950555</v>
      </c>
    </row>
    <row r="169" spans="1:5" ht="12.75">
      <c r="A169" t="s">
        <v>1478</v>
      </c>
      <c r="B169">
        <v>2204589749.780751</v>
      </c>
      <c r="C169">
        <v>1666225935.4446952</v>
      </c>
      <c r="D169">
        <v>1094789351.015807</v>
      </c>
      <c r="E169">
        <v>543615362.6313491</v>
      </c>
    </row>
    <row r="170" spans="1:5" ht="12.75">
      <c r="A170" t="s">
        <v>1479</v>
      </c>
      <c r="B170">
        <v>2166313859.630731</v>
      </c>
      <c r="C170">
        <v>1634609599.0607858</v>
      </c>
      <c r="D170">
        <v>1071372479.7161313</v>
      </c>
      <c r="E170">
        <v>529807042.62570614</v>
      </c>
    </row>
    <row r="171" spans="1:5" ht="12.75">
      <c r="A171" t="s">
        <v>1480</v>
      </c>
      <c r="B171">
        <v>2128779725.793856</v>
      </c>
      <c r="C171">
        <v>1603563532.4023266</v>
      </c>
      <c r="D171">
        <v>1048350980.1431906</v>
      </c>
      <c r="E171">
        <v>516226821.8576638</v>
      </c>
    </row>
    <row r="172" spans="1:5" ht="12.75">
      <c r="A172" t="s">
        <v>1481</v>
      </c>
      <c r="B172">
        <v>2092041153.19865</v>
      </c>
      <c r="C172">
        <v>1573302488.3014941</v>
      </c>
      <c r="D172">
        <v>1026035840.1865035</v>
      </c>
      <c r="E172">
        <v>503167375.91392225</v>
      </c>
    </row>
    <row r="173" spans="1:5" ht="12.75">
      <c r="A173" t="s">
        <v>1482</v>
      </c>
      <c r="B173">
        <v>2055495093.113087</v>
      </c>
      <c r="C173">
        <v>1543196499.5862758</v>
      </c>
      <c r="D173">
        <v>1003842605.2774446</v>
      </c>
      <c r="E173">
        <v>490198736.2119227</v>
      </c>
    </row>
    <row r="174" spans="1:5" ht="12.75">
      <c r="A174" t="s">
        <v>1483</v>
      </c>
      <c r="B174">
        <v>2019699091.715842</v>
      </c>
      <c r="C174">
        <v>1513750272.6878998</v>
      </c>
      <c r="D174">
        <v>982183698.7198435</v>
      </c>
      <c r="E174">
        <v>477590747.57600564</v>
      </c>
    </row>
    <row r="175" spans="1:5" ht="12.75">
      <c r="A175" t="s">
        <v>1484</v>
      </c>
      <c r="B175">
        <v>1984698879.751412</v>
      </c>
      <c r="C175">
        <v>1485076237.812051</v>
      </c>
      <c r="D175">
        <v>961207174.9596837</v>
      </c>
      <c r="E175">
        <v>465474902.98329395</v>
      </c>
    </row>
    <row r="176" spans="1:5" ht="12.75">
      <c r="A176" t="s">
        <v>1485</v>
      </c>
      <c r="B176">
        <v>1950123106.208988</v>
      </c>
      <c r="C176">
        <v>1456729555.71263</v>
      </c>
      <c r="D176">
        <v>940462058.8017527</v>
      </c>
      <c r="E176">
        <v>453499868.1652463</v>
      </c>
    </row>
    <row r="177" spans="1:5" ht="12.75">
      <c r="A177" t="s">
        <v>1486</v>
      </c>
      <c r="B177">
        <v>1916405308.007323</v>
      </c>
      <c r="C177">
        <v>1429192831.123412</v>
      </c>
      <c r="D177">
        <v>920413423.9284552</v>
      </c>
      <c r="E177">
        <v>442012868.4263553</v>
      </c>
    </row>
    <row r="178" spans="1:5" ht="12.75">
      <c r="A178" t="s">
        <v>1487</v>
      </c>
      <c r="B178">
        <v>1882699641.541386</v>
      </c>
      <c r="C178">
        <v>1401674856.5957325</v>
      </c>
      <c r="D178">
        <v>900395862.8936703</v>
      </c>
      <c r="E178">
        <v>430568327.02725285</v>
      </c>
    </row>
    <row r="179" spans="1:5" ht="12.75">
      <c r="A179" t="s">
        <v>1488</v>
      </c>
      <c r="B179">
        <v>1849466831.475451</v>
      </c>
      <c r="C179">
        <v>1374597561.546759</v>
      </c>
      <c r="D179">
        <v>880756526.2460794</v>
      </c>
      <c r="E179">
        <v>419392904.15131646</v>
      </c>
    </row>
    <row r="180" spans="1:5" ht="12.75">
      <c r="A180" t="s">
        <v>1489</v>
      </c>
      <c r="B180">
        <v>1816755851.321623</v>
      </c>
      <c r="C180">
        <v>1348216732.3892918</v>
      </c>
      <c r="D180">
        <v>861868741.0539074</v>
      </c>
      <c r="E180">
        <v>408828674.85012066</v>
      </c>
    </row>
    <row r="181" spans="1:5" ht="12.75">
      <c r="A181" t="s">
        <v>1490</v>
      </c>
      <c r="B181">
        <v>1783906918.054727</v>
      </c>
      <c r="C181">
        <v>1321594169.2031746</v>
      </c>
      <c r="D181">
        <v>842701221.9725649</v>
      </c>
      <c r="E181">
        <v>398043432.58479977</v>
      </c>
    </row>
    <row r="182" spans="1:5" ht="12.75">
      <c r="A182" t="s">
        <v>1491</v>
      </c>
      <c r="B182">
        <v>1751666819.924377</v>
      </c>
      <c r="C182">
        <v>1295579263.3408875</v>
      </c>
      <c r="D182">
        <v>824079793.4075072</v>
      </c>
      <c r="E182">
        <v>387652141.8331528</v>
      </c>
    </row>
    <row r="183" spans="1:5" ht="12.75">
      <c r="A183" t="s">
        <v>1492</v>
      </c>
      <c r="B183">
        <v>1719026940.43591</v>
      </c>
      <c r="C183">
        <v>1269281489.4799702</v>
      </c>
      <c r="D183">
        <v>805299290.6516403</v>
      </c>
      <c r="E183">
        <v>377213179.9143668</v>
      </c>
    </row>
    <row r="184" spans="1:5" ht="12.75">
      <c r="A184" t="s">
        <v>1493</v>
      </c>
      <c r="B184">
        <v>1686717291.947026</v>
      </c>
      <c r="C184">
        <v>1243380698.2155702</v>
      </c>
      <c r="D184">
        <v>786924847.4254363</v>
      </c>
      <c r="E184">
        <v>367095350.66729474</v>
      </c>
    </row>
    <row r="185" spans="1:5" ht="12.75">
      <c r="A185" t="s">
        <v>1494</v>
      </c>
      <c r="B185">
        <v>1654665674.820267</v>
      </c>
      <c r="C185">
        <v>1217684732.485553</v>
      </c>
      <c r="D185">
        <v>768702141.5267026</v>
      </c>
      <c r="E185">
        <v>357075732.79691523</v>
      </c>
    </row>
    <row r="186" spans="1:5" ht="12.75">
      <c r="A186" t="s">
        <v>1495</v>
      </c>
      <c r="B186">
        <v>1622924909.828993</v>
      </c>
      <c r="C186">
        <v>1192300725.6313334</v>
      </c>
      <c r="D186">
        <v>750763467.1625277</v>
      </c>
      <c r="E186">
        <v>347265785.21891004</v>
      </c>
    </row>
    <row r="187" spans="1:5" ht="12.75">
      <c r="A187" t="s">
        <v>1496</v>
      </c>
      <c r="B187">
        <v>1591502949.481716</v>
      </c>
      <c r="C187">
        <v>1167297056.2239268</v>
      </c>
      <c r="D187">
        <v>733210170.6854397</v>
      </c>
      <c r="E187">
        <v>337756276.9532594</v>
      </c>
    </row>
    <row r="188" spans="1:5" ht="12.75">
      <c r="A188" t="s">
        <v>1497</v>
      </c>
      <c r="B188">
        <v>1560130047.765025</v>
      </c>
      <c r="C188">
        <v>1142345625.301843</v>
      </c>
      <c r="D188">
        <v>715712671.067142</v>
      </c>
      <c r="E188">
        <v>328299539.7228218</v>
      </c>
    </row>
    <row r="189" spans="1:5" ht="12.75">
      <c r="A189" t="s">
        <v>1498</v>
      </c>
      <c r="B189">
        <v>1529262977.684895</v>
      </c>
      <c r="C189">
        <v>1117906436.3282382</v>
      </c>
      <c r="D189">
        <v>698676936.1828874</v>
      </c>
      <c r="E189">
        <v>319171465.96406627</v>
      </c>
    </row>
    <row r="190" spans="1:5" ht="12.75">
      <c r="A190" t="s">
        <v>1499</v>
      </c>
      <c r="B190">
        <v>1498722142.142619</v>
      </c>
      <c r="C190">
        <v>1093722595.9142187</v>
      </c>
      <c r="D190">
        <v>681823911.7365134</v>
      </c>
      <c r="E190">
        <v>310153365.98106056</v>
      </c>
    </row>
    <row r="191" spans="1:5" ht="12.75">
      <c r="A191" t="s">
        <v>1500</v>
      </c>
      <c r="B191">
        <v>1468392767.406243</v>
      </c>
      <c r="C191">
        <v>1069771630.8590742</v>
      </c>
      <c r="D191">
        <v>665196894.4448233</v>
      </c>
      <c r="E191">
        <v>301308305.6941671</v>
      </c>
    </row>
    <row r="192" spans="1:5" ht="12.75">
      <c r="A192" t="s">
        <v>1501</v>
      </c>
      <c r="B192">
        <v>1437399464.172989</v>
      </c>
      <c r="C192">
        <v>1045530388.8525258</v>
      </c>
      <c r="D192">
        <v>648576544.1829783</v>
      </c>
      <c r="E192">
        <v>292615735.0259498</v>
      </c>
    </row>
    <row r="193" spans="1:5" ht="12.75">
      <c r="A193" t="s">
        <v>1502</v>
      </c>
      <c r="B193">
        <v>1407238677.089653</v>
      </c>
      <c r="C193">
        <v>1021856057.329323</v>
      </c>
      <c r="D193">
        <v>632278471.2523111</v>
      </c>
      <c r="E193">
        <v>284054354.84197396</v>
      </c>
    </row>
    <row r="194" spans="1:5" ht="12.75">
      <c r="A194" t="s">
        <v>1503</v>
      </c>
      <c r="B194">
        <v>1376289391.903506</v>
      </c>
      <c r="C194">
        <v>997742067.3639706</v>
      </c>
      <c r="D194">
        <v>615838338.1058307</v>
      </c>
      <c r="E194">
        <v>275534422.2058905</v>
      </c>
    </row>
    <row r="195" spans="1:5" ht="12.75">
      <c r="A195" t="s">
        <v>1504</v>
      </c>
      <c r="B195">
        <v>1346765610.758712</v>
      </c>
      <c r="C195">
        <v>974682836.3912269</v>
      </c>
      <c r="D195">
        <v>600075436.252588</v>
      </c>
      <c r="E195">
        <v>267344719.09665865</v>
      </c>
    </row>
    <row r="196" spans="1:5" ht="12.75">
      <c r="A196" t="s">
        <v>1505</v>
      </c>
      <c r="B196">
        <v>1317537769.298687</v>
      </c>
      <c r="C196">
        <v>951964896.8930253</v>
      </c>
      <c r="D196">
        <v>584646336.5915862</v>
      </c>
      <c r="E196">
        <v>259403049.02778068</v>
      </c>
    </row>
    <row r="197" spans="1:5" ht="12.75">
      <c r="A197" t="s">
        <v>1506</v>
      </c>
      <c r="B197">
        <v>1289158281.384735</v>
      </c>
      <c r="C197">
        <v>929879947.4672605</v>
      </c>
      <c r="D197">
        <v>569630550.8636842</v>
      </c>
      <c r="E197">
        <v>251670166.82455873</v>
      </c>
    </row>
    <row r="198" spans="1:5" ht="12.75">
      <c r="A198" t="s">
        <v>1507</v>
      </c>
      <c r="B198">
        <v>1261186651.057401</v>
      </c>
      <c r="C198">
        <v>908160866.8691077</v>
      </c>
      <c r="D198">
        <v>554910915.9458765</v>
      </c>
      <c r="E198">
        <v>244128425.98953927</v>
      </c>
    </row>
    <row r="199" spans="1:5" ht="12.75">
      <c r="A199" t="s">
        <v>1508</v>
      </c>
      <c r="B199">
        <v>1233338893.111363</v>
      </c>
      <c r="C199">
        <v>886650383.2661854</v>
      </c>
      <c r="D199">
        <v>540433992.3661895</v>
      </c>
      <c r="E199">
        <v>236784802.0681741</v>
      </c>
    </row>
    <row r="200" spans="1:5" ht="12.75">
      <c r="A200" t="s">
        <v>1509</v>
      </c>
      <c r="B200">
        <v>1206014897.176512</v>
      </c>
      <c r="C200">
        <v>865536586.7575482</v>
      </c>
      <c r="D200">
        <v>526222937.7702136</v>
      </c>
      <c r="E200">
        <v>229581855.0671051</v>
      </c>
    </row>
    <row r="201" spans="1:5" ht="12.75">
      <c r="A201" t="s">
        <v>1510</v>
      </c>
      <c r="B201">
        <v>1178954960.928549</v>
      </c>
      <c r="C201">
        <v>844727305.28649</v>
      </c>
      <c r="D201">
        <v>512307418.02042645</v>
      </c>
      <c r="E201">
        <v>222594543.2625947</v>
      </c>
    </row>
    <row r="202" spans="1:5" ht="12.75">
      <c r="A202" t="s">
        <v>1511</v>
      </c>
      <c r="B202">
        <v>1152624864.490898</v>
      </c>
      <c r="C202">
        <v>824460933.0128721</v>
      </c>
      <c r="D202">
        <v>498744691.2472873</v>
      </c>
      <c r="E202">
        <v>215783769.2416318</v>
      </c>
    </row>
    <row r="203" spans="1:5" ht="12.75">
      <c r="A203" t="s">
        <v>1512</v>
      </c>
      <c r="B203">
        <v>1126664902.836234</v>
      </c>
      <c r="C203">
        <v>804525181.9072874</v>
      </c>
      <c r="D203">
        <v>485447131.9649227</v>
      </c>
      <c r="E203">
        <v>209140936.37690225</v>
      </c>
    </row>
    <row r="204" spans="1:5" ht="12.75">
      <c r="A204" t="s">
        <v>1513</v>
      </c>
      <c r="B204">
        <v>1101044266.436506</v>
      </c>
      <c r="C204">
        <v>785025527.3249104</v>
      </c>
      <c r="D204">
        <v>472592900.1241609</v>
      </c>
      <c r="E204">
        <v>202823985.60213947</v>
      </c>
    </row>
    <row r="205" spans="1:5" ht="12.75">
      <c r="A205" t="s">
        <v>1514</v>
      </c>
      <c r="B205">
        <v>1075775588.247805</v>
      </c>
      <c r="C205">
        <v>765708491.9196522</v>
      </c>
      <c r="D205">
        <v>459791533.4914448</v>
      </c>
      <c r="E205">
        <v>196494188.0859023</v>
      </c>
    </row>
    <row r="206" spans="1:5" ht="12.75">
      <c r="A206" t="s">
        <v>1515</v>
      </c>
      <c r="B206">
        <v>1050705230.673937</v>
      </c>
      <c r="C206">
        <v>746636528.0182514</v>
      </c>
      <c r="D206">
        <v>447235745.0759997</v>
      </c>
      <c r="E206">
        <v>190344937.1432803</v>
      </c>
    </row>
    <row r="207" spans="1:5" ht="12.75">
      <c r="A207" t="s">
        <v>1516</v>
      </c>
      <c r="B207">
        <v>1025775760.527223</v>
      </c>
      <c r="C207">
        <v>727685213.7833091</v>
      </c>
      <c r="D207">
        <v>434775353.597211</v>
      </c>
      <c r="E207">
        <v>184258002.73650095</v>
      </c>
    </row>
    <row r="208" spans="1:5" ht="12.75">
      <c r="A208" t="s">
        <v>1517</v>
      </c>
      <c r="B208">
        <v>1001136141.682311</v>
      </c>
      <c r="C208">
        <v>709040134.0428787</v>
      </c>
      <c r="D208">
        <v>422592662.70959055</v>
      </c>
      <c r="E208">
        <v>178360827.31352735</v>
      </c>
    </row>
    <row r="209" spans="1:5" ht="12.75">
      <c r="A209" t="s">
        <v>1518</v>
      </c>
      <c r="B209">
        <v>976650723.006852</v>
      </c>
      <c r="C209">
        <v>690525519.6700678</v>
      </c>
      <c r="D209">
        <v>410511152.43895143</v>
      </c>
      <c r="E209">
        <v>172527808.39923173</v>
      </c>
    </row>
    <row r="210" spans="1:5" ht="12.75">
      <c r="A210" t="s">
        <v>1519</v>
      </c>
      <c r="B210">
        <v>952503595.665329</v>
      </c>
      <c r="C210">
        <v>672310447.8264691</v>
      </c>
      <c r="D210">
        <v>398665982.84913325</v>
      </c>
      <c r="E210">
        <v>166839909.25294486</v>
      </c>
    </row>
    <row r="211" spans="1:5" ht="12.75">
      <c r="A211" t="s">
        <v>1520</v>
      </c>
      <c r="B211">
        <v>928590825.74618</v>
      </c>
      <c r="C211">
        <v>654356145.5086244</v>
      </c>
      <c r="D211">
        <v>387064438.6021154</v>
      </c>
      <c r="E211">
        <v>161320708.57884082</v>
      </c>
    </row>
    <row r="212" spans="1:5" ht="12.75">
      <c r="A212" t="s">
        <v>1521</v>
      </c>
      <c r="B212">
        <v>905194631.992991</v>
      </c>
      <c r="C212">
        <v>636787523.5653002</v>
      </c>
      <c r="D212">
        <v>375714300.5684635</v>
      </c>
      <c r="E212">
        <v>155926953.46185514</v>
      </c>
    </row>
    <row r="213" spans="1:5" ht="12.75">
      <c r="A213" t="s">
        <v>1522</v>
      </c>
      <c r="B213">
        <v>881962951.268838</v>
      </c>
      <c r="C213">
        <v>619426068.1007359</v>
      </c>
      <c r="D213">
        <v>364571256.9132426</v>
      </c>
      <c r="E213">
        <v>150682208.53162766</v>
      </c>
    </row>
    <row r="214" spans="1:5" ht="12.75">
      <c r="A214" t="s">
        <v>1523</v>
      </c>
      <c r="B214">
        <v>858515542.44739</v>
      </c>
      <c r="C214">
        <v>601935666.5158218</v>
      </c>
      <c r="D214">
        <v>353376054.4513521</v>
      </c>
      <c r="E214">
        <v>145436457.77690312</v>
      </c>
    </row>
    <row r="215" spans="1:5" ht="12.75">
      <c r="A215" t="s">
        <v>1524</v>
      </c>
      <c r="B215">
        <v>836222609.752096</v>
      </c>
      <c r="C215">
        <v>585310884.3205615</v>
      </c>
      <c r="D215">
        <v>342742320.8352722</v>
      </c>
      <c r="E215">
        <v>140462542.00619143</v>
      </c>
    </row>
    <row r="216" spans="1:5" ht="12.75">
      <c r="A216" t="s">
        <v>1525</v>
      </c>
      <c r="B216">
        <v>814098400.278641</v>
      </c>
      <c r="C216">
        <v>568952118.4069905</v>
      </c>
      <c r="D216">
        <v>332397667.71642137</v>
      </c>
      <c r="E216">
        <v>135701850.41123456</v>
      </c>
    </row>
    <row r="217" spans="1:5" ht="12.75">
      <c r="A217" t="s">
        <v>1526</v>
      </c>
      <c r="B217">
        <v>792500405.676662</v>
      </c>
      <c r="C217">
        <v>552918459.9456633</v>
      </c>
      <c r="D217">
        <v>322208825.37006384</v>
      </c>
      <c r="E217">
        <v>130985087.04545988</v>
      </c>
    </row>
    <row r="218" spans="1:5" ht="12.75">
      <c r="A218" t="s">
        <v>1527</v>
      </c>
      <c r="B218">
        <v>770378997.936589</v>
      </c>
      <c r="C218">
        <v>536602376.1029982</v>
      </c>
      <c r="D218">
        <v>311931117.20873463</v>
      </c>
      <c r="E218">
        <v>126287162.54757237</v>
      </c>
    </row>
    <row r="219" spans="1:5" ht="12.75">
      <c r="A219" t="s">
        <v>1528</v>
      </c>
      <c r="B219">
        <v>749416910.303586</v>
      </c>
      <c r="C219">
        <v>521116020.1814755</v>
      </c>
      <c r="D219">
        <v>302158368.3418457</v>
      </c>
      <c r="E219">
        <v>121812470.42902632</v>
      </c>
    </row>
    <row r="220" spans="1:5" ht="12.75">
      <c r="A220" t="s">
        <v>1529</v>
      </c>
      <c r="B220">
        <v>728897231.091838</v>
      </c>
      <c r="C220">
        <v>506015472.7640997</v>
      </c>
      <c r="D220">
        <v>292680485.1165248</v>
      </c>
      <c r="E220">
        <v>117507875.39451225</v>
      </c>
    </row>
    <row r="221" spans="1:5" ht="12.75">
      <c r="A221" t="s">
        <v>1530</v>
      </c>
      <c r="B221">
        <v>708776261.259987</v>
      </c>
      <c r="C221">
        <v>491212532.7624689</v>
      </c>
      <c r="D221">
        <v>283395859.75286186</v>
      </c>
      <c r="E221">
        <v>113298283.07395115</v>
      </c>
    </row>
    <row r="222" spans="1:5" ht="12.75">
      <c r="A222" t="s">
        <v>1531</v>
      </c>
      <c r="B222">
        <v>688470691.732836</v>
      </c>
      <c r="C222">
        <v>476330632.32003766</v>
      </c>
      <c r="D222">
        <v>274111127.89797455</v>
      </c>
      <c r="E222">
        <v>109122200.1222972</v>
      </c>
    </row>
    <row r="223" spans="1:5" ht="12.75">
      <c r="A223" t="s">
        <v>1532</v>
      </c>
      <c r="B223">
        <v>669162417.206929</v>
      </c>
      <c r="C223">
        <v>462211935.68951076</v>
      </c>
      <c r="D223">
        <v>265331662.73137817</v>
      </c>
      <c r="E223">
        <v>105194154.91818923</v>
      </c>
    </row>
    <row r="224" spans="1:5" ht="12.75">
      <c r="A224" t="s">
        <v>1533</v>
      </c>
      <c r="B224">
        <v>650271641.395661</v>
      </c>
      <c r="C224">
        <v>448401656.6903705</v>
      </c>
      <c r="D224">
        <v>256749273.80204096</v>
      </c>
      <c r="E224">
        <v>101360413.58002925</v>
      </c>
    </row>
    <row r="225" spans="1:5" ht="12.75">
      <c r="A225" t="s">
        <v>1534</v>
      </c>
      <c r="B225">
        <v>631482941.142931</v>
      </c>
      <c r="C225">
        <v>434730967.03620404</v>
      </c>
      <c r="D225">
        <v>248308942.27064553</v>
      </c>
      <c r="E225">
        <v>97626471.60789536</v>
      </c>
    </row>
    <row r="226" spans="1:5" ht="12.75">
      <c r="A226" t="s">
        <v>1535</v>
      </c>
      <c r="B226">
        <v>612899935.310086</v>
      </c>
      <c r="C226">
        <v>421222254.9867231</v>
      </c>
      <c r="D226">
        <v>239981179.94846398</v>
      </c>
      <c r="E226">
        <v>93952650.69781713</v>
      </c>
    </row>
    <row r="227" spans="1:5" ht="12.75">
      <c r="A227" t="s">
        <v>1536</v>
      </c>
      <c r="B227">
        <v>594749900.66922</v>
      </c>
      <c r="C227">
        <v>408055175.45801485</v>
      </c>
      <c r="D227">
        <v>231888311.87143087</v>
      </c>
      <c r="E227">
        <v>90399771.26155508</v>
      </c>
    </row>
    <row r="228" spans="1:5" ht="12.75">
      <c r="A228" t="s">
        <v>1537</v>
      </c>
      <c r="B228">
        <v>576786469.33119</v>
      </c>
      <c r="C228">
        <v>395124263.34282506</v>
      </c>
      <c r="D228">
        <v>224024121.9387138</v>
      </c>
      <c r="E228">
        <v>86999802.68405075</v>
      </c>
    </row>
    <row r="229" spans="1:5" ht="12.75">
      <c r="A229" t="s">
        <v>1538</v>
      </c>
      <c r="B229">
        <v>559021042.249893</v>
      </c>
      <c r="C229">
        <v>382304640.7995784</v>
      </c>
      <c r="D229">
        <v>216204509.21121517</v>
      </c>
      <c r="E229">
        <v>83607425.56777483</v>
      </c>
    </row>
    <row r="230" spans="1:5" ht="12.75">
      <c r="A230" t="s">
        <v>1539</v>
      </c>
      <c r="B230">
        <v>541511398.585596</v>
      </c>
      <c r="C230">
        <v>369722241.6439289</v>
      </c>
      <c r="D230">
        <v>208574169.1833722</v>
      </c>
      <c r="E230">
        <v>80326105.11186148</v>
      </c>
    </row>
    <row r="231" spans="1:5" ht="12.75">
      <c r="A231" t="s">
        <v>1540</v>
      </c>
      <c r="B231">
        <v>524384574.613706</v>
      </c>
      <c r="C231">
        <v>357421490.63867897</v>
      </c>
      <c r="D231">
        <v>201122055.72668722</v>
      </c>
      <c r="E231">
        <v>77128077.43333824</v>
      </c>
    </row>
    <row r="232" spans="1:5" ht="12.75">
      <c r="A232" t="s">
        <v>1541</v>
      </c>
      <c r="B232">
        <v>506989378.252659</v>
      </c>
      <c r="C232">
        <v>344997680.2140545</v>
      </c>
      <c r="D232">
        <v>193653334.67226186</v>
      </c>
      <c r="E232">
        <v>73959483.5309355</v>
      </c>
    </row>
    <row r="233" spans="1:5" ht="12.75">
      <c r="A233" t="s">
        <v>1542</v>
      </c>
      <c r="B233">
        <v>490483864.345845</v>
      </c>
      <c r="C233">
        <v>333199865.94728</v>
      </c>
      <c r="D233">
        <v>186555353.31202418</v>
      </c>
      <c r="E233">
        <v>70946867.57291374</v>
      </c>
    </row>
    <row r="234" spans="1:5" ht="12.75">
      <c r="A234" t="s">
        <v>1543</v>
      </c>
      <c r="B234">
        <v>473617187.20562</v>
      </c>
      <c r="C234">
        <v>321196146.67511064</v>
      </c>
      <c r="D234">
        <v>179377231.66531622</v>
      </c>
      <c r="E234">
        <v>67928096.72847813</v>
      </c>
    </row>
    <row r="235" spans="1:5" ht="12.75">
      <c r="A235" t="s">
        <v>1544</v>
      </c>
      <c r="B235">
        <v>458386587.222177</v>
      </c>
      <c r="C235">
        <v>310356849.05362844</v>
      </c>
      <c r="D235">
        <v>172897252.52141356</v>
      </c>
      <c r="E235">
        <v>65205811.55652554</v>
      </c>
    </row>
    <row r="236" spans="1:5" ht="12.75">
      <c r="A236" t="s">
        <v>1545</v>
      </c>
      <c r="B236">
        <v>444065544.691981</v>
      </c>
      <c r="C236">
        <v>300150650.57302374</v>
      </c>
      <c r="D236">
        <v>166786209.9789628</v>
      </c>
      <c r="E236">
        <v>62634695.731971346</v>
      </c>
    </row>
    <row r="237" spans="1:5" ht="12.75">
      <c r="A237" t="s">
        <v>1546</v>
      </c>
      <c r="B237">
        <v>430339116.005443</v>
      </c>
      <c r="C237">
        <v>290395308.28264123</v>
      </c>
      <c r="D237">
        <v>160968246.7292871</v>
      </c>
      <c r="E237">
        <v>60202029.090983234</v>
      </c>
    </row>
    <row r="238" spans="1:5" ht="12.75">
      <c r="A238" t="s">
        <v>1547</v>
      </c>
      <c r="B238">
        <v>417635912.699041</v>
      </c>
      <c r="C238">
        <v>281345120.8404218</v>
      </c>
      <c r="D238">
        <v>155555044.36028728</v>
      </c>
      <c r="E238">
        <v>57931081.211573884</v>
      </c>
    </row>
    <row r="239" spans="1:5" ht="12.75">
      <c r="A239" t="s">
        <v>1548</v>
      </c>
      <c r="B239">
        <v>405033844.181831</v>
      </c>
      <c r="C239">
        <v>272392812.6343938</v>
      </c>
      <c r="D239">
        <v>150222314.20522472</v>
      </c>
      <c r="E239">
        <v>55708132.8707263</v>
      </c>
    </row>
    <row r="240" spans="1:5" ht="12.75">
      <c r="A240" t="s">
        <v>1549</v>
      </c>
      <c r="B240">
        <v>392554802.74617</v>
      </c>
      <c r="C240">
        <v>263581525.40828618</v>
      </c>
      <c r="D240">
        <v>145017098.91214597</v>
      </c>
      <c r="E240">
        <v>53564729.338689014</v>
      </c>
    </row>
    <row r="241" spans="1:5" ht="12.75">
      <c r="A241" t="s">
        <v>1550</v>
      </c>
      <c r="B241">
        <v>380220096.221001</v>
      </c>
      <c r="C241">
        <v>254866361.1410811</v>
      </c>
      <c r="D241">
        <v>139865582.0411758</v>
      </c>
      <c r="E241">
        <v>51443105.55943409</v>
      </c>
    </row>
    <row r="242" spans="1:5" ht="12.75">
      <c r="A242" t="s">
        <v>1551</v>
      </c>
      <c r="B242">
        <v>368043744.816897</v>
      </c>
      <c r="C242">
        <v>246299455.80344605</v>
      </c>
      <c r="D242">
        <v>134831559.6451942</v>
      </c>
      <c r="E242">
        <v>49388287.00348024</v>
      </c>
    </row>
    <row r="243" spans="1:5" ht="12.75">
      <c r="A243" t="s">
        <v>1552</v>
      </c>
      <c r="B243">
        <v>355864249.544516</v>
      </c>
      <c r="C243">
        <v>237744867.98035517</v>
      </c>
      <c r="D243">
        <v>129817532.40421465</v>
      </c>
      <c r="E243">
        <v>47350260.68552001</v>
      </c>
    </row>
    <row r="244" spans="1:5" ht="12.75">
      <c r="A244" t="s">
        <v>1553</v>
      </c>
      <c r="B244">
        <v>343905257.608711</v>
      </c>
      <c r="C244">
        <v>229378213.5750773</v>
      </c>
      <c r="D244">
        <v>124940756.77890716</v>
      </c>
      <c r="E244">
        <v>45384676.09227613</v>
      </c>
    </row>
    <row r="245" spans="1:5" ht="12.75">
      <c r="A245" t="s">
        <v>1554</v>
      </c>
      <c r="B245">
        <v>332181014.136422</v>
      </c>
      <c r="C245">
        <v>221182588.5649985</v>
      </c>
      <c r="D245">
        <v>120170258.50752924</v>
      </c>
      <c r="E245">
        <v>43466905.510606185</v>
      </c>
    </row>
    <row r="246" spans="1:5" ht="12.75">
      <c r="A246" t="s">
        <v>1555</v>
      </c>
      <c r="B246">
        <v>320732263.142371</v>
      </c>
      <c r="C246">
        <v>213197229.91200817</v>
      </c>
      <c r="D246">
        <v>115537165.69906163</v>
      </c>
      <c r="E246">
        <v>41614056.899703875</v>
      </c>
    </row>
    <row r="247" spans="1:5" ht="12.75">
      <c r="A247" t="s">
        <v>1556</v>
      </c>
      <c r="B247">
        <v>309390466.683999</v>
      </c>
      <c r="C247">
        <v>205320539.51228908</v>
      </c>
      <c r="D247">
        <v>110994718.97177677</v>
      </c>
      <c r="E247">
        <v>39814085.67042488</v>
      </c>
    </row>
    <row r="248" spans="1:5" ht="12.75">
      <c r="A248" t="s">
        <v>1557</v>
      </c>
      <c r="B248">
        <v>298238503.419796</v>
      </c>
      <c r="C248">
        <v>197584084.7762631</v>
      </c>
      <c r="D248">
        <v>106540804.45465894</v>
      </c>
      <c r="E248">
        <v>38054587.78364003</v>
      </c>
    </row>
    <row r="249" spans="1:5" ht="12.75">
      <c r="A249" t="s">
        <v>1558</v>
      </c>
      <c r="B249">
        <v>287266132.163569</v>
      </c>
      <c r="C249">
        <v>190002465.12277406</v>
      </c>
      <c r="D249">
        <v>102200498.68975532</v>
      </c>
      <c r="E249">
        <v>36354665.132470414</v>
      </c>
    </row>
    <row r="250" spans="1:5" ht="12.75">
      <c r="A250" t="s">
        <v>1559</v>
      </c>
      <c r="B250">
        <v>276421686.643772</v>
      </c>
      <c r="C250">
        <v>182519680.66752774</v>
      </c>
      <c r="D250">
        <v>97925900.18783015</v>
      </c>
      <c r="E250">
        <v>34686567.54463011</v>
      </c>
    </row>
    <row r="251" spans="1:5" ht="12.75">
      <c r="A251" t="s">
        <v>1560</v>
      </c>
      <c r="B251">
        <v>265633800.833392</v>
      </c>
      <c r="C251">
        <v>175099015.06626293</v>
      </c>
      <c r="D251">
        <v>93705626.42848094</v>
      </c>
      <c r="E251">
        <v>33051109.359215498</v>
      </c>
    </row>
    <row r="252" spans="1:5" ht="12.75">
      <c r="A252" t="s">
        <v>1561</v>
      </c>
      <c r="B252">
        <v>254744831.459422</v>
      </c>
      <c r="C252">
        <v>167664018.55813524</v>
      </c>
      <c r="D252">
        <v>89520593.40864539</v>
      </c>
      <c r="E252">
        <v>31454177.730802253</v>
      </c>
    </row>
    <row r="253" spans="1:5" ht="12.75">
      <c r="A253" t="s">
        <v>1562</v>
      </c>
      <c r="B253">
        <v>244156221.445482</v>
      </c>
      <c r="C253">
        <v>160422420.20132926</v>
      </c>
      <c r="D253">
        <v>85436261.85693976</v>
      </c>
      <c r="E253">
        <v>29891949.63214081</v>
      </c>
    </row>
    <row r="254" spans="1:5" ht="12.75">
      <c r="A254" t="s">
        <v>1563</v>
      </c>
      <c r="B254">
        <v>233598787.207457</v>
      </c>
      <c r="C254">
        <v>153233743.97383562</v>
      </c>
      <c r="D254">
        <v>81406925.74300061</v>
      </c>
      <c r="E254">
        <v>28365434.563617744</v>
      </c>
    </row>
    <row r="255" spans="1:5" ht="12.75">
      <c r="A255" t="s">
        <v>1564</v>
      </c>
      <c r="B255">
        <v>223369631.729397</v>
      </c>
      <c r="C255">
        <v>146275212.068264</v>
      </c>
      <c r="D255">
        <v>77512504.71209283</v>
      </c>
      <c r="E255">
        <v>26894066.687009264</v>
      </c>
    </row>
    <row r="256" spans="1:5" ht="12.75">
      <c r="A256" t="s">
        <v>1565</v>
      </c>
      <c r="B256">
        <v>213523066.076922</v>
      </c>
      <c r="C256">
        <v>139597604.44403794</v>
      </c>
      <c r="D256">
        <v>73791912.67039429</v>
      </c>
      <c r="E256">
        <v>25498202.00585227</v>
      </c>
    </row>
    <row r="257" spans="1:5" ht="12.75">
      <c r="A257" t="s">
        <v>1566</v>
      </c>
      <c r="B257">
        <v>204028322.111308</v>
      </c>
      <c r="C257">
        <v>133163869.25836857</v>
      </c>
      <c r="D257">
        <v>70211992.89512691</v>
      </c>
      <c r="E257">
        <v>24158430.157268375</v>
      </c>
    </row>
    <row r="258" spans="1:5" ht="12.75">
      <c r="A258" t="s">
        <v>1567</v>
      </c>
      <c r="B258">
        <v>194738124.461039</v>
      </c>
      <c r="C258">
        <v>126884832.19934581</v>
      </c>
      <c r="D258">
        <v>66731163.494721025</v>
      </c>
      <c r="E258">
        <v>22863500.65011665</v>
      </c>
    </row>
    <row r="259" spans="1:5" ht="12.75">
      <c r="A259" t="s">
        <v>1568</v>
      </c>
      <c r="B259">
        <v>185855395.611596</v>
      </c>
      <c r="C259">
        <v>120898374.24154803</v>
      </c>
      <c r="D259">
        <v>63426276.359781</v>
      </c>
      <c r="E259">
        <v>21642096.45294662</v>
      </c>
    </row>
    <row r="260" spans="1:5" ht="12.75">
      <c r="A260" t="s">
        <v>1569</v>
      </c>
      <c r="B260">
        <v>177175572.283767</v>
      </c>
      <c r="C260">
        <v>115056699.12985536</v>
      </c>
      <c r="D260">
        <v>60208077.21586076</v>
      </c>
      <c r="E260">
        <v>20456978.571624443</v>
      </c>
    </row>
    <row r="261" spans="1:5" ht="12.75">
      <c r="A261" t="s">
        <v>1570</v>
      </c>
      <c r="B261">
        <v>168772176.514755</v>
      </c>
      <c r="C261">
        <v>109419689.40641195</v>
      </c>
      <c r="D261">
        <v>57117355.620381296</v>
      </c>
      <c r="E261">
        <v>19327287.559702896</v>
      </c>
    </row>
    <row r="262" spans="1:5" ht="12.75">
      <c r="A262" t="s">
        <v>1571</v>
      </c>
      <c r="B262">
        <v>160553560.300174</v>
      </c>
      <c r="C262">
        <v>103914785.6533761</v>
      </c>
      <c r="D262">
        <v>54105828.78672488</v>
      </c>
      <c r="E262">
        <v>18230706.07585486</v>
      </c>
    </row>
    <row r="263" spans="1:5" ht="12.75">
      <c r="A263" t="s">
        <v>1572</v>
      </c>
      <c r="B263">
        <v>152820514.350214</v>
      </c>
      <c r="C263">
        <v>98741982.30101699</v>
      </c>
      <c r="D263">
        <v>51281726.996085525</v>
      </c>
      <c r="E263">
        <v>17205951.612873424</v>
      </c>
    </row>
    <row r="264" spans="1:5" ht="12.75">
      <c r="A264" t="s">
        <v>1573</v>
      </c>
      <c r="B264">
        <v>145378474.183242</v>
      </c>
      <c r="C264">
        <v>93789541.7759625</v>
      </c>
      <c r="D264">
        <v>48597768.831173934</v>
      </c>
      <c r="E264">
        <v>16243043.110853346</v>
      </c>
    </row>
    <row r="265" spans="1:5" ht="12.75">
      <c r="A265" t="s">
        <v>1574</v>
      </c>
      <c r="B265">
        <v>137983802.390134</v>
      </c>
      <c r="C265">
        <v>88867956.79622236</v>
      </c>
      <c r="D265">
        <v>45930503.35573424</v>
      </c>
      <c r="E265">
        <v>15286529.21320208</v>
      </c>
    </row>
    <row r="266" spans="1:5" ht="12.75">
      <c r="A266" t="s">
        <v>1575</v>
      </c>
      <c r="B266">
        <v>130747611.781837</v>
      </c>
      <c r="C266">
        <v>84069296.24670887</v>
      </c>
      <c r="D266">
        <v>43343421.2657416</v>
      </c>
      <c r="E266">
        <v>14366367.046923086</v>
      </c>
    </row>
    <row r="267" spans="1:5" ht="12.75">
      <c r="A267" t="s">
        <v>1576</v>
      </c>
      <c r="B267">
        <v>123859556.050304</v>
      </c>
      <c r="C267">
        <v>79505275.19227432</v>
      </c>
      <c r="D267">
        <v>40886112.09858933</v>
      </c>
      <c r="E267">
        <v>13494481.54577143</v>
      </c>
    </row>
    <row r="268" spans="1:5" ht="12.75">
      <c r="A268" t="s">
        <v>1577</v>
      </c>
      <c r="B268">
        <v>117263133.124206</v>
      </c>
      <c r="C268">
        <v>75147490.1713539</v>
      </c>
      <c r="D268">
        <v>38549976.48488552</v>
      </c>
      <c r="E268">
        <v>12671282.973873451</v>
      </c>
    </row>
    <row r="269" spans="1:5" ht="12.75">
      <c r="A269" t="s">
        <v>1578</v>
      </c>
      <c r="B269">
        <v>110614021.429617</v>
      </c>
      <c r="C269">
        <v>70766211.6736202</v>
      </c>
      <c r="D269">
        <v>36210096.08260218</v>
      </c>
      <c r="E269">
        <v>11851757.832935128</v>
      </c>
    </row>
    <row r="270" spans="1:5" ht="12.75">
      <c r="A270" t="s">
        <v>1579</v>
      </c>
      <c r="B270">
        <v>104307756.704772</v>
      </c>
      <c r="C270">
        <v>66618546.04330165</v>
      </c>
      <c r="D270">
        <v>34001100.41951566</v>
      </c>
      <c r="E270">
        <v>11081605.468838707</v>
      </c>
    </row>
    <row r="271" spans="1:5" ht="12.75">
      <c r="A271" t="s">
        <v>1580</v>
      </c>
      <c r="B271">
        <v>98001005.081947</v>
      </c>
      <c r="C271">
        <v>62487857.54528446</v>
      </c>
      <c r="D271">
        <v>31814362.482437056</v>
      </c>
      <c r="E271">
        <v>10326401.807712272</v>
      </c>
    </row>
    <row r="272" spans="1:5" ht="12.75">
      <c r="A272" t="s">
        <v>1581</v>
      </c>
      <c r="B272">
        <v>92052901.293782</v>
      </c>
      <c r="C272">
        <v>58595648.48712563</v>
      </c>
      <c r="D272">
        <v>29756856.329697464</v>
      </c>
      <c r="E272">
        <v>9617660.941376125</v>
      </c>
    </row>
    <row r="273" spans="1:5" ht="12.75">
      <c r="A273" t="s">
        <v>1582</v>
      </c>
      <c r="B273">
        <v>86258539.923558</v>
      </c>
      <c r="C273">
        <v>54817161.952439286</v>
      </c>
      <c r="D273">
        <v>27769495.99144996</v>
      </c>
      <c r="E273">
        <v>8938538.093053702</v>
      </c>
    </row>
    <row r="274" spans="1:5" ht="12.75">
      <c r="A274" t="s">
        <v>1583</v>
      </c>
      <c r="B274">
        <v>80655973.593144</v>
      </c>
      <c r="C274">
        <v>51169804.9291596</v>
      </c>
      <c r="D274">
        <v>25855878.878850445</v>
      </c>
      <c r="E274">
        <v>8287325.979678564</v>
      </c>
    </row>
    <row r="275" spans="1:5" ht="12.75">
      <c r="A275" t="s">
        <v>1584</v>
      </c>
      <c r="B275">
        <v>75011620.053608</v>
      </c>
      <c r="C275">
        <v>47508196.890995085</v>
      </c>
      <c r="D275">
        <v>23944632.93834418</v>
      </c>
      <c r="E275">
        <v>7642226.775728757</v>
      </c>
    </row>
    <row r="276" spans="1:5" ht="12.75">
      <c r="A276" t="s">
        <v>1585</v>
      </c>
      <c r="B276">
        <v>69699362.716694</v>
      </c>
      <c r="C276">
        <v>44076076.96307882</v>
      </c>
      <c r="D276">
        <v>22163772.5704991</v>
      </c>
      <c r="E276">
        <v>7046775.459771321</v>
      </c>
    </row>
    <row r="277" spans="1:5" ht="12.75">
      <c r="A277" t="s">
        <v>1586</v>
      </c>
      <c r="B277">
        <v>64591635.879101</v>
      </c>
      <c r="C277">
        <v>40776804.44196929</v>
      </c>
      <c r="D277">
        <v>20452576.870517194</v>
      </c>
      <c r="E277">
        <v>6475173.376063773</v>
      </c>
    </row>
    <row r="278" spans="1:5" ht="12.75">
      <c r="A278" t="s">
        <v>1587</v>
      </c>
      <c r="B278">
        <v>59645397.698204</v>
      </c>
      <c r="C278">
        <v>37592430.33798717</v>
      </c>
      <c r="D278">
        <v>18808970.103418164</v>
      </c>
      <c r="E278">
        <v>5930406.5576496525</v>
      </c>
    </row>
    <row r="279" spans="1:5" ht="12.75">
      <c r="A279" t="s">
        <v>1588</v>
      </c>
      <c r="B279">
        <v>54892107.225408</v>
      </c>
      <c r="C279">
        <v>34537917.43810442</v>
      </c>
      <c r="D279">
        <v>17236728.952902626</v>
      </c>
      <c r="E279">
        <v>5411665.232923319</v>
      </c>
    </row>
    <row r="280" spans="1:5" ht="12.75">
      <c r="A280" t="s">
        <v>1589</v>
      </c>
      <c r="B280">
        <v>50376803.227267</v>
      </c>
      <c r="C280">
        <v>31644876.803877905</v>
      </c>
      <c r="D280">
        <v>15754037.75684984</v>
      </c>
      <c r="E280">
        <v>4925882.364676646</v>
      </c>
    </row>
    <row r="281" spans="1:5" ht="12.75">
      <c r="A281" t="s">
        <v>1590</v>
      </c>
      <c r="B281">
        <v>46102421.031559</v>
      </c>
      <c r="C281">
        <v>28910747.189654626</v>
      </c>
      <c r="D281">
        <v>14356278.72890918</v>
      </c>
      <c r="E281">
        <v>4469826.391533045</v>
      </c>
    </row>
    <row r="282" spans="1:5" ht="12.75">
      <c r="A282" t="s">
        <v>1591</v>
      </c>
      <c r="B282">
        <v>42088403.085888</v>
      </c>
      <c r="C282">
        <v>26348798.154773943</v>
      </c>
      <c r="D282">
        <v>13050810.060038153</v>
      </c>
      <c r="E282">
        <v>4046158.230254782</v>
      </c>
    </row>
    <row r="283" spans="1:5" ht="12.75">
      <c r="A283" t="s">
        <v>1592</v>
      </c>
      <c r="B283">
        <v>37919710.654963</v>
      </c>
      <c r="C283">
        <v>23700086.85791355</v>
      </c>
      <c r="D283">
        <v>11709985.6652163</v>
      </c>
      <c r="E283">
        <v>3615578.875098822</v>
      </c>
    </row>
    <row r="284" spans="1:5" ht="12.75">
      <c r="A284" t="s">
        <v>1593</v>
      </c>
      <c r="B284">
        <v>34489545.890965</v>
      </c>
      <c r="C284">
        <v>21519648.73797956</v>
      </c>
      <c r="D284">
        <v>10605611.075030785</v>
      </c>
      <c r="E284">
        <v>3260722.146649281</v>
      </c>
    </row>
    <row r="285" spans="1:5" ht="12.75">
      <c r="A285" t="s">
        <v>1594</v>
      </c>
      <c r="B285">
        <v>31255837.324545</v>
      </c>
      <c r="C285">
        <v>19469975.280937493</v>
      </c>
      <c r="D285">
        <v>9571845.634342158</v>
      </c>
      <c r="E285">
        <v>2930824.8551619435</v>
      </c>
    </row>
    <row r="286" spans="1:5" ht="12.75">
      <c r="A286" t="s">
        <v>1595</v>
      </c>
      <c r="B286">
        <v>28204444.972126</v>
      </c>
      <c r="C286">
        <v>17539394.606857035</v>
      </c>
      <c r="D286">
        <v>8600802.556577675</v>
      </c>
      <c r="E286">
        <v>2622344.6966681406</v>
      </c>
    </row>
    <row r="287" spans="1:5" ht="12.75">
      <c r="A287" t="s">
        <v>1596</v>
      </c>
      <c r="B287">
        <v>25275311.921599</v>
      </c>
      <c r="C287">
        <v>15691206.731846316</v>
      </c>
      <c r="D287">
        <v>7674936.942833368</v>
      </c>
      <c r="E287">
        <v>2330141.179378597</v>
      </c>
    </row>
    <row r="288" spans="1:5" ht="12.75">
      <c r="A288" t="s">
        <v>1597</v>
      </c>
      <c r="B288">
        <v>22474993.670143</v>
      </c>
      <c r="C288">
        <v>13930597.369185686</v>
      </c>
      <c r="D288">
        <v>6797569.4530177675</v>
      </c>
      <c r="E288">
        <v>2055590.5854015907</v>
      </c>
    </row>
    <row r="289" spans="1:5" ht="12.75">
      <c r="A289" t="s">
        <v>1598</v>
      </c>
      <c r="B289">
        <v>19790319.133174</v>
      </c>
      <c r="C289">
        <v>12245759.861314785</v>
      </c>
      <c r="D289">
        <v>5960239.96258918</v>
      </c>
      <c r="E289">
        <v>1794747.3920828847</v>
      </c>
    </row>
    <row r="290" spans="1:5" ht="12.75">
      <c r="A290" t="s">
        <v>1599</v>
      </c>
      <c r="B290">
        <v>17153729.108786</v>
      </c>
      <c r="C290">
        <v>10596880.794122351</v>
      </c>
      <c r="D290">
        <v>5145005.253639326</v>
      </c>
      <c r="E290">
        <v>1542913.1906781273</v>
      </c>
    </row>
    <row r="291" spans="1:5" ht="12.75">
      <c r="A291" t="s">
        <v>1600</v>
      </c>
      <c r="B291">
        <v>14755428.155863</v>
      </c>
      <c r="C291">
        <v>9099847.126329461</v>
      </c>
      <c r="D291">
        <v>4406928.079510995</v>
      </c>
      <c r="E291">
        <v>1315976.8573311672</v>
      </c>
    </row>
    <row r="292" spans="1:5" ht="12.75">
      <c r="A292" t="s">
        <v>1601</v>
      </c>
      <c r="B292">
        <v>12550535.843531</v>
      </c>
      <c r="C292">
        <v>7727359.355468826</v>
      </c>
      <c r="D292">
        <v>3733040.856416035</v>
      </c>
      <c r="E292">
        <v>1110174.1622027787</v>
      </c>
    </row>
    <row r="293" spans="1:5" ht="12.75">
      <c r="A293" t="s">
        <v>1602</v>
      </c>
      <c r="B293">
        <v>10579255.355594</v>
      </c>
      <c r="C293">
        <v>6502595.212607312</v>
      </c>
      <c r="D293">
        <v>3133375.524066998</v>
      </c>
      <c r="E293">
        <v>927892.0176274789</v>
      </c>
    </row>
    <row r="294" spans="1:5" ht="12.75">
      <c r="A294" t="s">
        <v>1603</v>
      </c>
      <c r="B294">
        <v>8818223.934912</v>
      </c>
      <c r="C294">
        <v>5410974.937410878</v>
      </c>
      <c r="D294">
        <v>2600730.4465938606</v>
      </c>
      <c r="E294">
        <v>766896.8492421728</v>
      </c>
    </row>
    <row r="295" spans="1:5" ht="12.75">
      <c r="A295" t="s">
        <v>1604</v>
      </c>
      <c r="B295">
        <v>7298096.971331</v>
      </c>
      <c r="C295">
        <v>4470855.042053229</v>
      </c>
      <c r="D295">
        <v>2143582.3670821693</v>
      </c>
      <c r="E295">
        <v>629503.0967675392</v>
      </c>
    </row>
    <row r="296" spans="1:5" ht="12.75">
      <c r="A296" t="s">
        <v>1605</v>
      </c>
      <c r="B296">
        <v>6062469.485708</v>
      </c>
      <c r="C296">
        <v>3707603.676385762</v>
      </c>
      <c r="D296">
        <v>1773115.326966099</v>
      </c>
      <c r="E296">
        <v>518503.0297915169</v>
      </c>
    </row>
    <row r="297" spans="1:5" ht="12.75">
      <c r="A297" t="s">
        <v>1606</v>
      </c>
      <c r="B297">
        <v>5254673.912611</v>
      </c>
      <c r="C297">
        <v>3208308.110470669</v>
      </c>
      <c r="D297">
        <v>1530557.029261456</v>
      </c>
      <c r="E297">
        <v>445738.26088203717</v>
      </c>
    </row>
    <row r="298" spans="1:5" ht="12.75">
      <c r="A298" t="s">
        <v>1607</v>
      </c>
      <c r="B298">
        <v>5070020.1751</v>
      </c>
      <c r="C298">
        <v>3090315.110216073</v>
      </c>
      <c r="D298">
        <v>1470517.8661311849</v>
      </c>
      <c r="E298">
        <v>426439.3993346796</v>
      </c>
    </row>
    <row r="299" spans="1:5" ht="12.75">
      <c r="A299" t="s">
        <v>1608</v>
      </c>
      <c r="B299">
        <v>4889064.424555</v>
      </c>
      <c r="C299">
        <v>2974963.3310314496</v>
      </c>
      <c r="D299">
        <v>1412027.80878165</v>
      </c>
      <c r="E299">
        <v>407743.3502928576</v>
      </c>
    </row>
    <row r="300" spans="1:5" ht="12.75">
      <c r="A300" t="s">
        <v>1609</v>
      </c>
      <c r="B300">
        <v>4712790.639663</v>
      </c>
      <c r="C300">
        <v>2863308.398338991</v>
      </c>
      <c r="D300">
        <v>1355910.0386150067</v>
      </c>
      <c r="E300">
        <v>390040.33832340385</v>
      </c>
    </row>
    <row r="301" spans="1:5" ht="12.75">
      <c r="A301" t="s">
        <v>1610</v>
      </c>
      <c r="B301">
        <v>4539694.054594</v>
      </c>
      <c r="C301">
        <v>2753463.6294823135</v>
      </c>
      <c r="D301">
        <v>1300577.3493450128</v>
      </c>
      <c r="E301">
        <v>372538.750919588</v>
      </c>
    </row>
    <row r="302" spans="1:5" ht="12.75">
      <c r="A302" t="s">
        <v>1611</v>
      </c>
      <c r="B302">
        <v>4309608.000002</v>
      </c>
      <c r="C302">
        <v>2609618.8942123596</v>
      </c>
      <c r="D302">
        <v>1229599.5548768337</v>
      </c>
      <c r="E302">
        <v>350764.0280276879</v>
      </c>
    </row>
    <row r="303" spans="1:5" ht="12.75">
      <c r="A303" t="s">
        <v>1612</v>
      </c>
      <c r="B303">
        <v>3991750.777455</v>
      </c>
      <c r="C303">
        <v>2413045.533311327</v>
      </c>
      <c r="D303">
        <v>1134086.600104858</v>
      </c>
      <c r="E303">
        <v>322147.07320614543</v>
      </c>
    </row>
    <row r="304" spans="1:5" ht="12.75">
      <c r="A304" t="s">
        <v>1613</v>
      </c>
      <c r="B304">
        <v>3827875.975171</v>
      </c>
      <c r="C304">
        <v>2310183.7081255205</v>
      </c>
      <c r="D304">
        <v>1083071.146435648</v>
      </c>
      <c r="E304">
        <v>306394.5532456791</v>
      </c>
    </row>
    <row r="305" spans="1:5" ht="12.75">
      <c r="A305" t="s">
        <v>1614</v>
      </c>
      <c r="B305">
        <v>3667517.359878</v>
      </c>
      <c r="C305">
        <v>2209650.648671245</v>
      </c>
      <c r="D305">
        <v>1033304.1611430779</v>
      </c>
      <c r="E305">
        <v>291077.6448480095</v>
      </c>
    </row>
    <row r="306" spans="1:5" ht="12.75">
      <c r="A306" t="s">
        <v>1615</v>
      </c>
      <c r="B306">
        <v>3510937.456834</v>
      </c>
      <c r="C306">
        <v>2111724.749950182</v>
      </c>
      <c r="D306">
        <v>984999.3981154476</v>
      </c>
      <c r="E306">
        <v>276295.14821642876</v>
      </c>
    </row>
    <row r="307" spans="1:5" ht="12.75">
      <c r="A307" t="s">
        <v>1616</v>
      </c>
      <c r="B307">
        <v>3362596.786865</v>
      </c>
      <c r="C307">
        <v>2019182.4875211394</v>
      </c>
      <c r="D307">
        <v>939515.5950240858</v>
      </c>
      <c r="E307">
        <v>262456.52261221263</v>
      </c>
    </row>
    <row r="308" spans="1:5" ht="12.75">
      <c r="A308" t="s">
        <v>1617</v>
      </c>
      <c r="B308">
        <v>3217314.584278</v>
      </c>
      <c r="C308">
        <v>1928666.2642518918</v>
      </c>
      <c r="D308">
        <v>895116.5754019645</v>
      </c>
      <c r="E308">
        <v>248994.40927868866</v>
      </c>
    </row>
    <row r="309" spans="1:5" ht="12.75">
      <c r="A309" t="s">
        <v>1618</v>
      </c>
      <c r="B309">
        <v>3073732.615072</v>
      </c>
      <c r="C309">
        <v>1839569.5072978532</v>
      </c>
      <c r="D309">
        <v>851664.3819916402</v>
      </c>
      <c r="E309">
        <v>235936.19153364262</v>
      </c>
    </row>
    <row r="310" spans="1:5" ht="12.75">
      <c r="A310" t="s">
        <v>1619</v>
      </c>
      <c r="B310">
        <v>2873687.616946</v>
      </c>
      <c r="C310">
        <v>1716929.4590411403</v>
      </c>
      <c r="D310">
        <v>792864.234875453</v>
      </c>
      <c r="E310">
        <v>218716.4899000549</v>
      </c>
    </row>
    <row r="311" spans="1:5" ht="12.75">
      <c r="A311" t="s">
        <v>1620</v>
      </c>
      <c r="B311">
        <v>2737332.65662</v>
      </c>
      <c r="C311">
        <v>1632688.1979379999</v>
      </c>
      <c r="D311">
        <v>752044.8157810951</v>
      </c>
      <c r="E311">
        <v>206577.51128278777</v>
      </c>
    </row>
    <row r="312" spans="1:5" ht="12.75">
      <c r="A312" t="s">
        <v>1621</v>
      </c>
      <c r="B312">
        <v>2601722.274036</v>
      </c>
      <c r="C312">
        <v>1549425.620286538</v>
      </c>
      <c r="D312">
        <v>712052.9949096692</v>
      </c>
      <c r="E312">
        <v>194843.8255400161</v>
      </c>
    </row>
    <row r="313" spans="1:5" ht="12.75">
      <c r="A313" t="s">
        <v>1622</v>
      </c>
      <c r="B313">
        <v>2467330.540352</v>
      </c>
      <c r="C313">
        <v>1466897.9825935706</v>
      </c>
      <c r="D313">
        <v>672412.2064856275</v>
      </c>
      <c r="E313">
        <v>183217.32526571053</v>
      </c>
    </row>
    <row r="314" spans="1:5" ht="12.75">
      <c r="A314" t="s">
        <v>1623</v>
      </c>
      <c r="B314">
        <v>2336417.717561</v>
      </c>
      <c r="C314">
        <v>1386786.5731576947</v>
      </c>
      <c r="D314">
        <v>634125.2884686427</v>
      </c>
      <c r="E314">
        <v>172076.7148888558</v>
      </c>
    </row>
    <row r="315" spans="1:5" ht="12.75">
      <c r="A315" t="s">
        <v>1624</v>
      </c>
      <c r="B315">
        <v>2207928.648074</v>
      </c>
      <c r="C315">
        <v>1308298.8234136628</v>
      </c>
      <c r="D315">
        <v>596714.3587657958</v>
      </c>
      <c r="E315">
        <v>161239.01687411353</v>
      </c>
    </row>
    <row r="316" spans="1:5" ht="12.75">
      <c r="A316" t="s">
        <v>1625</v>
      </c>
      <c r="B316">
        <v>2085085.217761</v>
      </c>
      <c r="C316">
        <v>1233480.4939652567</v>
      </c>
      <c r="D316">
        <v>561205.0765658453</v>
      </c>
      <c r="E316">
        <v>151022.3860089086</v>
      </c>
    </row>
    <row r="317" spans="1:5" ht="12.75">
      <c r="A317" t="s">
        <v>1626</v>
      </c>
      <c r="B317">
        <v>1902186.433423</v>
      </c>
      <c r="C317">
        <v>1123373.9160413274</v>
      </c>
      <c r="D317">
        <v>509809.2762519532</v>
      </c>
      <c r="E317">
        <v>136610.50271047908</v>
      </c>
    </row>
    <row r="318" spans="1:5" ht="12.75">
      <c r="A318" t="s">
        <v>1627</v>
      </c>
      <c r="B318">
        <v>1789256.647047</v>
      </c>
      <c r="C318">
        <v>1054888.7822941854</v>
      </c>
      <c r="D318">
        <v>477511.86226723465</v>
      </c>
      <c r="E318">
        <v>127413.99715829104</v>
      </c>
    </row>
    <row r="319" spans="1:5" ht="12.75">
      <c r="A319" t="s">
        <v>1628</v>
      </c>
      <c r="B319">
        <v>1680280.42732</v>
      </c>
      <c r="C319">
        <v>989013.8278437556</v>
      </c>
      <c r="D319">
        <v>446590.6452748136</v>
      </c>
      <c r="E319">
        <v>118674.84707767003</v>
      </c>
    </row>
    <row r="320" spans="1:5" ht="12.75">
      <c r="A320" t="s">
        <v>1629</v>
      </c>
      <c r="B320">
        <v>1574189.155331</v>
      </c>
      <c r="C320">
        <v>924996.9279695469</v>
      </c>
      <c r="D320">
        <v>416621.4645343908</v>
      </c>
      <c r="E320">
        <v>110242.0599941969</v>
      </c>
    </row>
    <row r="321" spans="1:5" ht="12.75">
      <c r="A321" t="s">
        <v>1630</v>
      </c>
      <c r="B321">
        <v>1472492.785791</v>
      </c>
      <c r="C321">
        <v>863819.7121036038</v>
      </c>
      <c r="D321">
        <v>388109.45985505206</v>
      </c>
      <c r="E321">
        <v>102276.5313058509</v>
      </c>
    </row>
    <row r="322" spans="1:5" ht="12.75">
      <c r="A322" t="s">
        <v>1631</v>
      </c>
      <c r="B322">
        <v>1379080.837341</v>
      </c>
      <c r="C322">
        <v>807648.5868367119</v>
      </c>
      <c r="D322">
        <v>361949.22290599695</v>
      </c>
      <c r="E322">
        <v>94978.65828674882</v>
      </c>
    </row>
    <row r="323" spans="1:5" ht="12.75">
      <c r="A323" t="s">
        <v>1632</v>
      </c>
      <c r="B323">
        <v>1289258.894891</v>
      </c>
      <c r="C323">
        <v>753764.4121968976</v>
      </c>
      <c r="D323">
        <v>336941.83209928346</v>
      </c>
      <c r="E323">
        <v>88042.0070207534</v>
      </c>
    </row>
    <row r="324" spans="1:5" ht="12.75">
      <c r="A324" t="s">
        <v>1633</v>
      </c>
      <c r="B324">
        <v>1203257.256364</v>
      </c>
      <c r="C324">
        <v>702405.8260087622</v>
      </c>
      <c r="D324">
        <v>313262.58343348635</v>
      </c>
      <c r="E324">
        <v>81541.47022080462</v>
      </c>
    </row>
    <row r="325" spans="1:5" ht="12.75">
      <c r="A325" t="s">
        <v>1634</v>
      </c>
      <c r="B325">
        <v>1127143.146164</v>
      </c>
      <c r="C325">
        <v>656857.9631988148</v>
      </c>
      <c r="D325">
        <v>292203.88261063583</v>
      </c>
      <c r="E325">
        <v>75737.78753974455</v>
      </c>
    </row>
    <row r="326" spans="1:5" ht="12.75">
      <c r="A326" t="s">
        <v>1635</v>
      </c>
      <c r="B326">
        <v>1052161.955015</v>
      </c>
      <c r="C326">
        <v>612155.2088469511</v>
      </c>
      <c r="D326">
        <v>271647.57317679765</v>
      </c>
      <c r="E326">
        <v>70121.0716998096</v>
      </c>
    </row>
    <row r="327" spans="1:5" ht="12.75">
      <c r="A327" t="s">
        <v>1636</v>
      </c>
      <c r="B327">
        <v>981753.67585</v>
      </c>
      <c r="C327">
        <v>570222.3954401327</v>
      </c>
      <c r="D327">
        <v>252396.10196219236</v>
      </c>
      <c r="E327">
        <v>64875.68828140726</v>
      </c>
    </row>
    <row r="328" spans="1:5" ht="12.75">
      <c r="A328" t="s">
        <v>1637</v>
      </c>
      <c r="B328">
        <v>919157.248797</v>
      </c>
      <c r="C328">
        <v>532988.8344257805</v>
      </c>
      <c r="D328">
        <v>235334.85340609003</v>
      </c>
      <c r="E328">
        <v>60242.31741855876</v>
      </c>
    </row>
    <row r="329" spans="1:5" ht="12.75">
      <c r="A329" t="s">
        <v>1638</v>
      </c>
      <c r="B329">
        <v>857537.044935</v>
      </c>
      <c r="C329">
        <v>496413.9346368203</v>
      </c>
      <c r="D329">
        <v>218628.20908314237</v>
      </c>
      <c r="E329">
        <v>55728.61313800173</v>
      </c>
    </row>
    <row r="330" spans="1:5" ht="12.75">
      <c r="A330" t="s">
        <v>1639</v>
      </c>
      <c r="B330">
        <v>798129.56339</v>
      </c>
      <c r="C330">
        <v>461240.30472691683</v>
      </c>
      <c r="D330">
        <v>202620.59045358503</v>
      </c>
      <c r="E330">
        <v>51429.49196745626</v>
      </c>
    </row>
    <row r="331" spans="1:5" ht="12.75">
      <c r="A331" t="s">
        <v>1640</v>
      </c>
      <c r="B331">
        <v>740174.965731</v>
      </c>
      <c r="C331">
        <v>427046.14450304525</v>
      </c>
      <c r="D331">
        <v>187137.53249788325</v>
      </c>
      <c r="E331">
        <v>47304.846756823776</v>
      </c>
    </row>
    <row r="332" spans="1:5" ht="12.75">
      <c r="A332" t="s">
        <v>1641</v>
      </c>
      <c r="B332">
        <v>684887.989922</v>
      </c>
      <c r="C332">
        <v>394477.9591093137</v>
      </c>
      <c r="D332">
        <v>172426.06972947303</v>
      </c>
      <c r="E332">
        <v>43401.45506018319</v>
      </c>
    </row>
    <row r="333" spans="1:5" ht="12.75">
      <c r="A333" t="s">
        <v>1642</v>
      </c>
      <c r="B333">
        <v>631851.112476</v>
      </c>
      <c r="C333">
        <v>363332.7173436357</v>
      </c>
      <c r="D333">
        <v>158421.62386529287</v>
      </c>
      <c r="E333">
        <v>39712.927669336794</v>
      </c>
    </row>
    <row r="334" spans="1:5" ht="12.75">
      <c r="A334" t="s">
        <v>1643</v>
      </c>
      <c r="B334">
        <v>582558.099188</v>
      </c>
      <c r="C334">
        <v>334419.64078771626</v>
      </c>
      <c r="D334">
        <v>145444.00422464608</v>
      </c>
      <c r="E334">
        <v>36305.28800980021</v>
      </c>
    </row>
    <row r="335" spans="1:5" ht="12.75">
      <c r="A335" t="s">
        <v>1644</v>
      </c>
      <c r="B335">
        <v>535177.917984</v>
      </c>
      <c r="C335">
        <v>306699.80243742827</v>
      </c>
      <c r="D335">
        <v>133049.00641871415</v>
      </c>
      <c r="E335">
        <v>33070.618626186886</v>
      </c>
    </row>
    <row r="336" spans="1:5" ht="12.75">
      <c r="A336" t="s">
        <v>1645</v>
      </c>
      <c r="B336">
        <v>488085.862022</v>
      </c>
      <c r="C336">
        <v>279268.45362650044</v>
      </c>
      <c r="D336">
        <v>120860.79911639982</v>
      </c>
      <c r="E336">
        <v>29922.073960401278</v>
      </c>
    </row>
    <row r="337" spans="1:5" ht="12.75">
      <c r="A337" t="s">
        <v>1646</v>
      </c>
      <c r="B337">
        <v>443793.103802</v>
      </c>
      <c r="C337">
        <v>253494.75662102381</v>
      </c>
      <c r="D337">
        <v>109427.54468615227</v>
      </c>
      <c r="E337">
        <v>26976.742403101918</v>
      </c>
    </row>
    <row r="338" spans="1:5" ht="12.75">
      <c r="A338" t="s">
        <v>1647</v>
      </c>
      <c r="B338">
        <v>399430.991551</v>
      </c>
      <c r="C338">
        <v>227780.60918077562</v>
      </c>
      <c r="D338">
        <v>98085.36024111374</v>
      </c>
      <c r="E338">
        <v>24081.47727564562</v>
      </c>
    </row>
    <row r="339" spans="1:5" ht="12.75">
      <c r="A339" t="s">
        <v>1648</v>
      </c>
      <c r="B339">
        <v>358713.514031</v>
      </c>
      <c r="C339">
        <v>204213.9986317413</v>
      </c>
      <c r="D339">
        <v>87713.62169576206</v>
      </c>
      <c r="E339">
        <v>21443.841901584445</v>
      </c>
    </row>
    <row r="340" spans="1:5" ht="12.75">
      <c r="A340" t="s">
        <v>1649</v>
      </c>
      <c r="B340">
        <v>326745.265768</v>
      </c>
      <c r="C340">
        <v>185709.29225270773</v>
      </c>
      <c r="D340">
        <v>79569.18988814295</v>
      </c>
      <c r="E340">
        <v>19372.986380226732</v>
      </c>
    </row>
    <row r="341" spans="1:5" ht="12.75">
      <c r="A341" t="s">
        <v>1650</v>
      </c>
      <c r="B341">
        <v>298222.460763</v>
      </c>
      <c r="C341">
        <v>169210.5587663224</v>
      </c>
      <c r="D341">
        <v>72315.74322576744</v>
      </c>
      <c r="E341">
        <v>17532.38949692855</v>
      </c>
    </row>
    <row r="342" spans="1:5" ht="12.75">
      <c r="A342" t="s">
        <v>1651</v>
      </c>
      <c r="B342">
        <v>270270.777302</v>
      </c>
      <c r="C342">
        <v>153090.7602912467</v>
      </c>
      <c r="D342">
        <v>65260.21003508095</v>
      </c>
      <c r="E342">
        <v>15754.816276580148</v>
      </c>
    </row>
    <row r="343" spans="1:5" ht="12.75">
      <c r="A343" t="s">
        <v>1652</v>
      </c>
      <c r="B343">
        <v>245602.376882</v>
      </c>
      <c r="C343">
        <v>138889.37227334018</v>
      </c>
      <c r="D343">
        <v>59060.65643879972</v>
      </c>
      <c r="E343">
        <v>14199.70196008245</v>
      </c>
    </row>
    <row r="344" spans="1:5" ht="12.75">
      <c r="A344" t="s">
        <v>1653</v>
      </c>
      <c r="B344">
        <v>222886.602072</v>
      </c>
      <c r="C344">
        <v>125829.70894380064</v>
      </c>
      <c r="D344">
        <v>53371.14739414937</v>
      </c>
      <c r="E344">
        <v>12777.447888949828</v>
      </c>
    </row>
    <row r="345" spans="1:5" ht="12.75">
      <c r="A345" t="s">
        <v>1654</v>
      </c>
      <c r="B345">
        <v>203724.134316</v>
      </c>
      <c r="C345">
        <v>114822.83620447773</v>
      </c>
      <c r="D345">
        <v>48582.67065125398</v>
      </c>
      <c r="E345">
        <v>11583.373153509623</v>
      </c>
    </row>
    <row r="346" spans="1:5" ht="12.75">
      <c r="A346" t="s">
        <v>1655</v>
      </c>
      <c r="B346">
        <v>185454.413848</v>
      </c>
      <c r="C346">
        <v>104348.38746419158</v>
      </c>
      <c r="D346">
        <v>44038.54378731443</v>
      </c>
      <c r="E346">
        <v>10455.462091313444</v>
      </c>
    </row>
    <row r="347" spans="1:5" ht="12.75">
      <c r="A347" t="s">
        <v>1656</v>
      </c>
      <c r="B347">
        <v>168124.07123</v>
      </c>
      <c r="C347">
        <v>94436.79624706233</v>
      </c>
      <c r="D347">
        <v>39754.156754632626</v>
      </c>
      <c r="E347">
        <v>9398.3031044538</v>
      </c>
    </row>
    <row r="348" spans="1:5" ht="12.75">
      <c r="A348" t="s">
        <v>1657</v>
      </c>
      <c r="B348">
        <v>151242.307068</v>
      </c>
      <c r="C348">
        <v>84824.00297832926</v>
      </c>
      <c r="D348">
        <v>35625.51739299563</v>
      </c>
      <c r="E348">
        <v>8390.021873477212</v>
      </c>
    </row>
    <row r="349" spans="1:5" ht="12.75">
      <c r="A349" t="s">
        <v>1658</v>
      </c>
      <c r="B349">
        <v>135238.67159</v>
      </c>
      <c r="C349">
        <v>75719.74545652473</v>
      </c>
      <c r="D349">
        <v>31720.91125705611</v>
      </c>
      <c r="E349">
        <v>7438.822349672729</v>
      </c>
    </row>
    <row r="350" spans="1:5" ht="12.75">
      <c r="A350" t="s">
        <v>1659</v>
      </c>
      <c r="B350">
        <v>119210.295424</v>
      </c>
      <c r="C350">
        <v>66635.94695285278</v>
      </c>
      <c r="D350">
        <v>27846.771468795912</v>
      </c>
      <c r="E350">
        <v>6503.534769417684</v>
      </c>
    </row>
    <row r="351" spans="1:5" ht="12.75">
      <c r="A351" t="s">
        <v>1660</v>
      </c>
      <c r="B351">
        <v>104957.078613</v>
      </c>
      <c r="C351">
        <v>58569.20412531834</v>
      </c>
      <c r="D351">
        <v>24413.48013487255</v>
      </c>
      <c r="E351">
        <v>5677.549478665978</v>
      </c>
    </row>
    <row r="352" spans="1:5" ht="12.75">
      <c r="A352" t="s">
        <v>1661</v>
      </c>
      <c r="B352">
        <v>90750.855962</v>
      </c>
      <c r="C352">
        <v>50558.58130644864</v>
      </c>
      <c r="D352">
        <v>21022.531701590207</v>
      </c>
      <c r="E352">
        <v>4868.916591840372</v>
      </c>
    </row>
    <row r="353" spans="1:5" ht="12.75">
      <c r="A353" t="s">
        <v>1662</v>
      </c>
      <c r="B353">
        <v>78285.483594</v>
      </c>
      <c r="C353">
        <v>43539.974136331846</v>
      </c>
      <c r="D353">
        <v>18058.114262721767</v>
      </c>
      <c r="E353">
        <v>4164.629154030503</v>
      </c>
    </row>
    <row r="354" spans="1:5" ht="12.75">
      <c r="A354" t="s">
        <v>1663</v>
      </c>
      <c r="B354">
        <v>67519.544363</v>
      </c>
      <c r="C354">
        <v>37488.598952296685</v>
      </c>
      <c r="D354">
        <v>15508.776340253007</v>
      </c>
      <c r="E354">
        <v>3561.5421686057066</v>
      </c>
    </row>
    <row r="355" spans="1:5" ht="12.75">
      <c r="A355" t="s">
        <v>1664</v>
      </c>
      <c r="B355">
        <v>56736.332597</v>
      </c>
      <c r="C355">
        <v>31449.773881309782</v>
      </c>
      <c r="D355">
        <v>12978.533350451593</v>
      </c>
      <c r="E355">
        <v>2968.2621816075953</v>
      </c>
    </row>
    <row r="356" spans="1:5" ht="12.75">
      <c r="A356" t="s">
        <v>1665</v>
      </c>
      <c r="B356">
        <v>45931.86</v>
      </c>
      <c r="C356">
        <v>25417.5144389372</v>
      </c>
      <c r="D356">
        <v>10462.494964392376</v>
      </c>
      <c r="E356">
        <v>2382.6953809629367</v>
      </c>
    </row>
    <row r="357" spans="1:5" ht="12.75">
      <c r="A357" t="s">
        <v>1666</v>
      </c>
      <c r="B357">
        <v>41024.67</v>
      </c>
      <c r="C357">
        <v>22664.738006326723</v>
      </c>
      <c r="D357">
        <v>9306.420109638739</v>
      </c>
      <c r="E357">
        <v>2110.726671103706</v>
      </c>
    </row>
    <row r="358" spans="1:5" ht="12.75">
      <c r="A358" t="s">
        <v>1667</v>
      </c>
      <c r="B358">
        <v>39025.11</v>
      </c>
      <c r="C358">
        <v>21523.48152270138</v>
      </c>
      <c r="D358">
        <v>8815.329804704083</v>
      </c>
      <c r="E358">
        <v>1990.8774567934013</v>
      </c>
    </row>
    <row r="359" spans="1:5" ht="12.75">
      <c r="A359" t="s">
        <v>1668</v>
      </c>
      <c r="B359">
        <v>37018.64</v>
      </c>
      <c r="C359">
        <v>20382.226549245377</v>
      </c>
      <c r="D359">
        <v>8326.677811186448</v>
      </c>
      <c r="E359">
        <v>1872.553972162606</v>
      </c>
    </row>
    <row r="360" spans="1:5" ht="12.75">
      <c r="A360" t="s">
        <v>1669</v>
      </c>
      <c r="B360">
        <v>35005.25</v>
      </c>
      <c r="C360">
        <v>19244.13840181008</v>
      </c>
      <c r="D360">
        <v>7843.677408771631</v>
      </c>
      <c r="E360">
        <v>1757.1843176167467</v>
      </c>
    </row>
    <row r="361" spans="1:5" ht="12.75">
      <c r="A361" t="s">
        <v>1670</v>
      </c>
      <c r="B361">
        <v>32984.9</v>
      </c>
      <c r="C361">
        <v>18102.695186938534</v>
      </c>
      <c r="D361">
        <v>7359.674109569886</v>
      </c>
      <c r="E361">
        <v>1641.771824897483</v>
      </c>
    </row>
    <row r="362" spans="1:5" ht="12.75">
      <c r="A362" t="s">
        <v>1671</v>
      </c>
      <c r="B362">
        <v>30957.57</v>
      </c>
      <c r="C362">
        <v>16962.173105449645</v>
      </c>
      <c r="D362">
        <v>6879.020496737183</v>
      </c>
      <c r="E362">
        <v>1528.2587860752008</v>
      </c>
    </row>
    <row r="363" spans="1:5" ht="12.75">
      <c r="A363" t="s">
        <v>1672</v>
      </c>
      <c r="B363">
        <v>28923.22</v>
      </c>
      <c r="C363">
        <v>15820.63997189635</v>
      </c>
      <c r="D363">
        <v>6399.753592132592</v>
      </c>
      <c r="E363">
        <v>1415.7617351397391</v>
      </c>
    </row>
    <row r="364" spans="1:5" ht="12.75">
      <c r="A364" t="s">
        <v>1673</v>
      </c>
      <c r="B364">
        <v>26881.83</v>
      </c>
      <c r="C364">
        <v>14679.889859305878</v>
      </c>
      <c r="D364">
        <v>5923.682456399789</v>
      </c>
      <c r="E364">
        <v>1305.0728970178272</v>
      </c>
    </row>
    <row r="365" spans="1:5" ht="12.75">
      <c r="A365" t="s">
        <v>1674</v>
      </c>
      <c r="B365">
        <v>24833.39</v>
      </c>
      <c r="C365">
        <v>13538.257024553273</v>
      </c>
      <c r="D365">
        <v>5449.113079659554</v>
      </c>
      <c r="E365">
        <v>1195.4335517437448</v>
      </c>
    </row>
    <row r="366" spans="1:5" ht="12.75">
      <c r="A366" t="s">
        <v>1675</v>
      </c>
      <c r="B366">
        <v>22777.87</v>
      </c>
      <c r="C366">
        <v>12396.601337265001</v>
      </c>
      <c r="D366">
        <v>4976.9100696525875</v>
      </c>
      <c r="E366">
        <v>1087.216496224338</v>
      </c>
    </row>
    <row r="367" spans="1:5" ht="12.75">
      <c r="A367" t="s">
        <v>1676</v>
      </c>
      <c r="B367">
        <v>20715.25</v>
      </c>
      <c r="C367">
        <v>11255.538147752952</v>
      </c>
      <c r="D367">
        <v>4507.681162597101</v>
      </c>
      <c r="E367">
        <v>980.6759240535323</v>
      </c>
    </row>
    <row r="368" spans="1:5" ht="12.75">
      <c r="A368" t="s">
        <v>1677</v>
      </c>
      <c r="B368">
        <v>18645.5</v>
      </c>
      <c r="C368">
        <v>10113.765932438357</v>
      </c>
      <c r="D368">
        <v>4040.116764071968</v>
      </c>
      <c r="E368">
        <v>875.2313390867029</v>
      </c>
    </row>
    <row r="369" spans="1:5" ht="12.75">
      <c r="A369" t="s">
        <v>1678</v>
      </c>
      <c r="B369">
        <v>16568.59</v>
      </c>
      <c r="C369">
        <v>8972.44853512357</v>
      </c>
      <c r="D369">
        <v>3575.376339574786</v>
      </c>
      <c r="E369">
        <v>771.3771826257639</v>
      </c>
    </row>
    <row r="370" spans="1:5" ht="12.75">
      <c r="A370" t="s">
        <v>1679</v>
      </c>
      <c r="B370">
        <v>15214.15</v>
      </c>
      <c r="C370">
        <v>8224.999828536877</v>
      </c>
      <c r="D370">
        <v>3269.194625891587</v>
      </c>
      <c r="E370">
        <v>702.3319449012575</v>
      </c>
    </row>
    <row r="371" spans="1:5" ht="12.75">
      <c r="A371" t="s">
        <v>1680</v>
      </c>
      <c r="B371">
        <v>13854.94</v>
      </c>
      <c r="C371">
        <v>7477.486407348832</v>
      </c>
      <c r="D371">
        <v>2964.521496542973</v>
      </c>
      <c r="E371">
        <v>634.1804786808236</v>
      </c>
    </row>
    <row r="372" spans="1:5" ht="12.75">
      <c r="A372" t="s">
        <v>1681</v>
      </c>
      <c r="B372">
        <v>12490.93</v>
      </c>
      <c r="C372">
        <v>6731.004492675114</v>
      </c>
      <c r="D372">
        <v>2662.440850928157</v>
      </c>
      <c r="E372">
        <v>567.3789836801449</v>
      </c>
    </row>
    <row r="373" spans="1:5" ht="12.75">
      <c r="A373" t="s">
        <v>1682</v>
      </c>
      <c r="B373">
        <v>11122.1</v>
      </c>
      <c r="C373">
        <v>5983.215984797615</v>
      </c>
      <c r="D373">
        <v>2360.6351045846754</v>
      </c>
      <c r="E373">
        <v>500.93197903310954</v>
      </c>
    </row>
    <row r="374" spans="1:5" ht="12.75">
      <c r="A374" t="s">
        <v>1683</v>
      </c>
      <c r="B374">
        <v>9748.44</v>
      </c>
      <c r="C374">
        <v>5235.637483971016</v>
      </c>
      <c r="D374">
        <v>2060.59914982054</v>
      </c>
      <c r="E374">
        <v>435.47125818181416</v>
      </c>
    </row>
    <row r="375" spans="1:5" ht="12.75">
      <c r="A375" t="s">
        <v>1684</v>
      </c>
      <c r="B375">
        <v>8369.93</v>
      </c>
      <c r="C375">
        <v>4487.65074496698</v>
      </c>
      <c r="D375">
        <v>1761.7208372214452</v>
      </c>
      <c r="E375">
        <v>370.7316725606037</v>
      </c>
    </row>
    <row r="376" spans="1:5" ht="12.75">
      <c r="A376" t="s">
        <v>1685</v>
      </c>
      <c r="B376">
        <v>6986.56</v>
      </c>
      <c r="C376">
        <v>3739.7896712921342</v>
      </c>
      <c r="D376">
        <v>1464.5189176973847</v>
      </c>
      <c r="E376">
        <v>306.92599247414944</v>
      </c>
    </row>
    <row r="377" spans="1:5" ht="12.75">
      <c r="A377" t="s">
        <v>1686</v>
      </c>
      <c r="B377">
        <v>5598.31</v>
      </c>
      <c r="C377">
        <v>2991.599880070144</v>
      </c>
      <c r="D377">
        <v>1168.5449104031518</v>
      </c>
      <c r="E377">
        <v>243.86007925858084</v>
      </c>
    </row>
    <row r="378" spans="1:5" ht="12.75">
      <c r="A378" t="s">
        <v>1687</v>
      </c>
      <c r="B378">
        <v>4205.16</v>
      </c>
      <c r="C378">
        <v>2243.3233021906344</v>
      </c>
      <c r="D378">
        <v>874.0330629710356</v>
      </c>
      <c r="E378">
        <v>181.62673814398204</v>
      </c>
    </row>
    <row r="379" spans="1:5" ht="12.75">
      <c r="A379" t="s">
        <v>1688</v>
      </c>
      <c r="B379">
        <v>2807.09</v>
      </c>
      <c r="C379">
        <v>1495.038030408709</v>
      </c>
      <c r="D379">
        <v>581.0560152827824</v>
      </c>
      <c r="E379">
        <v>120.25025526728686</v>
      </c>
    </row>
    <row r="380" spans="1:5" ht="12.75">
      <c r="A380" t="s">
        <v>1689</v>
      </c>
      <c r="B380">
        <v>1404.08</v>
      </c>
      <c r="C380">
        <v>746.5356219112151</v>
      </c>
      <c r="D380">
        <v>289.4079051022291</v>
      </c>
      <c r="E380">
        <v>59.63964018448007</v>
      </c>
    </row>
    <row r="381" spans="1:5" ht="12.75">
      <c r="A381" t="s">
        <v>1690</v>
      </c>
      <c r="B381">
        <v>0</v>
      </c>
      <c r="C381">
        <v>0</v>
      </c>
      <c r="D381">
        <v>0</v>
      </c>
      <c r="E381">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codeName="Sheet31">
    <tabColor rgb="FFE36E00"/>
  </sheetPr>
  <dimension ref="A1:N393"/>
  <sheetViews>
    <sheetView view="pageBreakPreview" zoomScale="60" zoomScaleNormal="80" zoomScalePageLayoutView="0" workbookViewId="0" topLeftCell="A381">
      <selection activeCell="A1" sqref="A1"/>
    </sheetView>
  </sheetViews>
  <sheetFormatPr defaultColWidth="8.8515625" defaultRowHeight="12.75" outlineLevelRow="1"/>
  <cols>
    <col min="1" max="1" width="13.8515625" style="272" customWidth="1"/>
    <col min="2" max="2" width="60.8515625" style="272" customWidth="1"/>
    <col min="3" max="3" width="41.00390625" style="272" customWidth="1"/>
    <col min="4" max="4" width="40.8515625" style="272" customWidth="1"/>
    <col min="5" max="5" width="6.7109375" style="272" customWidth="1"/>
    <col min="6" max="6" width="41.57421875" style="272" customWidth="1"/>
    <col min="7" max="7" width="41.57421875" style="284" customWidth="1"/>
    <col min="8" max="16384" width="8.8515625" style="286" customWidth="1"/>
  </cols>
  <sheetData>
    <row r="1" spans="1:6" ht="31.5">
      <c r="A1" s="283" t="s">
        <v>443</v>
      </c>
      <c r="B1" s="283"/>
      <c r="C1" s="284"/>
      <c r="D1" s="284"/>
      <c r="E1" s="284"/>
      <c r="F1" s="285" t="s">
        <v>1879</v>
      </c>
    </row>
    <row r="2" spans="1:6" ht="15.75" thickBot="1">
      <c r="A2" s="284"/>
      <c r="B2" s="284"/>
      <c r="C2" s="284"/>
      <c r="D2" s="284"/>
      <c r="E2" s="284"/>
      <c r="F2" s="284"/>
    </row>
    <row r="3" spans="1:7" ht="19.5" thickBot="1">
      <c r="A3" s="287"/>
      <c r="B3" s="288" t="s">
        <v>0</v>
      </c>
      <c r="C3" s="289" t="s">
        <v>1</v>
      </c>
      <c r="D3" s="287"/>
      <c r="E3" s="287"/>
      <c r="F3" s="284"/>
      <c r="G3" s="287"/>
    </row>
    <row r="4" ht="15.75" thickBot="1"/>
    <row r="5" spans="1:6" ht="18.75">
      <c r="A5" s="290"/>
      <c r="B5" s="291" t="s">
        <v>444</v>
      </c>
      <c r="C5" s="290"/>
      <c r="E5" s="292"/>
      <c r="F5" s="292"/>
    </row>
    <row r="6" ht="15">
      <c r="B6" s="293" t="s">
        <v>445</v>
      </c>
    </row>
    <row r="7" ht="15">
      <c r="B7" s="294" t="s">
        <v>446</v>
      </c>
    </row>
    <row r="8" ht="15.75" thickBot="1">
      <c r="B8" s="295" t="s">
        <v>447</v>
      </c>
    </row>
    <row r="9" ht="15">
      <c r="B9" s="296"/>
    </row>
    <row r="10" spans="1:7" ht="37.5">
      <c r="A10" s="297" t="s">
        <v>5</v>
      </c>
      <c r="B10" s="297" t="s">
        <v>445</v>
      </c>
      <c r="C10" s="298"/>
      <c r="D10" s="298"/>
      <c r="E10" s="298"/>
      <c r="F10" s="298"/>
      <c r="G10" s="299"/>
    </row>
    <row r="11" spans="1:7" ht="15" customHeight="1">
      <c r="A11" s="300"/>
      <c r="B11" s="301" t="s">
        <v>448</v>
      </c>
      <c r="C11" s="300" t="s">
        <v>50</v>
      </c>
      <c r="D11" s="300"/>
      <c r="E11" s="300"/>
      <c r="F11" s="302" t="s">
        <v>449</v>
      </c>
      <c r="G11" s="302"/>
    </row>
    <row r="12" spans="1:6" ht="15">
      <c r="A12" s="272" t="s">
        <v>450</v>
      </c>
      <c r="B12" s="272" t="s">
        <v>451</v>
      </c>
      <c r="C12" s="270">
        <v>13467.00607251996</v>
      </c>
      <c r="F12" s="252">
        <f>IF($C$15=0,"",IF(C12="[for completion]","",C12/$C$15))</f>
        <v>1</v>
      </c>
    </row>
    <row r="13" spans="1:6" ht="15">
      <c r="A13" s="272" t="s">
        <v>452</v>
      </c>
      <c r="B13" s="272" t="s">
        <v>453</v>
      </c>
      <c r="C13" s="270">
        <v>0</v>
      </c>
      <c r="F13" s="252">
        <f>IF($C$15=0,"",IF(C13="[for completion]","",C13/$C$15))</f>
        <v>0</v>
      </c>
    </row>
    <row r="14" spans="1:6" ht="15">
      <c r="A14" s="272" t="s">
        <v>454</v>
      </c>
      <c r="B14" s="272" t="s">
        <v>62</v>
      </c>
      <c r="C14" s="270">
        <v>0</v>
      </c>
      <c r="F14" s="252">
        <f>IF($C$15=0,"",IF(C14="[for completion]","",C14/$C$15))</f>
        <v>0</v>
      </c>
    </row>
    <row r="15" spans="1:6" ht="15">
      <c r="A15" s="272" t="s">
        <v>455</v>
      </c>
      <c r="B15" s="303" t="s">
        <v>64</v>
      </c>
      <c r="C15" s="270">
        <f>SUM(C12:C14)</f>
        <v>13467.00607251996</v>
      </c>
      <c r="F15" s="304">
        <f>SUM(F12:F14)</f>
        <v>1</v>
      </c>
    </row>
    <row r="16" spans="1:6" ht="15" outlineLevel="1">
      <c r="A16" s="272" t="s">
        <v>456</v>
      </c>
      <c r="B16" s="305" t="s">
        <v>457</v>
      </c>
      <c r="F16" s="252">
        <f aca="true" t="shared" si="0" ref="F16:F26">IF($C$15=0,"",IF(C16="[for completion]","",C16/$C$15))</f>
        <v>0</v>
      </c>
    </row>
    <row r="17" spans="1:6" ht="15" outlineLevel="1">
      <c r="A17" s="272" t="s">
        <v>458</v>
      </c>
      <c r="B17" s="305" t="s">
        <v>459</v>
      </c>
      <c r="F17" s="252">
        <f t="shared" si="0"/>
        <v>0</v>
      </c>
    </row>
    <row r="18" spans="1:6" ht="15" outlineLevel="1">
      <c r="A18" s="272" t="s">
        <v>460</v>
      </c>
      <c r="B18" s="305" t="s">
        <v>166</v>
      </c>
      <c r="F18" s="252">
        <f t="shared" si="0"/>
        <v>0</v>
      </c>
    </row>
    <row r="19" spans="1:6" ht="15" outlineLevel="1">
      <c r="A19" s="272" t="s">
        <v>461</v>
      </c>
      <c r="B19" s="305" t="s">
        <v>166</v>
      </c>
      <c r="F19" s="252">
        <f t="shared" si="0"/>
        <v>0</v>
      </c>
    </row>
    <row r="20" spans="1:6" ht="15" outlineLevel="1">
      <c r="A20" s="272" t="s">
        <v>462</v>
      </c>
      <c r="B20" s="305" t="s">
        <v>166</v>
      </c>
      <c r="F20" s="252">
        <f t="shared" si="0"/>
        <v>0</v>
      </c>
    </row>
    <row r="21" spans="1:6" ht="15" outlineLevel="1">
      <c r="A21" s="272" t="s">
        <v>463</v>
      </c>
      <c r="B21" s="305" t="s">
        <v>166</v>
      </c>
      <c r="F21" s="252">
        <f t="shared" si="0"/>
        <v>0</v>
      </c>
    </row>
    <row r="22" spans="1:6" ht="15" outlineLevel="1">
      <c r="A22" s="272" t="s">
        <v>464</v>
      </c>
      <c r="B22" s="305" t="s">
        <v>166</v>
      </c>
      <c r="F22" s="252">
        <f t="shared" si="0"/>
        <v>0</v>
      </c>
    </row>
    <row r="23" spans="1:6" ht="15" outlineLevel="1">
      <c r="A23" s="272" t="s">
        <v>465</v>
      </c>
      <c r="B23" s="305" t="s">
        <v>166</v>
      </c>
      <c r="F23" s="252">
        <f t="shared" si="0"/>
        <v>0</v>
      </c>
    </row>
    <row r="24" spans="1:6" ht="15" outlineLevel="1">
      <c r="A24" s="272" t="s">
        <v>466</v>
      </c>
      <c r="B24" s="305" t="s">
        <v>166</v>
      </c>
      <c r="F24" s="252">
        <f t="shared" si="0"/>
        <v>0</v>
      </c>
    </row>
    <row r="25" spans="1:6" ht="15" outlineLevel="1">
      <c r="A25" s="272" t="s">
        <v>467</v>
      </c>
      <c r="B25" s="305" t="s">
        <v>166</v>
      </c>
      <c r="F25" s="252">
        <f t="shared" si="0"/>
        <v>0</v>
      </c>
    </row>
    <row r="26" spans="1:6" ht="15" outlineLevel="1">
      <c r="A26" s="272" t="s">
        <v>1940</v>
      </c>
      <c r="B26" s="305" t="s">
        <v>166</v>
      </c>
      <c r="C26" s="286"/>
      <c r="D26" s="286"/>
      <c r="E26" s="286"/>
      <c r="F26" s="252">
        <f t="shared" si="0"/>
        <v>0</v>
      </c>
    </row>
    <row r="27" spans="1:7" ht="15" customHeight="1">
      <c r="A27" s="300"/>
      <c r="B27" s="301" t="s">
        <v>468</v>
      </c>
      <c r="C27" s="300" t="s">
        <v>469</v>
      </c>
      <c r="D27" s="300" t="s">
        <v>470</v>
      </c>
      <c r="E27" s="306"/>
      <c r="F27" s="300" t="s">
        <v>471</v>
      </c>
      <c r="G27" s="302"/>
    </row>
    <row r="28" spans="1:6" ht="15">
      <c r="A28" s="272" t="s">
        <v>472</v>
      </c>
      <c r="B28" s="272" t="s">
        <v>473</v>
      </c>
      <c r="C28" s="307">
        <v>202316</v>
      </c>
      <c r="D28" s="272" t="s">
        <v>86</v>
      </c>
      <c r="F28" s="272">
        <v>202316</v>
      </c>
    </row>
    <row r="29" spans="1:2" ht="15" outlineLevel="1">
      <c r="A29" s="272" t="s">
        <v>474</v>
      </c>
      <c r="B29" s="308" t="s">
        <v>1941</v>
      </c>
    </row>
    <row r="30" spans="1:2" ht="15" outlineLevel="1">
      <c r="A30" s="272" t="s">
        <v>476</v>
      </c>
      <c r="B30" s="308" t="s">
        <v>477</v>
      </c>
    </row>
    <row r="31" spans="1:2" ht="15" outlineLevel="1">
      <c r="A31" s="272" t="s">
        <v>478</v>
      </c>
      <c r="B31" s="308"/>
    </row>
    <row r="32" spans="1:2" ht="15" outlineLevel="1">
      <c r="A32" s="272" t="s">
        <v>479</v>
      </c>
      <c r="B32" s="308"/>
    </row>
    <row r="33" spans="1:2" ht="15" outlineLevel="1">
      <c r="A33" s="272" t="s">
        <v>480</v>
      </c>
      <c r="B33" s="308"/>
    </row>
    <row r="34" spans="1:2" ht="15" outlineLevel="1">
      <c r="A34" s="272" t="s">
        <v>481</v>
      </c>
      <c r="B34" s="308"/>
    </row>
    <row r="35" spans="1:7" ht="15" customHeight="1">
      <c r="A35" s="300"/>
      <c r="B35" s="301" t="s">
        <v>482</v>
      </c>
      <c r="C35" s="300" t="s">
        <v>483</v>
      </c>
      <c r="D35" s="300" t="s">
        <v>484</v>
      </c>
      <c r="E35" s="306"/>
      <c r="F35" s="302" t="s">
        <v>449</v>
      </c>
      <c r="G35" s="302"/>
    </row>
    <row r="36" spans="1:6" ht="15">
      <c r="A36" s="272" t="s">
        <v>485</v>
      </c>
      <c r="B36" s="272" t="s">
        <v>486</v>
      </c>
      <c r="C36" s="309">
        <v>0.0036140351105442533</v>
      </c>
      <c r="D36" s="272" t="s">
        <v>56</v>
      </c>
      <c r="F36" s="309">
        <v>0.0036140351105442533</v>
      </c>
    </row>
    <row r="37" spans="1:6" ht="15" outlineLevel="1">
      <c r="A37" s="272" t="s">
        <v>487</v>
      </c>
      <c r="C37" s="310"/>
      <c r="D37" s="310"/>
      <c r="F37" s="310"/>
    </row>
    <row r="38" spans="1:6" ht="15" outlineLevel="1">
      <c r="A38" s="272" t="s">
        <v>488</v>
      </c>
      <c r="C38" s="310"/>
      <c r="D38" s="310"/>
      <c r="F38" s="310"/>
    </row>
    <row r="39" spans="1:6" ht="15" outlineLevel="1">
      <c r="A39" s="272" t="s">
        <v>489</v>
      </c>
      <c r="C39" s="310"/>
      <c r="D39" s="310"/>
      <c r="F39" s="310"/>
    </row>
    <row r="40" spans="1:6" ht="15" outlineLevel="1">
      <c r="A40" s="272" t="s">
        <v>490</v>
      </c>
      <c r="C40" s="310"/>
      <c r="D40" s="310"/>
      <c r="F40" s="310"/>
    </row>
    <row r="41" spans="1:6" ht="15" outlineLevel="1">
      <c r="A41" s="272" t="s">
        <v>491</v>
      </c>
      <c r="C41" s="310"/>
      <c r="D41" s="310"/>
      <c r="F41" s="310"/>
    </row>
    <row r="42" spans="1:6" ht="15" outlineLevel="1">
      <c r="A42" s="272" t="s">
        <v>492</v>
      </c>
      <c r="C42" s="310"/>
      <c r="D42" s="310"/>
      <c r="F42" s="310"/>
    </row>
    <row r="43" spans="1:7" ht="15" customHeight="1">
      <c r="A43" s="300"/>
      <c r="B43" s="301" t="s">
        <v>493</v>
      </c>
      <c r="C43" s="300" t="s">
        <v>483</v>
      </c>
      <c r="D43" s="300" t="s">
        <v>484</v>
      </c>
      <c r="E43" s="306"/>
      <c r="F43" s="302" t="s">
        <v>449</v>
      </c>
      <c r="G43" s="302"/>
    </row>
    <row r="44" spans="1:7" ht="15">
      <c r="A44" s="272" t="s">
        <v>494</v>
      </c>
      <c r="B44" s="311" t="s">
        <v>495</v>
      </c>
      <c r="C44" s="312">
        <f>SUM(C45:C72)</f>
        <v>0</v>
      </c>
      <c r="D44" s="312">
        <f>SUM(D45:D72)</f>
        <v>0</v>
      </c>
      <c r="E44" s="310"/>
      <c r="F44" s="312">
        <f>SUM(F45:F72)</f>
        <v>0</v>
      </c>
      <c r="G44" s="272"/>
    </row>
    <row r="45" spans="1:7" ht="15">
      <c r="A45" s="272" t="s">
        <v>496</v>
      </c>
      <c r="B45" s="272" t="s">
        <v>497</v>
      </c>
      <c r="C45" s="272">
        <v>0</v>
      </c>
      <c r="D45" s="310">
        <v>0</v>
      </c>
      <c r="E45" s="310"/>
      <c r="F45" s="310">
        <f>SUM(C45:D45)</f>
        <v>0</v>
      </c>
      <c r="G45" s="272"/>
    </row>
    <row r="46" spans="1:7" ht="15">
      <c r="A46" s="272" t="s">
        <v>498</v>
      </c>
      <c r="B46" s="272" t="s">
        <v>7</v>
      </c>
      <c r="C46" s="272" t="s">
        <v>136</v>
      </c>
      <c r="D46" s="310" t="s">
        <v>56</v>
      </c>
      <c r="E46" s="310"/>
      <c r="F46" s="310">
        <f aca="true" t="shared" si="1" ref="F46:F87">SUM(C46:D46)</f>
        <v>0</v>
      </c>
      <c r="G46" s="272"/>
    </row>
    <row r="47" spans="1:7" ht="15">
      <c r="A47" s="272" t="s">
        <v>499</v>
      </c>
      <c r="B47" s="272" t="s">
        <v>500</v>
      </c>
      <c r="C47" s="272">
        <v>0</v>
      </c>
      <c r="D47" s="310">
        <v>0</v>
      </c>
      <c r="E47" s="310"/>
      <c r="F47" s="310">
        <f t="shared" si="1"/>
        <v>0</v>
      </c>
      <c r="G47" s="272"/>
    </row>
    <row r="48" spans="1:7" ht="15">
      <c r="A48" s="272" t="s">
        <v>501</v>
      </c>
      <c r="B48" s="272" t="s">
        <v>502</v>
      </c>
      <c r="C48" s="272">
        <v>0</v>
      </c>
      <c r="D48" s="310">
        <v>0</v>
      </c>
      <c r="E48" s="310"/>
      <c r="F48" s="310">
        <f t="shared" si="1"/>
        <v>0</v>
      </c>
      <c r="G48" s="272"/>
    </row>
    <row r="49" spans="1:7" ht="15">
      <c r="A49" s="272" t="s">
        <v>503</v>
      </c>
      <c r="B49" s="272" t="s">
        <v>504</v>
      </c>
      <c r="C49" s="272">
        <v>0</v>
      </c>
      <c r="D49" s="310">
        <v>0</v>
      </c>
      <c r="E49" s="310"/>
      <c r="F49" s="310">
        <f t="shared" si="1"/>
        <v>0</v>
      </c>
      <c r="G49" s="272"/>
    </row>
    <row r="50" spans="1:7" ht="15">
      <c r="A50" s="272" t="s">
        <v>505</v>
      </c>
      <c r="B50" s="272" t="s">
        <v>506</v>
      </c>
      <c r="C50" s="272">
        <v>0</v>
      </c>
      <c r="D50" s="310">
        <v>0</v>
      </c>
      <c r="E50" s="310"/>
      <c r="F50" s="310">
        <f t="shared" si="1"/>
        <v>0</v>
      </c>
      <c r="G50" s="272"/>
    </row>
    <row r="51" spans="1:7" ht="15">
      <c r="A51" s="272" t="s">
        <v>507</v>
      </c>
      <c r="B51" s="272" t="s">
        <v>508</v>
      </c>
      <c r="C51" s="272">
        <v>0</v>
      </c>
      <c r="D51" s="310">
        <v>0</v>
      </c>
      <c r="E51" s="310"/>
      <c r="F51" s="310">
        <f t="shared" si="1"/>
        <v>0</v>
      </c>
      <c r="G51" s="272"/>
    </row>
    <row r="52" spans="1:7" ht="15">
      <c r="A52" s="272" t="s">
        <v>509</v>
      </c>
      <c r="B52" s="272" t="s">
        <v>510</v>
      </c>
      <c r="C52" s="272">
        <v>0</v>
      </c>
      <c r="D52" s="310">
        <v>0</v>
      </c>
      <c r="E52" s="310"/>
      <c r="F52" s="310">
        <f t="shared" si="1"/>
        <v>0</v>
      </c>
      <c r="G52" s="272"/>
    </row>
    <row r="53" spans="1:7" ht="15">
      <c r="A53" s="272" t="s">
        <v>511</v>
      </c>
      <c r="B53" s="272" t="s">
        <v>512</v>
      </c>
      <c r="C53" s="272">
        <v>0</v>
      </c>
      <c r="D53" s="310">
        <v>0</v>
      </c>
      <c r="E53" s="310"/>
      <c r="F53" s="310">
        <f t="shared" si="1"/>
        <v>0</v>
      </c>
      <c r="G53" s="272"/>
    </row>
    <row r="54" spans="1:7" ht="15">
      <c r="A54" s="272" t="s">
        <v>513</v>
      </c>
      <c r="B54" s="272" t="s">
        <v>514</v>
      </c>
      <c r="C54" s="272">
        <v>0</v>
      </c>
      <c r="D54" s="310">
        <v>0</v>
      </c>
      <c r="E54" s="310"/>
      <c r="F54" s="310">
        <f t="shared" si="1"/>
        <v>0</v>
      </c>
      <c r="G54" s="272"/>
    </row>
    <row r="55" spans="1:7" ht="15">
      <c r="A55" s="272" t="s">
        <v>515</v>
      </c>
      <c r="B55" s="272" t="s">
        <v>516</v>
      </c>
      <c r="C55" s="272">
        <v>0</v>
      </c>
      <c r="D55" s="310">
        <v>0</v>
      </c>
      <c r="E55" s="310"/>
      <c r="F55" s="310">
        <f t="shared" si="1"/>
        <v>0</v>
      </c>
      <c r="G55" s="272"/>
    </row>
    <row r="56" spans="1:7" ht="15">
      <c r="A56" s="272" t="s">
        <v>517</v>
      </c>
      <c r="B56" s="272" t="s">
        <v>518</v>
      </c>
      <c r="C56" s="272">
        <v>0</v>
      </c>
      <c r="D56" s="310">
        <v>0</v>
      </c>
      <c r="E56" s="310"/>
      <c r="F56" s="310">
        <f t="shared" si="1"/>
        <v>0</v>
      </c>
      <c r="G56" s="272"/>
    </row>
    <row r="57" spans="1:7" ht="15">
      <c r="A57" s="272" t="s">
        <v>519</v>
      </c>
      <c r="B57" s="272" t="s">
        <v>520</v>
      </c>
      <c r="C57" s="272">
        <v>0</v>
      </c>
      <c r="D57" s="310">
        <v>0</v>
      </c>
      <c r="E57" s="310"/>
      <c r="F57" s="310">
        <f t="shared" si="1"/>
        <v>0</v>
      </c>
      <c r="G57" s="272"/>
    </row>
    <row r="58" spans="1:7" ht="15">
      <c r="A58" s="272" t="s">
        <v>521</v>
      </c>
      <c r="B58" s="272" t="s">
        <v>522</v>
      </c>
      <c r="C58" s="272">
        <v>0</v>
      </c>
      <c r="D58" s="310">
        <v>0</v>
      </c>
      <c r="E58" s="310"/>
      <c r="F58" s="310">
        <f t="shared" si="1"/>
        <v>0</v>
      </c>
      <c r="G58" s="272"/>
    </row>
    <row r="59" spans="1:7" ht="15">
      <c r="A59" s="272" t="s">
        <v>523</v>
      </c>
      <c r="B59" s="272" t="s">
        <v>524</v>
      </c>
      <c r="C59" s="272">
        <v>0</v>
      </c>
      <c r="D59" s="310">
        <v>0</v>
      </c>
      <c r="E59" s="310"/>
      <c r="F59" s="310">
        <f t="shared" si="1"/>
        <v>0</v>
      </c>
      <c r="G59" s="272"/>
    </row>
    <row r="60" spans="1:7" ht="15">
      <c r="A60" s="272" t="s">
        <v>525</v>
      </c>
      <c r="B60" s="272" t="s">
        <v>526</v>
      </c>
      <c r="C60" s="272">
        <v>0</v>
      </c>
      <c r="D60" s="310">
        <v>0</v>
      </c>
      <c r="E60" s="310"/>
      <c r="F60" s="310">
        <f t="shared" si="1"/>
        <v>0</v>
      </c>
      <c r="G60" s="272"/>
    </row>
    <row r="61" spans="1:7" ht="15">
      <c r="A61" s="272" t="s">
        <v>527</v>
      </c>
      <c r="B61" s="272" t="s">
        <v>528</v>
      </c>
      <c r="C61" s="272">
        <v>0</v>
      </c>
      <c r="D61" s="310">
        <v>0</v>
      </c>
      <c r="E61" s="310"/>
      <c r="F61" s="310">
        <f t="shared" si="1"/>
        <v>0</v>
      </c>
      <c r="G61" s="272"/>
    </row>
    <row r="62" spans="1:7" ht="15">
      <c r="A62" s="272" t="s">
        <v>529</v>
      </c>
      <c r="B62" s="272" t="s">
        <v>530</v>
      </c>
      <c r="C62" s="272">
        <v>0</v>
      </c>
      <c r="D62" s="310">
        <v>0</v>
      </c>
      <c r="E62" s="310"/>
      <c r="F62" s="310">
        <f t="shared" si="1"/>
        <v>0</v>
      </c>
      <c r="G62" s="272"/>
    </row>
    <row r="63" spans="1:7" ht="15">
      <c r="A63" s="272" t="s">
        <v>531</v>
      </c>
      <c r="B63" s="272" t="s">
        <v>532</v>
      </c>
      <c r="C63" s="272">
        <v>0</v>
      </c>
      <c r="D63" s="310">
        <v>0</v>
      </c>
      <c r="E63" s="310"/>
      <c r="F63" s="310">
        <f t="shared" si="1"/>
        <v>0</v>
      </c>
      <c r="G63" s="272"/>
    </row>
    <row r="64" spans="1:7" ht="15">
      <c r="A64" s="272" t="s">
        <v>533</v>
      </c>
      <c r="B64" s="272" t="s">
        <v>534</v>
      </c>
      <c r="C64" s="272">
        <v>0</v>
      </c>
      <c r="D64" s="310">
        <v>0</v>
      </c>
      <c r="E64" s="310"/>
      <c r="F64" s="310">
        <f t="shared" si="1"/>
        <v>0</v>
      </c>
      <c r="G64" s="272"/>
    </row>
    <row r="65" spans="1:7" ht="15">
      <c r="A65" s="272" t="s">
        <v>535</v>
      </c>
      <c r="B65" s="272" t="s">
        <v>536</v>
      </c>
      <c r="C65" s="272">
        <v>0</v>
      </c>
      <c r="D65" s="310">
        <v>0</v>
      </c>
      <c r="E65" s="310"/>
      <c r="F65" s="310">
        <f t="shared" si="1"/>
        <v>0</v>
      </c>
      <c r="G65" s="272"/>
    </row>
    <row r="66" spans="1:7" ht="15">
      <c r="A66" s="272" t="s">
        <v>537</v>
      </c>
      <c r="B66" s="272" t="s">
        <v>538</v>
      </c>
      <c r="C66" s="272">
        <v>0</v>
      </c>
      <c r="D66" s="310">
        <v>0</v>
      </c>
      <c r="E66" s="310"/>
      <c r="F66" s="310">
        <f t="shared" si="1"/>
        <v>0</v>
      </c>
      <c r="G66" s="272"/>
    </row>
    <row r="67" spans="1:7" ht="15">
      <c r="A67" s="272" t="s">
        <v>539</v>
      </c>
      <c r="B67" s="272" t="s">
        <v>540</v>
      </c>
      <c r="C67" s="272">
        <v>0</v>
      </c>
      <c r="D67" s="310">
        <v>0</v>
      </c>
      <c r="E67" s="310"/>
      <c r="F67" s="310">
        <f t="shared" si="1"/>
        <v>0</v>
      </c>
      <c r="G67" s="272"/>
    </row>
    <row r="68" spans="1:7" ht="15">
      <c r="A68" s="272" t="s">
        <v>541</v>
      </c>
      <c r="B68" s="272" t="s">
        <v>542</v>
      </c>
      <c r="C68" s="272">
        <v>0</v>
      </c>
      <c r="D68" s="310">
        <v>0</v>
      </c>
      <c r="E68" s="310"/>
      <c r="F68" s="310">
        <f t="shared" si="1"/>
        <v>0</v>
      </c>
      <c r="G68" s="272"/>
    </row>
    <row r="69" spans="1:7" ht="15">
      <c r="A69" s="272" t="s">
        <v>543</v>
      </c>
      <c r="B69" s="272" t="s">
        <v>544</v>
      </c>
      <c r="C69" s="272">
        <v>0</v>
      </c>
      <c r="D69" s="310">
        <v>0</v>
      </c>
      <c r="E69" s="310"/>
      <c r="F69" s="310">
        <f t="shared" si="1"/>
        <v>0</v>
      </c>
      <c r="G69" s="272"/>
    </row>
    <row r="70" spans="1:7" ht="15">
      <c r="A70" s="272" t="s">
        <v>545</v>
      </c>
      <c r="B70" s="272" t="s">
        <v>546</v>
      </c>
      <c r="C70" s="272">
        <v>0</v>
      </c>
      <c r="D70" s="310">
        <v>0</v>
      </c>
      <c r="E70" s="310"/>
      <c r="F70" s="310">
        <f t="shared" si="1"/>
        <v>0</v>
      </c>
      <c r="G70" s="272"/>
    </row>
    <row r="71" spans="1:7" ht="15">
      <c r="A71" s="272" t="s">
        <v>547</v>
      </c>
      <c r="B71" s="272" t="s">
        <v>548</v>
      </c>
      <c r="C71" s="272">
        <v>0</v>
      </c>
      <c r="D71" s="310">
        <v>0</v>
      </c>
      <c r="E71" s="310"/>
      <c r="F71" s="310">
        <f t="shared" si="1"/>
        <v>0</v>
      </c>
      <c r="G71" s="272"/>
    </row>
    <row r="72" spans="1:7" ht="15">
      <c r="A72" s="272" t="s">
        <v>549</v>
      </c>
      <c r="B72" s="272" t="s">
        <v>550</v>
      </c>
      <c r="C72" s="272">
        <v>0</v>
      </c>
      <c r="D72" s="310">
        <v>0</v>
      </c>
      <c r="E72" s="310"/>
      <c r="F72" s="310">
        <f t="shared" si="1"/>
        <v>0</v>
      </c>
      <c r="G72" s="272"/>
    </row>
    <row r="73" spans="1:7" ht="15">
      <c r="A73" s="272" t="s">
        <v>551</v>
      </c>
      <c r="B73" s="311" t="s">
        <v>248</v>
      </c>
      <c r="C73" s="312">
        <f>SUM(C74:C76)</f>
        <v>0</v>
      </c>
      <c r="D73" s="312">
        <f>SUM(D74:D76)</f>
        <v>0</v>
      </c>
      <c r="E73" s="310"/>
      <c r="F73" s="312">
        <f>SUM(F74:F76)</f>
        <v>0</v>
      </c>
      <c r="G73" s="272"/>
    </row>
    <row r="74" spans="1:7" ht="15">
      <c r="A74" s="272" t="s">
        <v>552</v>
      </c>
      <c r="B74" s="272" t="s">
        <v>553</v>
      </c>
      <c r="C74" s="272">
        <v>0</v>
      </c>
      <c r="D74" s="310">
        <v>0</v>
      </c>
      <c r="E74" s="310"/>
      <c r="F74" s="310">
        <f t="shared" si="1"/>
        <v>0</v>
      </c>
      <c r="G74" s="272"/>
    </row>
    <row r="75" spans="1:7" ht="15">
      <c r="A75" s="272" t="s">
        <v>554</v>
      </c>
      <c r="B75" s="272" t="s">
        <v>555</v>
      </c>
      <c r="C75" s="272">
        <v>0</v>
      </c>
      <c r="D75" s="310">
        <v>0</v>
      </c>
      <c r="E75" s="310"/>
      <c r="F75" s="310">
        <f t="shared" si="1"/>
        <v>0</v>
      </c>
      <c r="G75" s="272"/>
    </row>
    <row r="76" spans="1:7" ht="15">
      <c r="A76" s="272" t="s">
        <v>556</v>
      </c>
      <c r="B76" s="272" t="s">
        <v>557</v>
      </c>
      <c r="C76" s="272">
        <v>0</v>
      </c>
      <c r="D76" s="310">
        <v>0</v>
      </c>
      <c r="E76" s="310"/>
      <c r="F76" s="310">
        <f t="shared" si="1"/>
        <v>0</v>
      </c>
      <c r="G76" s="272"/>
    </row>
    <row r="77" spans="1:7" ht="15">
      <c r="A77" s="272" t="s">
        <v>558</v>
      </c>
      <c r="B77" s="311" t="s">
        <v>62</v>
      </c>
      <c r="C77" s="312">
        <f>SUM(C78:C87)</f>
        <v>0</v>
      </c>
      <c r="D77" s="312">
        <f>SUM(D78:D87)</f>
        <v>0</v>
      </c>
      <c r="E77" s="310"/>
      <c r="F77" s="312">
        <f>SUM(F78:F87)</f>
        <v>0</v>
      </c>
      <c r="G77" s="272"/>
    </row>
    <row r="78" spans="1:7" ht="15">
      <c r="A78" s="272" t="s">
        <v>559</v>
      </c>
      <c r="B78" s="313" t="s">
        <v>250</v>
      </c>
      <c r="C78" s="272">
        <v>0</v>
      </c>
      <c r="D78" s="310">
        <v>0</v>
      </c>
      <c r="E78" s="310"/>
      <c r="F78" s="310">
        <f t="shared" si="1"/>
        <v>0</v>
      </c>
      <c r="G78" s="272"/>
    </row>
    <row r="79" spans="1:7" ht="15">
      <c r="A79" s="272" t="s">
        <v>560</v>
      </c>
      <c r="B79" s="313" t="s">
        <v>252</v>
      </c>
      <c r="C79" s="272">
        <v>0</v>
      </c>
      <c r="D79" s="310">
        <v>0</v>
      </c>
      <c r="E79" s="310"/>
      <c r="F79" s="310">
        <f t="shared" si="1"/>
        <v>0</v>
      </c>
      <c r="G79" s="272"/>
    </row>
    <row r="80" spans="1:7" ht="15">
      <c r="A80" s="272" t="s">
        <v>561</v>
      </c>
      <c r="B80" s="313" t="s">
        <v>254</v>
      </c>
      <c r="C80" s="272">
        <v>0</v>
      </c>
      <c r="D80" s="310">
        <v>0</v>
      </c>
      <c r="E80" s="310"/>
      <c r="F80" s="310">
        <f t="shared" si="1"/>
        <v>0</v>
      </c>
      <c r="G80" s="272"/>
    </row>
    <row r="81" spans="1:7" ht="15">
      <c r="A81" s="272" t="s">
        <v>562</v>
      </c>
      <c r="B81" s="313" t="s">
        <v>256</v>
      </c>
      <c r="C81" s="272">
        <v>0</v>
      </c>
      <c r="D81" s="310">
        <v>0</v>
      </c>
      <c r="E81" s="310"/>
      <c r="F81" s="310">
        <f t="shared" si="1"/>
        <v>0</v>
      </c>
      <c r="G81" s="272"/>
    </row>
    <row r="82" spans="1:7" ht="15">
      <c r="A82" s="272" t="s">
        <v>563</v>
      </c>
      <c r="B82" s="313" t="s">
        <v>258</v>
      </c>
      <c r="C82" s="272">
        <v>0</v>
      </c>
      <c r="D82" s="310">
        <v>0</v>
      </c>
      <c r="E82" s="310"/>
      <c r="F82" s="310">
        <f t="shared" si="1"/>
        <v>0</v>
      </c>
      <c r="G82" s="272"/>
    </row>
    <row r="83" spans="1:7" ht="15">
      <c r="A83" s="272" t="s">
        <v>564</v>
      </c>
      <c r="B83" s="313" t="s">
        <v>260</v>
      </c>
      <c r="C83" s="272">
        <v>0</v>
      </c>
      <c r="D83" s="310">
        <v>0</v>
      </c>
      <c r="E83" s="310"/>
      <c r="F83" s="310">
        <f t="shared" si="1"/>
        <v>0</v>
      </c>
      <c r="G83" s="272"/>
    </row>
    <row r="84" spans="1:7" ht="15">
      <c r="A84" s="272" t="s">
        <v>565</v>
      </c>
      <c r="B84" s="313" t="s">
        <v>262</v>
      </c>
      <c r="C84" s="272">
        <v>0</v>
      </c>
      <c r="D84" s="310">
        <v>0</v>
      </c>
      <c r="E84" s="310"/>
      <c r="F84" s="310">
        <f t="shared" si="1"/>
        <v>0</v>
      </c>
      <c r="G84" s="272"/>
    </row>
    <row r="85" spans="1:7" ht="15">
      <c r="A85" s="272" t="s">
        <v>566</v>
      </c>
      <c r="B85" s="313" t="s">
        <v>264</v>
      </c>
      <c r="C85" s="272">
        <v>0</v>
      </c>
      <c r="D85" s="310">
        <v>0</v>
      </c>
      <c r="E85" s="310"/>
      <c r="F85" s="310">
        <f t="shared" si="1"/>
        <v>0</v>
      </c>
      <c r="G85" s="272"/>
    </row>
    <row r="86" spans="1:7" ht="15">
      <c r="A86" s="272" t="s">
        <v>567</v>
      </c>
      <c r="B86" s="313" t="s">
        <v>266</v>
      </c>
      <c r="C86" s="272">
        <v>0</v>
      </c>
      <c r="D86" s="310">
        <v>0</v>
      </c>
      <c r="E86" s="310"/>
      <c r="F86" s="310">
        <f t="shared" si="1"/>
        <v>0</v>
      </c>
      <c r="G86" s="272"/>
    </row>
    <row r="87" spans="1:7" ht="15">
      <c r="A87" s="272" t="s">
        <v>568</v>
      </c>
      <c r="B87" s="313" t="s">
        <v>62</v>
      </c>
      <c r="C87" s="272">
        <v>0</v>
      </c>
      <c r="D87" s="310">
        <v>0</v>
      </c>
      <c r="E87" s="310"/>
      <c r="F87" s="310">
        <f t="shared" si="1"/>
        <v>0</v>
      </c>
      <c r="G87" s="272"/>
    </row>
    <row r="88" spans="1:7" ht="15" outlineLevel="1">
      <c r="A88" s="272" t="s">
        <v>569</v>
      </c>
      <c r="B88" s="305" t="s">
        <v>166</v>
      </c>
      <c r="C88" s="310"/>
      <c r="D88" s="310"/>
      <c r="E88" s="310"/>
      <c r="F88" s="310"/>
      <c r="G88" s="272"/>
    </row>
    <row r="89" spans="1:7" ht="15" outlineLevel="1">
      <c r="A89" s="272" t="s">
        <v>570</v>
      </c>
      <c r="B89" s="305" t="s">
        <v>166</v>
      </c>
      <c r="C89" s="310"/>
      <c r="D89" s="310"/>
      <c r="E89" s="310"/>
      <c r="F89" s="310"/>
      <c r="G89" s="272"/>
    </row>
    <row r="90" spans="1:7" ht="15" outlineLevel="1">
      <c r="A90" s="272" t="s">
        <v>571</v>
      </c>
      <c r="B90" s="305" t="s">
        <v>166</v>
      </c>
      <c r="C90" s="310"/>
      <c r="D90" s="310"/>
      <c r="E90" s="310"/>
      <c r="F90" s="310"/>
      <c r="G90" s="272"/>
    </row>
    <row r="91" spans="1:7" ht="15" outlineLevel="1">
      <c r="A91" s="272" t="s">
        <v>572</v>
      </c>
      <c r="B91" s="305" t="s">
        <v>166</v>
      </c>
      <c r="C91" s="310"/>
      <c r="D91" s="310"/>
      <c r="E91" s="310"/>
      <c r="F91" s="310"/>
      <c r="G91" s="272"/>
    </row>
    <row r="92" spans="1:7" ht="15" outlineLevel="1">
      <c r="A92" s="272" t="s">
        <v>573</v>
      </c>
      <c r="B92" s="305" t="s">
        <v>166</v>
      </c>
      <c r="C92" s="310"/>
      <c r="D92" s="310"/>
      <c r="E92" s="310"/>
      <c r="F92" s="310"/>
      <c r="G92" s="272"/>
    </row>
    <row r="93" spans="1:7" ht="15" outlineLevel="1">
      <c r="A93" s="272" t="s">
        <v>574</v>
      </c>
      <c r="B93" s="305" t="s">
        <v>166</v>
      </c>
      <c r="C93" s="310"/>
      <c r="D93" s="310"/>
      <c r="E93" s="310"/>
      <c r="F93" s="310"/>
      <c r="G93" s="272"/>
    </row>
    <row r="94" spans="1:7" ht="15" outlineLevel="1">
      <c r="A94" s="272" t="s">
        <v>575</v>
      </c>
      <c r="B94" s="305" t="s">
        <v>166</v>
      </c>
      <c r="C94" s="310"/>
      <c r="D94" s="310"/>
      <c r="E94" s="310"/>
      <c r="F94" s="310"/>
      <c r="G94" s="272"/>
    </row>
    <row r="95" spans="1:7" ht="15" outlineLevel="1">
      <c r="A95" s="272" t="s">
        <v>576</v>
      </c>
      <c r="B95" s="305" t="s">
        <v>166</v>
      </c>
      <c r="C95" s="310"/>
      <c r="D95" s="310"/>
      <c r="E95" s="310"/>
      <c r="F95" s="310"/>
      <c r="G95" s="272"/>
    </row>
    <row r="96" spans="1:7" ht="15" outlineLevel="1">
      <c r="A96" s="272" t="s">
        <v>577</v>
      </c>
      <c r="B96" s="305" t="s">
        <v>166</v>
      </c>
      <c r="C96" s="310"/>
      <c r="D96" s="310"/>
      <c r="E96" s="310"/>
      <c r="F96" s="310"/>
      <c r="G96" s="272"/>
    </row>
    <row r="97" spans="1:7" ht="15" outlineLevel="1">
      <c r="A97" s="272" t="s">
        <v>578</v>
      </c>
      <c r="B97" s="305" t="s">
        <v>166</v>
      </c>
      <c r="C97" s="310"/>
      <c r="D97" s="310"/>
      <c r="E97" s="310"/>
      <c r="F97" s="310"/>
      <c r="G97" s="272"/>
    </row>
    <row r="98" spans="1:7" ht="15" customHeight="1">
      <c r="A98" s="300"/>
      <c r="B98" s="314" t="s">
        <v>1942</v>
      </c>
      <c r="C98" s="300" t="s">
        <v>483</v>
      </c>
      <c r="D98" s="300" t="s">
        <v>484</v>
      </c>
      <c r="E98" s="306"/>
      <c r="F98" s="302" t="s">
        <v>449</v>
      </c>
      <c r="G98" s="302"/>
    </row>
    <row r="99" spans="1:7" ht="15">
      <c r="A99" s="272" t="s">
        <v>579</v>
      </c>
      <c r="B99" s="272" t="s">
        <v>580</v>
      </c>
      <c r="C99" s="310">
        <v>0.15811078442779317</v>
      </c>
      <c r="D99" s="310">
        <v>0</v>
      </c>
      <c r="E99" s="310"/>
      <c r="F99" s="310">
        <f>SUM(C99:D99)</f>
        <v>0.15811078442779317</v>
      </c>
      <c r="G99" s="272"/>
    </row>
    <row r="100" spans="1:7" ht="15">
      <c r="A100" s="272" t="s">
        <v>581</v>
      </c>
      <c r="B100" s="272" t="s">
        <v>582</v>
      </c>
      <c r="C100" s="310">
        <v>0.14336593081068771</v>
      </c>
      <c r="D100" s="310">
        <v>0</v>
      </c>
      <c r="E100" s="310"/>
      <c r="F100" s="310">
        <f aca="true" t="shared" si="2" ref="F100:F110">SUM(C100:D100)</f>
        <v>0.14336593081068771</v>
      </c>
      <c r="G100" s="272"/>
    </row>
    <row r="101" spans="1:7" ht="15">
      <c r="A101" s="272" t="s">
        <v>583</v>
      </c>
      <c r="B101" s="272" t="s">
        <v>584</v>
      </c>
      <c r="C101" s="310">
        <v>0.1600410532091408</v>
      </c>
      <c r="D101" s="310">
        <v>0</v>
      </c>
      <c r="E101" s="310"/>
      <c r="F101" s="310">
        <f t="shared" si="2"/>
        <v>0.1600410532091408</v>
      </c>
      <c r="G101" s="272"/>
    </row>
    <row r="102" spans="1:7" ht="15">
      <c r="A102" s="272" t="s">
        <v>585</v>
      </c>
      <c r="B102" s="272" t="s">
        <v>586</v>
      </c>
      <c r="C102" s="310">
        <v>0.08424706050330737</v>
      </c>
      <c r="D102" s="310">
        <v>0</v>
      </c>
      <c r="E102" s="310"/>
      <c r="F102" s="310">
        <f t="shared" si="2"/>
        <v>0.08424706050330737</v>
      </c>
      <c r="G102" s="272"/>
    </row>
    <row r="103" spans="1:7" ht="15">
      <c r="A103" s="272" t="s">
        <v>587</v>
      </c>
      <c r="B103" s="272" t="s">
        <v>588</v>
      </c>
      <c r="C103" s="310">
        <v>0.11268466753769187</v>
      </c>
      <c r="D103" s="310">
        <v>0</v>
      </c>
      <c r="E103" s="310"/>
      <c r="F103" s="310">
        <f t="shared" si="2"/>
        <v>0.11268466753769187</v>
      </c>
      <c r="G103" s="272"/>
    </row>
    <row r="104" spans="1:7" ht="15">
      <c r="A104" s="272" t="s">
        <v>589</v>
      </c>
      <c r="B104" s="272" t="s">
        <v>590</v>
      </c>
      <c r="C104" s="310">
        <v>0.07992291710599934</v>
      </c>
      <c r="D104" s="310">
        <v>0</v>
      </c>
      <c r="E104" s="310"/>
      <c r="F104" s="310">
        <f t="shared" si="2"/>
        <v>0.07992291710599934</v>
      </c>
      <c r="G104" s="272"/>
    </row>
    <row r="105" spans="1:7" ht="15">
      <c r="A105" s="272" t="s">
        <v>591</v>
      </c>
      <c r="B105" s="272" t="s">
        <v>592</v>
      </c>
      <c r="C105" s="310">
        <v>0.0723155934723482</v>
      </c>
      <c r="D105" s="310">
        <v>0</v>
      </c>
      <c r="E105" s="310"/>
      <c r="F105" s="310">
        <f t="shared" si="2"/>
        <v>0.0723155934723482</v>
      </c>
      <c r="G105" s="272"/>
    </row>
    <row r="106" spans="1:7" ht="15">
      <c r="A106" s="272" t="s">
        <v>593</v>
      </c>
      <c r="B106" s="272" t="s">
        <v>594</v>
      </c>
      <c r="C106" s="310">
        <v>0.06600645864887937</v>
      </c>
      <c r="D106" s="310">
        <v>0</v>
      </c>
      <c r="E106" s="310"/>
      <c r="F106" s="310">
        <f t="shared" si="2"/>
        <v>0.06600645864887937</v>
      </c>
      <c r="G106" s="272"/>
    </row>
    <row r="107" spans="1:7" ht="15">
      <c r="A107" s="272" t="s">
        <v>595</v>
      </c>
      <c r="B107" s="272" t="s">
        <v>596</v>
      </c>
      <c r="C107" s="310">
        <v>0.05035677827485368</v>
      </c>
      <c r="D107" s="310">
        <v>0</v>
      </c>
      <c r="E107" s="310"/>
      <c r="F107" s="310">
        <f t="shared" si="2"/>
        <v>0.05035677827485368</v>
      </c>
      <c r="G107" s="272"/>
    </row>
    <row r="108" spans="1:7" ht="15">
      <c r="A108" s="272" t="s">
        <v>597</v>
      </c>
      <c r="B108" s="272" t="s">
        <v>598</v>
      </c>
      <c r="C108" s="310">
        <v>0.04279307692048608</v>
      </c>
      <c r="D108" s="310">
        <v>0</v>
      </c>
      <c r="E108" s="310"/>
      <c r="F108" s="310">
        <f t="shared" si="2"/>
        <v>0.04279307692048608</v>
      </c>
      <c r="G108" s="272"/>
    </row>
    <row r="109" spans="1:7" ht="15">
      <c r="A109" s="272" t="s">
        <v>599</v>
      </c>
      <c r="B109" s="272" t="s">
        <v>532</v>
      </c>
      <c r="C109" s="310">
        <v>0.02632559397470146</v>
      </c>
      <c r="D109" s="310">
        <v>0</v>
      </c>
      <c r="E109" s="310"/>
      <c r="F109" s="310">
        <f t="shared" si="2"/>
        <v>0.02632559397470146</v>
      </c>
      <c r="G109" s="272"/>
    </row>
    <row r="110" spans="1:7" ht="15">
      <c r="A110" s="272" t="s">
        <v>600</v>
      </c>
      <c r="B110" s="272" t="s">
        <v>62</v>
      </c>
      <c r="C110" s="310">
        <v>0.003830085114110898</v>
      </c>
      <c r="D110" s="310">
        <v>0</v>
      </c>
      <c r="E110" s="310"/>
      <c r="F110" s="310">
        <f t="shared" si="2"/>
        <v>0.003830085114110898</v>
      </c>
      <c r="G110" s="272"/>
    </row>
    <row r="111" spans="1:7" ht="15">
      <c r="A111" s="272" t="s">
        <v>601</v>
      </c>
      <c r="B111" s="313" t="s">
        <v>602</v>
      </c>
      <c r="C111" s="310"/>
      <c r="D111" s="310"/>
      <c r="E111" s="310"/>
      <c r="F111" s="310"/>
      <c r="G111" s="272"/>
    </row>
    <row r="112" spans="1:7" ht="15">
      <c r="A112" s="272" t="s">
        <v>603</v>
      </c>
      <c r="B112" s="313" t="s">
        <v>602</v>
      </c>
      <c r="C112" s="310"/>
      <c r="D112" s="310"/>
      <c r="E112" s="310"/>
      <c r="F112" s="310"/>
      <c r="G112" s="272"/>
    </row>
    <row r="113" spans="1:7" ht="15">
      <c r="A113" s="272" t="s">
        <v>604</v>
      </c>
      <c r="B113" s="313" t="s">
        <v>602</v>
      </c>
      <c r="C113" s="310"/>
      <c r="D113" s="310"/>
      <c r="E113" s="310"/>
      <c r="F113" s="310"/>
      <c r="G113" s="272"/>
    </row>
    <row r="114" spans="1:7" ht="15">
      <c r="A114" s="272" t="s">
        <v>605</v>
      </c>
      <c r="B114" s="313" t="s">
        <v>602</v>
      </c>
      <c r="C114" s="310"/>
      <c r="D114" s="310"/>
      <c r="E114" s="310"/>
      <c r="F114" s="310"/>
      <c r="G114" s="272"/>
    </row>
    <row r="115" spans="1:7" ht="15">
      <c r="A115" s="272" t="s">
        <v>606</v>
      </c>
      <c r="B115" s="313" t="s">
        <v>602</v>
      </c>
      <c r="C115" s="310"/>
      <c r="D115" s="310"/>
      <c r="E115" s="310"/>
      <c r="F115" s="310"/>
      <c r="G115" s="272"/>
    </row>
    <row r="116" spans="1:7" ht="15">
      <c r="A116" s="272" t="s">
        <v>607</v>
      </c>
      <c r="B116" s="313" t="s">
        <v>602</v>
      </c>
      <c r="C116" s="310"/>
      <c r="D116" s="310"/>
      <c r="E116" s="310"/>
      <c r="F116" s="310"/>
      <c r="G116" s="272"/>
    </row>
    <row r="117" spans="1:7" ht="15">
      <c r="A117" s="272" t="s">
        <v>608</v>
      </c>
      <c r="B117" s="313" t="s">
        <v>602</v>
      </c>
      <c r="C117" s="310"/>
      <c r="D117" s="310"/>
      <c r="E117" s="310"/>
      <c r="F117" s="310"/>
      <c r="G117" s="272"/>
    </row>
    <row r="118" spans="1:7" ht="15">
      <c r="A118" s="272" t="s">
        <v>609</v>
      </c>
      <c r="B118" s="313" t="s">
        <v>602</v>
      </c>
      <c r="C118" s="310"/>
      <c r="D118" s="310"/>
      <c r="E118" s="310"/>
      <c r="F118" s="310"/>
      <c r="G118" s="272"/>
    </row>
    <row r="119" spans="1:7" ht="15">
      <c r="A119" s="272" t="s">
        <v>610</v>
      </c>
      <c r="B119" s="313" t="s">
        <v>602</v>
      </c>
      <c r="C119" s="310"/>
      <c r="D119" s="310"/>
      <c r="E119" s="310"/>
      <c r="F119" s="310"/>
      <c r="G119" s="272"/>
    </row>
    <row r="120" spans="1:7" ht="15">
      <c r="A120" s="272" t="s">
        <v>611</v>
      </c>
      <c r="B120" s="313" t="s">
        <v>602</v>
      </c>
      <c r="C120" s="310"/>
      <c r="D120" s="310"/>
      <c r="E120" s="310"/>
      <c r="F120" s="310"/>
      <c r="G120" s="272"/>
    </row>
    <row r="121" spans="1:7" ht="15">
      <c r="A121" s="272" t="s">
        <v>612</v>
      </c>
      <c r="B121" s="313" t="s">
        <v>602</v>
      </c>
      <c r="C121" s="310"/>
      <c r="D121" s="310"/>
      <c r="E121" s="310"/>
      <c r="F121" s="310"/>
      <c r="G121" s="272"/>
    </row>
    <row r="122" spans="1:7" ht="15">
      <c r="A122" s="272" t="s">
        <v>613</v>
      </c>
      <c r="B122" s="313" t="s">
        <v>602</v>
      </c>
      <c r="C122" s="310"/>
      <c r="D122" s="310"/>
      <c r="E122" s="310"/>
      <c r="F122" s="310"/>
      <c r="G122" s="272"/>
    </row>
    <row r="123" spans="1:7" ht="15">
      <c r="A123" s="272" t="s">
        <v>614</v>
      </c>
      <c r="B123" s="313" t="s">
        <v>602</v>
      </c>
      <c r="C123" s="310"/>
      <c r="D123" s="310"/>
      <c r="E123" s="310"/>
      <c r="F123" s="310"/>
      <c r="G123" s="272"/>
    </row>
    <row r="124" spans="1:7" ht="15">
      <c r="A124" s="272" t="s">
        <v>615</v>
      </c>
      <c r="B124" s="313" t="s">
        <v>602</v>
      </c>
      <c r="C124" s="310"/>
      <c r="D124" s="310"/>
      <c r="E124" s="310"/>
      <c r="F124" s="310"/>
      <c r="G124" s="272"/>
    </row>
    <row r="125" spans="1:7" ht="15">
      <c r="A125" s="272" t="s">
        <v>616</v>
      </c>
      <c r="B125" s="313" t="s">
        <v>602</v>
      </c>
      <c r="C125" s="310"/>
      <c r="D125" s="310"/>
      <c r="E125" s="310"/>
      <c r="F125" s="310"/>
      <c r="G125" s="272"/>
    </row>
    <row r="126" spans="1:7" ht="15">
      <c r="A126" s="272" t="s">
        <v>617</v>
      </c>
      <c r="B126" s="313" t="s">
        <v>602</v>
      </c>
      <c r="C126" s="310"/>
      <c r="D126" s="310"/>
      <c r="E126" s="310"/>
      <c r="F126" s="310"/>
      <c r="G126" s="272"/>
    </row>
    <row r="127" spans="1:7" ht="15">
      <c r="A127" s="272" t="s">
        <v>618</v>
      </c>
      <c r="B127" s="313" t="s">
        <v>602</v>
      </c>
      <c r="C127" s="310"/>
      <c r="D127" s="310"/>
      <c r="E127" s="310"/>
      <c r="F127" s="310"/>
      <c r="G127" s="272"/>
    </row>
    <row r="128" spans="1:7" ht="15">
      <c r="A128" s="272" t="s">
        <v>619</v>
      </c>
      <c r="B128" s="313" t="s">
        <v>602</v>
      </c>
      <c r="C128" s="310"/>
      <c r="D128" s="310"/>
      <c r="E128" s="310"/>
      <c r="F128" s="310"/>
      <c r="G128" s="272"/>
    </row>
    <row r="129" spans="1:7" ht="15">
      <c r="A129" s="272" t="s">
        <v>620</v>
      </c>
      <c r="B129" s="313" t="s">
        <v>602</v>
      </c>
      <c r="C129" s="310"/>
      <c r="D129" s="310"/>
      <c r="E129" s="310"/>
      <c r="F129" s="310"/>
      <c r="G129" s="272"/>
    </row>
    <row r="130" spans="1:7" ht="15">
      <c r="A130" s="272" t="s">
        <v>1943</v>
      </c>
      <c r="B130" s="313" t="s">
        <v>602</v>
      </c>
      <c r="C130" s="310"/>
      <c r="D130" s="310"/>
      <c r="E130" s="310"/>
      <c r="F130" s="310"/>
      <c r="G130" s="272"/>
    </row>
    <row r="131" spans="1:7" ht="15">
      <c r="A131" s="272" t="s">
        <v>1944</v>
      </c>
      <c r="B131" s="313" t="s">
        <v>602</v>
      </c>
      <c r="C131" s="310"/>
      <c r="D131" s="310"/>
      <c r="E131" s="310"/>
      <c r="F131" s="310"/>
      <c r="G131" s="272"/>
    </row>
    <row r="132" spans="1:7" ht="15">
      <c r="A132" s="272" t="s">
        <v>1945</v>
      </c>
      <c r="B132" s="313" t="s">
        <v>602</v>
      </c>
      <c r="C132" s="310"/>
      <c r="D132" s="310"/>
      <c r="E132" s="310"/>
      <c r="F132" s="310"/>
      <c r="G132" s="272"/>
    </row>
    <row r="133" spans="1:7" ht="15">
      <c r="A133" s="272" t="s">
        <v>1946</v>
      </c>
      <c r="B133" s="313" t="s">
        <v>602</v>
      </c>
      <c r="C133" s="310"/>
      <c r="D133" s="310"/>
      <c r="E133" s="310"/>
      <c r="F133" s="310"/>
      <c r="G133" s="272"/>
    </row>
    <row r="134" spans="1:7" ht="15">
      <c r="A134" s="272" t="s">
        <v>1947</v>
      </c>
      <c r="B134" s="313" t="s">
        <v>602</v>
      </c>
      <c r="C134" s="310"/>
      <c r="D134" s="310"/>
      <c r="E134" s="310"/>
      <c r="F134" s="310"/>
      <c r="G134" s="272"/>
    </row>
    <row r="135" spans="1:7" ht="15">
      <c r="A135" s="272" t="s">
        <v>1948</v>
      </c>
      <c r="B135" s="313" t="s">
        <v>602</v>
      </c>
      <c r="C135" s="310"/>
      <c r="D135" s="310"/>
      <c r="E135" s="310"/>
      <c r="F135" s="310"/>
      <c r="G135" s="272"/>
    </row>
    <row r="136" spans="1:7" ht="15">
      <c r="A136" s="272" t="s">
        <v>1949</v>
      </c>
      <c r="B136" s="313" t="s">
        <v>602</v>
      </c>
      <c r="C136" s="310"/>
      <c r="D136" s="310"/>
      <c r="E136" s="310"/>
      <c r="F136" s="310"/>
      <c r="G136" s="272"/>
    </row>
    <row r="137" spans="1:7" ht="15">
      <c r="A137" s="272" t="s">
        <v>1950</v>
      </c>
      <c r="B137" s="313" t="s">
        <v>602</v>
      </c>
      <c r="C137" s="310"/>
      <c r="D137" s="310"/>
      <c r="E137" s="310"/>
      <c r="F137" s="310"/>
      <c r="G137" s="272"/>
    </row>
    <row r="138" spans="1:7" ht="15">
      <c r="A138" s="272" t="s">
        <v>1951</v>
      </c>
      <c r="B138" s="313" t="s">
        <v>602</v>
      </c>
      <c r="C138" s="310"/>
      <c r="D138" s="310"/>
      <c r="E138" s="310"/>
      <c r="F138" s="310"/>
      <c r="G138" s="272"/>
    </row>
    <row r="139" spans="1:7" ht="15">
      <c r="A139" s="272" t="s">
        <v>1952</v>
      </c>
      <c r="B139" s="313" t="s">
        <v>602</v>
      </c>
      <c r="C139" s="310"/>
      <c r="D139" s="310"/>
      <c r="E139" s="310"/>
      <c r="F139" s="310"/>
      <c r="G139" s="272"/>
    </row>
    <row r="140" spans="1:7" ht="15">
      <c r="A140" s="272" t="s">
        <v>1953</v>
      </c>
      <c r="B140" s="313" t="s">
        <v>602</v>
      </c>
      <c r="C140" s="310"/>
      <c r="D140" s="310"/>
      <c r="E140" s="310"/>
      <c r="F140" s="310"/>
      <c r="G140" s="272"/>
    </row>
    <row r="141" spans="1:7" ht="15">
      <c r="A141" s="272" t="s">
        <v>1954</v>
      </c>
      <c r="B141" s="313" t="s">
        <v>602</v>
      </c>
      <c r="C141" s="310"/>
      <c r="D141" s="310"/>
      <c r="E141" s="310"/>
      <c r="F141" s="310"/>
      <c r="G141" s="272"/>
    </row>
    <row r="142" spans="1:7" ht="15">
      <c r="A142" s="272" t="s">
        <v>1955</v>
      </c>
      <c r="B142" s="313" t="s">
        <v>602</v>
      </c>
      <c r="C142" s="310"/>
      <c r="D142" s="310"/>
      <c r="E142" s="310"/>
      <c r="F142" s="310"/>
      <c r="G142" s="272"/>
    </row>
    <row r="143" spans="1:7" ht="15">
      <c r="A143" s="272" t="s">
        <v>1956</v>
      </c>
      <c r="B143" s="313" t="s">
        <v>602</v>
      </c>
      <c r="C143" s="310"/>
      <c r="D143" s="310"/>
      <c r="E143" s="310"/>
      <c r="F143" s="310"/>
      <c r="G143" s="272"/>
    </row>
    <row r="144" spans="1:7" ht="15">
      <c r="A144" s="272" t="s">
        <v>1957</v>
      </c>
      <c r="B144" s="313" t="s">
        <v>602</v>
      </c>
      <c r="C144" s="310"/>
      <c r="D144" s="310"/>
      <c r="E144" s="310"/>
      <c r="F144" s="310"/>
      <c r="G144" s="272"/>
    </row>
    <row r="145" spans="1:7" ht="15">
      <c r="A145" s="272" t="s">
        <v>1958</v>
      </c>
      <c r="B145" s="313" t="s">
        <v>602</v>
      </c>
      <c r="C145" s="310"/>
      <c r="D145" s="310"/>
      <c r="E145" s="310"/>
      <c r="F145" s="310"/>
      <c r="G145" s="272"/>
    </row>
    <row r="146" spans="1:7" ht="15">
      <c r="A146" s="272" t="s">
        <v>1959</v>
      </c>
      <c r="B146" s="313" t="s">
        <v>602</v>
      </c>
      <c r="C146" s="310"/>
      <c r="D146" s="310"/>
      <c r="E146" s="310"/>
      <c r="F146" s="310"/>
      <c r="G146" s="272"/>
    </row>
    <row r="147" spans="1:7" ht="15">
      <c r="A147" s="272" t="s">
        <v>1960</v>
      </c>
      <c r="B147" s="313" t="s">
        <v>602</v>
      </c>
      <c r="C147" s="310"/>
      <c r="D147" s="310"/>
      <c r="E147" s="310"/>
      <c r="F147" s="310"/>
      <c r="G147" s="272"/>
    </row>
    <row r="148" spans="1:7" ht="15">
      <c r="A148" s="272" t="s">
        <v>1961</v>
      </c>
      <c r="B148" s="313" t="s">
        <v>602</v>
      </c>
      <c r="C148" s="310"/>
      <c r="D148" s="310"/>
      <c r="E148" s="310"/>
      <c r="F148" s="310"/>
      <c r="G148" s="272"/>
    </row>
    <row r="149" spans="1:7" ht="15" customHeight="1">
      <c r="A149" s="300"/>
      <c r="B149" s="301" t="s">
        <v>621</v>
      </c>
      <c r="C149" s="300" t="s">
        <v>483</v>
      </c>
      <c r="D149" s="300" t="s">
        <v>484</v>
      </c>
      <c r="E149" s="306"/>
      <c r="F149" s="302" t="s">
        <v>449</v>
      </c>
      <c r="G149" s="302"/>
    </row>
    <row r="150" spans="1:6" ht="15">
      <c r="A150" s="272" t="s">
        <v>622</v>
      </c>
      <c r="B150" s="272" t="s">
        <v>623</v>
      </c>
      <c r="C150" s="310">
        <v>0.7820947054848153</v>
      </c>
      <c r="D150" s="310">
        <v>0</v>
      </c>
      <c r="E150" s="315"/>
      <c r="F150" s="310">
        <f>D150+C150</f>
        <v>0.7820947054848153</v>
      </c>
    </row>
    <row r="151" spans="1:6" ht="15">
      <c r="A151" s="272" t="s">
        <v>624</v>
      </c>
      <c r="B151" s="272" t="s">
        <v>625</v>
      </c>
      <c r="C151" s="310">
        <v>0</v>
      </c>
      <c r="D151" s="310">
        <v>0</v>
      </c>
      <c r="E151" s="315"/>
      <c r="F151" s="310">
        <f>D151+C151</f>
        <v>0</v>
      </c>
    </row>
    <row r="152" spans="1:6" ht="15">
      <c r="A152" s="272" t="s">
        <v>626</v>
      </c>
      <c r="B152" s="272" t="s">
        <v>62</v>
      </c>
      <c r="C152" s="310">
        <v>0.2179052945151659</v>
      </c>
      <c r="D152" s="310">
        <v>0</v>
      </c>
      <c r="E152" s="315"/>
      <c r="F152" s="310">
        <f>D152+C152</f>
        <v>0.2179052945151659</v>
      </c>
    </row>
    <row r="153" spans="1:6" ht="15" outlineLevel="1">
      <c r="A153" s="272" t="s">
        <v>627</v>
      </c>
      <c r="C153" s="310"/>
      <c r="D153" s="310"/>
      <c r="E153" s="315"/>
      <c r="F153" s="310"/>
    </row>
    <row r="154" spans="1:6" ht="15" outlineLevel="1">
      <c r="A154" s="272" t="s">
        <v>628</v>
      </c>
      <c r="C154" s="310"/>
      <c r="D154" s="310"/>
      <c r="E154" s="315"/>
      <c r="F154" s="310"/>
    </row>
    <row r="155" spans="1:6" ht="15" outlineLevel="1">
      <c r="A155" s="272" t="s">
        <v>629</v>
      </c>
      <c r="C155" s="310"/>
      <c r="D155" s="310"/>
      <c r="E155" s="315"/>
      <c r="F155" s="310"/>
    </row>
    <row r="156" spans="1:6" ht="15" outlineLevel="1">
      <c r="A156" s="272" t="s">
        <v>630</v>
      </c>
      <c r="C156" s="310"/>
      <c r="D156" s="310"/>
      <c r="E156" s="315"/>
      <c r="F156" s="310"/>
    </row>
    <row r="157" spans="1:6" ht="15" outlineLevel="1">
      <c r="A157" s="272" t="s">
        <v>631</v>
      </c>
      <c r="C157" s="310"/>
      <c r="D157" s="310"/>
      <c r="E157" s="315"/>
      <c r="F157" s="310"/>
    </row>
    <row r="158" spans="1:6" ht="15" outlineLevel="1">
      <c r="A158" s="272" t="s">
        <v>632</v>
      </c>
      <c r="C158" s="310"/>
      <c r="D158" s="310"/>
      <c r="E158" s="315"/>
      <c r="F158" s="310"/>
    </row>
    <row r="159" spans="1:7" ht="15" customHeight="1">
      <c r="A159" s="300"/>
      <c r="B159" s="301" t="s">
        <v>633</v>
      </c>
      <c r="C159" s="300" t="s">
        <v>483</v>
      </c>
      <c r="D159" s="300" t="s">
        <v>484</v>
      </c>
      <c r="E159" s="306"/>
      <c r="F159" s="302" t="s">
        <v>449</v>
      </c>
      <c r="G159" s="302"/>
    </row>
    <row r="160" spans="1:6" ht="15">
      <c r="A160" s="272" t="s">
        <v>634</v>
      </c>
      <c r="B160" s="272" t="s">
        <v>635</v>
      </c>
      <c r="C160" s="310">
        <v>0.053653306604234716</v>
      </c>
      <c r="D160" s="310">
        <v>0</v>
      </c>
      <c r="E160" s="315"/>
      <c r="F160" s="310">
        <f>D160+C160</f>
        <v>0.053653306604234716</v>
      </c>
    </row>
    <row r="161" spans="1:6" ht="15">
      <c r="A161" s="272" t="s">
        <v>636</v>
      </c>
      <c r="B161" s="272" t="s">
        <v>637</v>
      </c>
      <c r="C161" s="310">
        <v>0.9463466933957653</v>
      </c>
      <c r="D161" s="310">
        <v>0</v>
      </c>
      <c r="E161" s="315"/>
      <c r="F161" s="310">
        <f>D161+C161</f>
        <v>0.9463466933957653</v>
      </c>
    </row>
    <row r="162" spans="1:6" ht="15">
      <c r="A162" s="272" t="s">
        <v>638</v>
      </c>
      <c r="B162" s="272" t="s">
        <v>62</v>
      </c>
      <c r="C162" s="310">
        <v>0</v>
      </c>
      <c r="D162" s="310">
        <v>0</v>
      </c>
      <c r="E162" s="315"/>
      <c r="F162" s="310">
        <f>D162+C162</f>
        <v>0</v>
      </c>
    </row>
    <row r="163" spans="1:5" ht="15" outlineLevel="1">
      <c r="A163" s="272" t="s">
        <v>639</v>
      </c>
      <c r="E163" s="284"/>
    </row>
    <row r="164" spans="1:5" ht="15" outlineLevel="1">
      <c r="A164" s="272" t="s">
        <v>640</v>
      </c>
      <c r="E164" s="284"/>
    </row>
    <row r="165" spans="1:5" ht="15" outlineLevel="1">
      <c r="A165" s="272" t="s">
        <v>641</v>
      </c>
      <c r="E165" s="284"/>
    </row>
    <row r="166" spans="1:5" ht="15" outlineLevel="1">
      <c r="A166" s="272" t="s">
        <v>642</v>
      </c>
      <c r="E166" s="284"/>
    </row>
    <row r="167" spans="1:5" ht="15" outlineLevel="1">
      <c r="A167" s="272" t="s">
        <v>643</v>
      </c>
      <c r="E167" s="284"/>
    </row>
    <row r="168" spans="1:5" ht="15" outlineLevel="1">
      <c r="A168" s="272" t="s">
        <v>644</v>
      </c>
      <c r="E168" s="284"/>
    </row>
    <row r="169" spans="1:7" ht="15" customHeight="1">
      <c r="A169" s="300"/>
      <c r="B169" s="301" t="s">
        <v>645</v>
      </c>
      <c r="C169" s="300" t="s">
        <v>483</v>
      </c>
      <c r="D169" s="300" t="s">
        <v>484</v>
      </c>
      <c r="E169" s="306"/>
      <c r="F169" s="302" t="s">
        <v>449</v>
      </c>
      <c r="G169" s="302"/>
    </row>
    <row r="170" spans="1:6" ht="15">
      <c r="A170" s="272" t="s">
        <v>646</v>
      </c>
      <c r="B170" s="316" t="s">
        <v>647</v>
      </c>
      <c r="C170" s="310">
        <v>0.24549871453138525</v>
      </c>
      <c r="D170" s="310">
        <v>0</v>
      </c>
      <c r="E170" s="315"/>
      <c r="F170" s="310">
        <f>D170+C170</f>
        <v>0.24549871453138525</v>
      </c>
    </row>
    <row r="171" spans="1:6" ht="15">
      <c r="A171" s="272" t="s">
        <v>648</v>
      </c>
      <c r="B171" s="316" t="s">
        <v>1962</v>
      </c>
      <c r="C171" s="310">
        <v>0.17950836272828932</v>
      </c>
      <c r="D171" s="310">
        <v>0</v>
      </c>
      <c r="E171" s="315"/>
      <c r="F171" s="310">
        <f>D171+C171</f>
        <v>0.17950836272828932</v>
      </c>
    </row>
    <row r="172" spans="1:6" ht="15">
      <c r="A172" s="272" t="s">
        <v>649</v>
      </c>
      <c r="B172" s="316" t="s">
        <v>1963</v>
      </c>
      <c r="C172" s="310">
        <v>0.1283262030598176</v>
      </c>
      <c r="D172" s="310">
        <v>0</v>
      </c>
      <c r="E172" s="310"/>
      <c r="F172" s="310">
        <f>D172+C172</f>
        <v>0.1283262030598176</v>
      </c>
    </row>
    <row r="173" spans="1:6" ht="15">
      <c r="A173" s="272" t="s">
        <v>650</v>
      </c>
      <c r="B173" s="316" t="s">
        <v>1964</v>
      </c>
      <c r="C173" s="310">
        <v>0.22121097992440011</v>
      </c>
      <c r="D173" s="310">
        <v>0</v>
      </c>
      <c r="E173" s="310"/>
      <c r="F173" s="310">
        <f>D173+C173</f>
        <v>0.22121097992440011</v>
      </c>
    </row>
    <row r="174" spans="1:6" ht="15">
      <c r="A174" s="272" t="s">
        <v>651</v>
      </c>
      <c r="B174" s="316" t="s">
        <v>1965</v>
      </c>
      <c r="C174" s="310">
        <v>0.22545573975610772</v>
      </c>
      <c r="D174" s="310">
        <v>0</v>
      </c>
      <c r="E174" s="310"/>
      <c r="F174" s="310">
        <f>D174+C174</f>
        <v>0.22545573975610772</v>
      </c>
    </row>
    <row r="175" spans="1:6" ht="15" outlineLevel="1">
      <c r="A175" s="272" t="s">
        <v>652</v>
      </c>
      <c r="B175" s="308"/>
      <c r="C175" s="310"/>
      <c r="D175" s="310"/>
      <c r="E175" s="310"/>
      <c r="F175" s="310"/>
    </row>
    <row r="176" spans="1:6" ht="15" outlineLevel="1">
      <c r="A176" s="272" t="s">
        <v>653</v>
      </c>
      <c r="B176" s="308"/>
      <c r="C176" s="310"/>
      <c r="D176" s="310"/>
      <c r="E176" s="310"/>
      <c r="F176" s="310"/>
    </row>
    <row r="177" spans="1:6" ht="15" outlineLevel="1">
      <c r="A177" s="272" t="s">
        <v>654</v>
      </c>
      <c r="B177" s="316"/>
      <c r="C177" s="310"/>
      <c r="D177" s="310"/>
      <c r="E177" s="310"/>
      <c r="F177" s="310"/>
    </row>
    <row r="178" spans="1:6" ht="15" outlineLevel="1">
      <c r="A178" s="272" t="s">
        <v>655</v>
      </c>
      <c r="B178" s="316"/>
      <c r="C178" s="310"/>
      <c r="D178" s="310"/>
      <c r="E178" s="310"/>
      <c r="F178" s="310"/>
    </row>
    <row r="179" spans="1:7" ht="15" customHeight="1">
      <c r="A179" s="300"/>
      <c r="B179" s="301" t="s">
        <v>656</v>
      </c>
      <c r="C179" s="300" t="s">
        <v>483</v>
      </c>
      <c r="D179" s="300" t="s">
        <v>484</v>
      </c>
      <c r="E179" s="306"/>
      <c r="F179" s="302" t="s">
        <v>449</v>
      </c>
      <c r="G179" s="302"/>
    </row>
    <row r="180" spans="1:6" ht="15">
      <c r="A180" s="272" t="s">
        <v>657</v>
      </c>
      <c r="B180" s="272" t="s">
        <v>1966</v>
      </c>
      <c r="C180" s="310">
        <v>0</v>
      </c>
      <c r="D180" s="310">
        <v>0</v>
      </c>
      <c r="E180" s="315"/>
      <c r="F180" s="310">
        <v>0</v>
      </c>
    </row>
    <row r="181" spans="1:6" ht="15" outlineLevel="1">
      <c r="A181" s="272" t="s">
        <v>658</v>
      </c>
      <c r="B181" s="317"/>
      <c r="C181" s="310"/>
      <c r="D181" s="310"/>
      <c r="E181" s="315"/>
      <c r="F181" s="310"/>
    </row>
    <row r="182" spans="1:6" ht="15" outlineLevel="1">
      <c r="A182" s="272" t="s">
        <v>659</v>
      </c>
      <c r="B182" s="317"/>
      <c r="C182" s="310"/>
      <c r="D182" s="310"/>
      <c r="E182" s="315"/>
      <c r="F182" s="310"/>
    </row>
    <row r="183" spans="1:6" ht="15" outlineLevel="1">
      <c r="A183" s="272" t="s">
        <v>660</v>
      </c>
      <c r="B183" s="317"/>
      <c r="C183" s="310"/>
      <c r="D183" s="310"/>
      <c r="E183" s="315"/>
      <c r="F183" s="310"/>
    </row>
    <row r="184" spans="1:6" ht="15" outlineLevel="1">
      <c r="A184" s="272" t="s">
        <v>661</v>
      </c>
      <c r="B184" s="317"/>
      <c r="C184" s="310"/>
      <c r="D184" s="310"/>
      <c r="E184" s="315"/>
      <c r="F184" s="310"/>
    </row>
    <row r="185" spans="1:7" ht="18.75">
      <c r="A185" s="318"/>
      <c r="B185" s="319" t="s">
        <v>446</v>
      </c>
      <c r="C185" s="318"/>
      <c r="D185" s="318"/>
      <c r="E185" s="318"/>
      <c r="F185" s="320"/>
      <c r="G185" s="320"/>
    </row>
    <row r="186" spans="1:7" ht="15" customHeight="1">
      <c r="A186" s="300"/>
      <c r="B186" s="301" t="s">
        <v>662</v>
      </c>
      <c r="C186" s="300" t="s">
        <v>663</v>
      </c>
      <c r="D186" s="300" t="s">
        <v>664</v>
      </c>
      <c r="E186" s="306"/>
      <c r="F186" s="300" t="s">
        <v>483</v>
      </c>
      <c r="G186" s="300" t="s">
        <v>665</v>
      </c>
    </row>
    <row r="187" spans="1:7" ht="15">
      <c r="A187" s="272" t="s">
        <v>666</v>
      </c>
      <c r="B187" s="313" t="s">
        <v>667</v>
      </c>
      <c r="C187" s="270">
        <v>66.56421673283349</v>
      </c>
      <c r="E187" s="321"/>
      <c r="F187" s="322"/>
      <c r="G187" s="322"/>
    </row>
    <row r="188" spans="1:7" ht="15">
      <c r="A188" s="321"/>
      <c r="B188" s="323"/>
      <c r="C188" s="321"/>
      <c r="D188" s="321"/>
      <c r="E188" s="321"/>
      <c r="F188" s="322"/>
      <c r="G188" s="322"/>
    </row>
    <row r="189" spans="2:7" ht="15">
      <c r="B189" s="313" t="s">
        <v>668</v>
      </c>
      <c r="C189" s="321"/>
      <c r="D189" s="321"/>
      <c r="E189" s="321"/>
      <c r="F189" s="322"/>
      <c r="G189" s="322"/>
    </row>
    <row r="190" spans="1:7" ht="15">
      <c r="A190" s="272" t="s">
        <v>669</v>
      </c>
      <c r="B190" s="313" t="s">
        <v>670</v>
      </c>
      <c r="C190" s="270">
        <v>6522.2739048699295</v>
      </c>
      <c r="D190" s="272">
        <v>159368</v>
      </c>
      <c r="E190" s="321"/>
      <c r="F190" s="252">
        <f>IF($C$214=0,"",IF(C190="[for completion]","",IF(C190="","",C190/$C$214)))</f>
        <v>0.48431506377493544</v>
      </c>
      <c r="G190" s="252">
        <f>IF($D$214=0,"",IF(D190="[for completion]","",IF(D190="","",D190/$D$214)))</f>
        <v>0.7877182229779157</v>
      </c>
    </row>
    <row r="191" spans="1:7" ht="15">
      <c r="A191" s="272" t="s">
        <v>671</v>
      </c>
      <c r="B191" s="313" t="s">
        <v>672</v>
      </c>
      <c r="C191" s="270">
        <v>4868.756586549994</v>
      </c>
      <c r="D191" s="272">
        <v>36131</v>
      </c>
      <c r="E191" s="321"/>
      <c r="F191" s="252">
        <f aca="true" t="shared" si="3" ref="F191:F213">IF($C$214=0,"",IF(C191="[for completion]","",IF(C191="","",C191/$C$214)))</f>
        <v>0.3615322188414934</v>
      </c>
      <c r="G191" s="252">
        <f aca="true" t="shared" si="4" ref="G191:G213">IF($D$214=0,"",IF(D191="[for completion]","",IF(D191="","",D191/$D$214)))</f>
        <v>0.17858696296882104</v>
      </c>
    </row>
    <row r="192" spans="1:7" ht="15">
      <c r="A192" s="272" t="s">
        <v>673</v>
      </c>
      <c r="B192" s="313" t="s">
        <v>674</v>
      </c>
      <c r="C192" s="270">
        <v>1147.9190234999999</v>
      </c>
      <c r="D192" s="272">
        <v>4826</v>
      </c>
      <c r="E192" s="321"/>
      <c r="F192" s="252">
        <f t="shared" si="3"/>
        <v>0.0852393633238485</v>
      </c>
      <c r="G192" s="252">
        <f t="shared" si="4"/>
        <v>0.023853773305126634</v>
      </c>
    </row>
    <row r="193" spans="1:7" ht="15">
      <c r="A193" s="272" t="s">
        <v>675</v>
      </c>
      <c r="B193" s="313" t="s">
        <v>676</v>
      </c>
      <c r="C193" s="270">
        <v>383.9427381500006</v>
      </c>
      <c r="D193" s="272">
        <v>1120</v>
      </c>
      <c r="E193" s="321"/>
      <c r="F193" s="252">
        <f t="shared" si="3"/>
        <v>0.028509880821503027</v>
      </c>
      <c r="G193" s="252">
        <f t="shared" si="4"/>
        <v>0.005535894343502244</v>
      </c>
    </row>
    <row r="194" spans="1:7" ht="15">
      <c r="A194" s="272" t="s">
        <v>677</v>
      </c>
      <c r="B194" s="313" t="s">
        <v>678</v>
      </c>
      <c r="C194" s="270">
        <v>544.1138194499998</v>
      </c>
      <c r="D194" s="272">
        <v>871</v>
      </c>
      <c r="E194" s="321"/>
      <c r="F194" s="252">
        <f t="shared" si="3"/>
        <v>0.04040347323821962</v>
      </c>
      <c r="G194" s="252">
        <f t="shared" si="4"/>
        <v>0.004305146404634334</v>
      </c>
    </row>
    <row r="195" spans="1:7" ht="15">
      <c r="A195" s="272" t="s">
        <v>679</v>
      </c>
      <c r="B195" s="313" t="s">
        <v>602</v>
      </c>
      <c r="C195" s="270"/>
      <c r="E195" s="321"/>
      <c r="F195" s="252">
        <f t="shared" si="3"/>
      </c>
      <c r="G195" s="252">
        <f t="shared" si="4"/>
      </c>
    </row>
    <row r="196" spans="1:7" ht="15">
      <c r="A196" s="272" t="s">
        <v>680</v>
      </c>
      <c r="B196" s="313" t="s">
        <v>602</v>
      </c>
      <c r="C196" s="270"/>
      <c r="E196" s="321"/>
      <c r="F196" s="252">
        <f t="shared" si="3"/>
      </c>
      <c r="G196" s="252">
        <f t="shared" si="4"/>
      </c>
    </row>
    <row r="197" spans="1:7" ht="15">
      <c r="A197" s="272" t="s">
        <v>681</v>
      </c>
      <c r="B197" s="313" t="s">
        <v>602</v>
      </c>
      <c r="C197" s="270"/>
      <c r="E197" s="321"/>
      <c r="F197" s="252">
        <f t="shared" si="3"/>
      </c>
      <c r="G197" s="252">
        <f t="shared" si="4"/>
      </c>
    </row>
    <row r="198" spans="1:7" ht="15">
      <c r="A198" s="272" t="s">
        <v>682</v>
      </c>
      <c r="B198" s="313" t="s">
        <v>602</v>
      </c>
      <c r="C198" s="270"/>
      <c r="E198" s="321"/>
      <c r="F198" s="252">
        <f t="shared" si="3"/>
      </c>
      <c r="G198" s="252">
        <f t="shared" si="4"/>
      </c>
    </row>
    <row r="199" spans="1:7" ht="15">
      <c r="A199" s="272" t="s">
        <v>683</v>
      </c>
      <c r="B199" s="313" t="s">
        <v>602</v>
      </c>
      <c r="C199" s="270"/>
      <c r="E199" s="313"/>
      <c r="F199" s="252">
        <f t="shared" si="3"/>
      </c>
      <c r="G199" s="252">
        <f t="shared" si="4"/>
      </c>
    </row>
    <row r="200" spans="1:7" ht="15">
      <c r="A200" s="272" t="s">
        <v>684</v>
      </c>
      <c r="B200" s="313" t="s">
        <v>602</v>
      </c>
      <c r="C200" s="270"/>
      <c r="E200" s="313"/>
      <c r="F200" s="252">
        <f t="shared" si="3"/>
      </c>
      <c r="G200" s="252">
        <f t="shared" si="4"/>
      </c>
    </row>
    <row r="201" spans="1:7" ht="15">
      <c r="A201" s="272" t="s">
        <v>685</v>
      </c>
      <c r="B201" s="313" t="s">
        <v>602</v>
      </c>
      <c r="E201" s="313"/>
      <c r="F201" s="252">
        <f t="shared" si="3"/>
      </c>
      <c r="G201" s="252">
        <f t="shared" si="4"/>
      </c>
    </row>
    <row r="202" spans="1:7" ht="15">
      <c r="A202" s="272" t="s">
        <v>686</v>
      </c>
      <c r="B202" s="313" t="s">
        <v>602</v>
      </c>
      <c r="E202" s="313"/>
      <c r="F202" s="252">
        <f t="shared" si="3"/>
      </c>
      <c r="G202" s="252">
        <f t="shared" si="4"/>
      </c>
    </row>
    <row r="203" spans="1:7" ht="15">
      <c r="A203" s="272" t="s">
        <v>687</v>
      </c>
      <c r="B203" s="313" t="s">
        <v>602</v>
      </c>
      <c r="E203" s="313"/>
      <c r="F203" s="252">
        <f t="shared" si="3"/>
      </c>
      <c r="G203" s="252">
        <f t="shared" si="4"/>
      </c>
    </row>
    <row r="204" spans="1:7" ht="15">
      <c r="A204" s="272" t="s">
        <v>688</v>
      </c>
      <c r="B204" s="313" t="s">
        <v>602</v>
      </c>
      <c r="E204" s="313"/>
      <c r="F204" s="252">
        <f t="shared" si="3"/>
      </c>
      <c r="G204" s="252">
        <f t="shared" si="4"/>
      </c>
    </row>
    <row r="205" spans="1:7" ht="15">
      <c r="A205" s="272" t="s">
        <v>689</v>
      </c>
      <c r="B205" s="313" t="s">
        <v>602</v>
      </c>
      <c r="F205" s="252">
        <f t="shared" si="3"/>
      </c>
      <c r="G205" s="252">
        <f t="shared" si="4"/>
      </c>
    </row>
    <row r="206" spans="1:7" ht="15">
      <c r="A206" s="272" t="s">
        <v>690</v>
      </c>
      <c r="B206" s="313" t="s">
        <v>602</v>
      </c>
      <c r="E206" s="304"/>
      <c r="F206" s="252">
        <f t="shared" si="3"/>
      </c>
      <c r="G206" s="252">
        <f t="shared" si="4"/>
      </c>
    </row>
    <row r="207" spans="1:7" ht="15">
      <c r="A207" s="272" t="s">
        <v>691</v>
      </c>
      <c r="B207" s="313" t="s">
        <v>602</v>
      </c>
      <c r="E207" s="304"/>
      <c r="F207" s="252">
        <f t="shared" si="3"/>
      </c>
      <c r="G207" s="252">
        <f t="shared" si="4"/>
      </c>
    </row>
    <row r="208" spans="1:7" ht="15">
      <c r="A208" s="272" t="s">
        <v>692</v>
      </c>
      <c r="B208" s="313" t="s">
        <v>602</v>
      </c>
      <c r="E208" s="304"/>
      <c r="F208" s="252">
        <f t="shared" si="3"/>
      </c>
      <c r="G208" s="252">
        <f t="shared" si="4"/>
      </c>
    </row>
    <row r="209" spans="1:7" ht="15">
      <c r="A209" s="272" t="s">
        <v>693</v>
      </c>
      <c r="B209" s="313" t="s">
        <v>602</v>
      </c>
      <c r="E209" s="304"/>
      <c r="F209" s="252">
        <f t="shared" si="3"/>
      </c>
      <c r="G209" s="252">
        <f t="shared" si="4"/>
      </c>
    </row>
    <row r="210" spans="1:7" ht="15">
      <c r="A210" s="272" t="s">
        <v>694</v>
      </c>
      <c r="B210" s="313" t="s">
        <v>602</v>
      </c>
      <c r="E210" s="304"/>
      <c r="F210" s="252">
        <f t="shared" si="3"/>
      </c>
      <c r="G210" s="252">
        <f t="shared" si="4"/>
      </c>
    </row>
    <row r="211" spans="1:7" ht="15">
      <c r="A211" s="272" t="s">
        <v>695</v>
      </c>
      <c r="B211" s="313" t="s">
        <v>602</v>
      </c>
      <c r="E211" s="304"/>
      <c r="F211" s="252">
        <f t="shared" si="3"/>
      </c>
      <c r="G211" s="252">
        <f t="shared" si="4"/>
      </c>
    </row>
    <row r="212" spans="1:7" ht="15">
      <c r="A212" s="272" t="s">
        <v>696</v>
      </c>
      <c r="B212" s="313" t="s">
        <v>602</v>
      </c>
      <c r="E212" s="304"/>
      <c r="F212" s="252">
        <f t="shared" si="3"/>
      </c>
      <c r="G212" s="252">
        <f t="shared" si="4"/>
      </c>
    </row>
    <row r="213" spans="1:7" ht="15">
      <c r="A213" s="272" t="s">
        <v>697</v>
      </c>
      <c r="B213" s="313" t="s">
        <v>602</v>
      </c>
      <c r="E213" s="304"/>
      <c r="F213" s="252">
        <f t="shared" si="3"/>
      </c>
      <c r="G213" s="252">
        <f t="shared" si="4"/>
      </c>
    </row>
    <row r="214" spans="1:7" ht="15">
      <c r="A214" s="272" t="s">
        <v>698</v>
      </c>
      <c r="B214" s="324" t="s">
        <v>64</v>
      </c>
      <c r="C214" s="325">
        <f>SUM(C190:C213)</f>
        <v>13467.006072519924</v>
      </c>
      <c r="D214" s="313">
        <f>SUM(D190:D213)</f>
        <v>202316</v>
      </c>
      <c r="E214" s="304"/>
      <c r="F214" s="326">
        <f>SUM(F190:F213)</f>
        <v>1</v>
      </c>
      <c r="G214" s="326">
        <f>SUM(G190:G213)</f>
        <v>0.9999999999999999</v>
      </c>
    </row>
    <row r="215" spans="1:7" ht="15" customHeight="1">
      <c r="A215" s="300"/>
      <c r="B215" s="301" t="s">
        <v>699</v>
      </c>
      <c r="C215" s="300" t="s">
        <v>663</v>
      </c>
      <c r="D215" s="300" t="s">
        <v>664</v>
      </c>
      <c r="E215" s="306"/>
      <c r="F215" s="300" t="s">
        <v>483</v>
      </c>
      <c r="G215" s="300" t="s">
        <v>665</v>
      </c>
    </row>
    <row r="216" spans="1:7" ht="15">
      <c r="A216" s="272" t="s">
        <v>700</v>
      </c>
      <c r="B216" s="272" t="s">
        <v>701</v>
      </c>
      <c r="C216" s="270">
        <v>0.5592053876074496</v>
      </c>
      <c r="G216" s="272"/>
    </row>
    <row r="217" ht="15">
      <c r="G217" s="272"/>
    </row>
    <row r="218" spans="2:7" ht="15">
      <c r="B218" s="313" t="s">
        <v>702</v>
      </c>
      <c r="G218" s="272"/>
    </row>
    <row r="219" spans="1:7" ht="15">
      <c r="A219" s="272" t="s">
        <v>703</v>
      </c>
      <c r="B219" s="272" t="s">
        <v>704</v>
      </c>
      <c r="C219" s="270">
        <v>4701.653081690021</v>
      </c>
      <c r="D219" s="272">
        <v>89626</v>
      </c>
      <c r="F219" s="252">
        <f aca="true" t="shared" si="5" ref="F219:F233">IF($C$227=0,"",IF(C219="[for completion]","",C219/$C$227))</f>
        <v>0.34912385547103425</v>
      </c>
      <c r="G219" s="252">
        <f aca="true" t="shared" si="6" ref="G219:G233">IF($D$227=0,"",IF(D219="[for completion]","",D219/$D$227))</f>
        <v>0.44300005931315367</v>
      </c>
    </row>
    <row r="220" spans="1:7" ht="15">
      <c r="A220" s="272" t="s">
        <v>705</v>
      </c>
      <c r="B220" s="272" t="s">
        <v>706</v>
      </c>
      <c r="C220" s="270">
        <v>1278.2543300399984</v>
      </c>
      <c r="D220" s="272">
        <v>20318</v>
      </c>
      <c r="F220" s="252">
        <f t="shared" si="5"/>
        <v>0.09491748374928921</v>
      </c>
      <c r="G220" s="252">
        <f t="shared" si="6"/>
        <v>0.10042705470649875</v>
      </c>
    </row>
    <row r="221" spans="1:7" ht="15">
      <c r="A221" s="272" t="s">
        <v>707</v>
      </c>
      <c r="B221" s="272" t="s">
        <v>708</v>
      </c>
      <c r="C221" s="270">
        <v>1350.4966894399952</v>
      </c>
      <c r="D221" s="272">
        <v>19487</v>
      </c>
      <c r="F221" s="252">
        <f t="shared" si="5"/>
        <v>0.10028188018684708</v>
      </c>
      <c r="G221" s="252">
        <f t="shared" si="6"/>
        <v>0.09631961881413234</v>
      </c>
    </row>
    <row r="222" spans="1:7" ht="15">
      <c r="A222" s="272" t="s">
        <v>709</v>
      </c>
      <c r="B222" s="272" t="s">
        <v>710</v>
      </c>
      <c r="C222" s="270">
        <v>1452.8086332600074</v>
      </c>
      <c r="D222" s="272">
        <v>19475</v>
      </c>
      <c r="F222" s="252">
        <f t="shared" si="5"/>
        <v>0.10787911028157347</v>
      </c>
      <c r="G222" s="252">
        <f t="shared" si="6"/>
        <v>0.09626030566045196</v>
      </c>
    </row>
    <row r="223" spans="1:7" ht="15">
      <c r="A223" s="272" t="s">
        <v>711</v>
      </c>
      <c r="B223" s="272" t="s">
        <v>712</v>
      </c>
      <c r="C223" s="270">
        <v>1505.7092235500022</v>
      </c>
      <c r="D223" s="272">
        <v>18731</v>
      </c>
      <c r="F223" s="252">
        <f t="shared" si="5"/>
        <v>0.11180727293369708</v>
      </c>
      <c r="G223" s="252">
        <f t="shared" si="6"/>
        <v>0.09258289013226834</v>
      </c>
    </row>
    <row r="224" spans="1:7" ht="15">
      <c r="A224" s="272" t="s">
        <v>713</v>
      </c>
      <c r="B224" s="272" t="s">
        <v>714</v>
      </c>
      <c r="C224" s="270">
        <v>1504.8675266099956</v>
      </c>
      <c r="D224" s="272">
        <v>16950</v>
      </c>
      <c r="F224" s="252">
        <f t="shared" si="5"/>
        <v>0.11174477226090655</v>
      </c>
      <c r="G224" s="252">
        <f t="shared" si="6"/>
        <v>0.08377982957353843</v>
      </c>
    </row>
    <row r="225" spans="1:7" ht="15">
      <c r="A225" s="272" t="s">
        <v>715</v>
      </c>
      <c r="B225" s="272" t="s">
        <v>716</v>
      </c>
      <c r="C225" s="270">
        <v>1036.2253934200012</v>
      </c>
      <c r="D225" s="272">
        <v>10005</v>
      </c>
      <c r="F225" s="252">
        <f t="shared" si="5"/>
        <v>0.07694549091608872</v>
      </c>
      <c r="G225" s="252">
        <f t="shared" si="6"/>
        <v>0.04945234188101781</v>
      </c>
    </row>
    <row r="226" spans="1:7" ht="15">
      <c r="A226" s="272" t="s">
        <v>717</v>
      </c>
      <c r="B226" s="272" t="s">
        <v>718</v>
      </c>
      <c r="C226" s="270">
        <v>636.9911945100009</v>
      </c>
      <c r="D226" s="272">
        <v>7724</v>
      </c>
      <c r="F226" s="252">
        <f t="shared" si="5"/>
        <v>0.04730013420056352</v>
      </c>
      <c r="G226" s="252">
        <f t="shared" si="6"/>
        <v>0.03817789991893869</v>
      </c>
    </row>
    <row r="227" spans="1:7" ht="15">
      <c r="A227" s="272" t="s">
        <v>719</v>
      </c>
      <c r="B227" s="324" t="s">
        <v>64</v>
      </c>
      <c r="C227" s="270">
        <f>SUM(C219:C226)</f>
        <v>13467.006072520024</v>
      </c>
      <c r="D227" s="272">
        <f>SUM(D219:D226)</f>
        <v>202316</v>
      </c>
      <c r="F227" s="304">
        <f>SUM(F219:F226)</f>
        <v>0.9999999999999999</v>
      </c>
      <c r="G227" s="304">
        <f>SUM(G219:G226)</f>
        <v>1</v>
      </c>
    </row>
    <row r="228" spans="1:7" ht="15" outlineLevel="1">
      <c r="A228" s="272" t="s">
        <v>720</v>
      </c>
      <c r="B228" s="305" t="s">
        <v>721</v>
      </c>
      <c r="F228" s="252">
        <f t="shared" si="5"/>
        <v>0</v>
      </c>
      <c r="G228" s="252">
        <f t="shared" si="6"/>
        <v>0</v>
      </c>
    </row>
    <row r="229" spans="1:7" ht="15" outlineLevel="1">
      <c r="A229" s="272" t="s">
        <v>722</v>
      </c>
      <c r="B229" s="305" t="s">
        <v>723</v>
      </c>
      <c r="F229" s="252">
        <f t="shared" si="5"/>
        <v>0</v>
      </c>
      <c r="G229" s="252">
        <f t="shared" si="6"/>
        <v>0</v>
      </c>
    </row>
    <row r="230" spans="1:7" ht="15" outlineLevel="1">
      <c r="A230" s="272" t="s">
        <v>724</v>
      </c>
      <c r="B230" s="305" t="s">
        <v>725</v>
      </c>
      <c r="F230" s="252">
        <f t="shared" si="5"/>
        <v>0</v>
      </c>
      <c r="G230" s="252">
        <f t="shared" si="6"/>
        <v>0</v>
      </c>
    </row>
    <row r="231" spans="1:7" ht="15" outlineLevel="1">
      <c r="A231" s="272" t="s">
        <v>726</v>
      </c>
      <c r="B231" s="305" t="s">
        <v>727</v>
      </c>
      <c r="F231" s="252">
        <f t="shared" si="5"/>
        <v>0</v>
      </c>
      <c r="G231" s="252">
        <f t="shared" si="6"/>
        <v>0</v>
      </c>
    </row>
    <row r="232" spans="1:7" ht="15" outlineLevel="1">
      <c r="A232" s="272" t="s">
        <v>728</v>
      </c>
      <c r="B232" s="305" t="s">
        <v>729</v>
      </c>
      <c r="F232" s="252">
        <f t="shared" si="5"/>
        <v>0</v>
      </c>
      <c r="G232" s="252">
        <f t="shared" si="6"/>
        <v>0</v>
      </c>
    </row>
    <row r="233" spans="1:7" ht="15" outlineLevel="1">
      <c r="A233" s="272" t="s">
        <v>730</v>
      </c>
      <c r="B233" s="305" t="s">
        <v>731</v>
      </c>
      <c r="F233" s="252">
        <f t="shared" si="5"/>
        <v>0</v>
      </c>
      <c r="G233" s="252">
        <f t="shared" si="6"/>
        <v>0</v>
      </c>
    </row>
    <row r="234" spans="1:7" ht="15" outlineLevel="1">
      <c r="A234" s="272" t="s">
        <v>732</v>
      </c>
      <c r="B234" s="305"/>
      <c r="F234" s="252"/>
      <c r="G234" s="252"/>
    </row>
    <row r="235" spans="1:7" ht="15" outlineLevel="1">
      <c r="A235" s="272" t="s">
        <v>733</v>
      </c>
      <c r="B235" s="305"/>
      <c r="F235" s="252"/>
      <c r="G235" s="252"/>
    </row>
    <row r="236" spans="1:7" ht="15" outlineLevel="1">
      <c r="A236" s="272" t="s">
        <v>734</v>
      </c>
      <c r="B236" s="305"/>
      <c r="F236" s="252"/>
      <c r="G236" s="252"/>
    </row>
    <row r="237" spans="1:7" ht="15" customHeight="1">
      <c r="A237" s="300"/>
      <c r="B237" s="301" t="s">
        <v>735</v>
      </c>
      <c r="C237" s="300" t="s">
        <v>663</v>
      </c>
      <c r="D237" s="300" t="s">
        <v>664</v>
      </c>
      <c r="E237" s="306"/>
      <c r="F237" s="300" t="s">
        <v>483</v>
      </c>
      <c r="G237" s="300" t="s">
        <v>665</v>
      </c>
    </row>
    <row r="238" spans="1:7" ht="15">
      <c r="A238" s="272" t="s">
        <v>736</v>
      </c>
      <c r="B238" s="272" t="s">
        <v>701</v>
      </c>
      <c r="C238" s="304">
        <v>0.4821480868418292</v>
      </c>
      <c r="G238" s="272"/>
    </row>
    <row r="239" ht="15">
      <c r="G239" s="272"/>
    </row>
    <row r="240" spans="2:7" ht="15">
      <c r="B240" s="313" t="s">
        <v>702</v>
      </c>
      <c r="G240" s="272"/>
    </row>
    <row r="241" spans="1:7" ht="15">
      <c r="A241" s="272" t="s">
        <v>737</v>
      </c>
      <c r="B241" s="272" t="s">
        <v>704</v>
      </c>
      <c r="C241" s="270">
        <v>5761.800427959978</v>
      </c>
      <c r="D241" s="272">
        <v>110429</v>
      </c>
      <c r="F241" s="252">
        <f>IF($C$249=0,"",IF(C241="[Mark as ND1 if not relevant]","",C241/$C$249))</f>
        <v>0.4278456842547346</v>
      </c>
      <c r="G241" s="252">
        <f>IF($D$249=0,"",IF(D241="[Mark as ND1 if not relevant]","",D241/$D$249))</f>
        <v>0.5458243539809011</v>
      </c>
    </row>
    <row r="242" spans="1:7" ht="15">
      <c r="A242" s="272" t="s">
        <v>738</v>
      </c>
      <c r="B242" s="272" t="s">
        <v>706</v>
      </c>
      <c r="C242" s="270">
        <v>1356.7908748499979</v>
      </c>
      <c r="D242" s="272">
        <v>19670</v>
      </c>
      <c r="F242" s="252">
        <f aca="true" t="shared" si="7" ref="F242:F248">IF($C$249=0,"",IF(C242="[Mark as ND1 if not relevant]","",C242/$C$249))</f>
        <v>0.10074925841301798</v>
      </c>
      <c r="G242" s="252">
        <f aca="true" t="shared" si="8" ref="G242:G248">IF($D$249=0,"",IF(D242="[Mark as ND1 if not relevant]","",D242/$D$249))</f>
        <v>0.09722414440775816</v>
      </c>
    </row>
    <row r="243" spans="1:7" ht="15">
      <c r="A243" s="272" t="s">
        <v>739</v>
      </c>
      <c r="B243" s="272" t="s">
        <v>708</v>
      </c>
      <c r="C243" s="270">
        <v>1424.340791690002</v>
      </c>
      <c r="D243" s="272">
        <v>18884</v>
      </c>
      <c r="F243" s="252">
        <f t="shared" si="7"/>
        <v>0.10576521492749841</v>
      </c>
      <c r="G243" s="252">
        <f t="shared" si="8"/>
        <v>0.09333913284169319</v>
      </c>
    </row>
    <row r="244" spans="1:7" ht="15">
      <c r="A244" s="272" t="s">
        <v>740</v>
      </c>
      <c r="B244" s="272" t="s">
        <v>710</v>
      </c>
      <c r="C244" s="270">
        <v>1361.1691446700045</v>
      </c>
      <c r="D244" s="272">
        <v>16783</v>
      </c>
      <c r="F244" s="252">
        <f t="shared" si="7"/>
        <v>0.1010743692651576</v>
      </c>
      <c r="G244" s="252">
        <f t="shared" si="8"/>
        <v>0.08295438818481979</v>
      </c>
    </row>
    <row r="245" spans="1:7" ht="15">
      <c r="A245" s="272" t="s">
        <v>741</v>
      </c>
      <c r="B245" s="272" t="s">
        <v>712</v>
      </c>
      <c r="C245" s="270">
        <v>1328.8115078499993</v>
      </c>
      <c r="D245" s="272">
        <v>15000</v>
      </c>
      <c r="F245" s="252">
        <f t="shared" si="7"/>
        <v>0.09867163500887532</v>
      </c>
      <c r="G245" s="252">
        <f t="shared" si="8"/>
        <v>0.07414144210047648</v>
      </c>
    </row>
    <row r="246" spans="1:7" ht="15">
      <c r="A246" s="272" t="s">
        <v>742</v>
      </c>
      <c r="B246" s="272" t="s">
        <v>714</v>
      </c>
      <c r="C246" s="270">
        <v>1142.4555588499986</v>
      </c>
      <c r="D246" s="272">
        <v>11733</v>
      </c>
      <c r="F246" s="252">
        <f t="shared" si="7"/>
        <v>0.08483367072813826</v>
      </c>
      <c r="G246" s="252">
        <f t="shared" si="8"/>
        <v>0.0579934360109927</v>
      </c>
    </row>
    <row r="247" spans="1:7" ht="15">
      <c r="A247" s="272" t="s">
        <v>743</v>
      </c>
      <c r="B247" s="272" t="s">
        <v>716</v>
      </c>
      <c r="C247" s="270">
        <v>727.3526077600015</v>
      </c>
      <c r="D247" s="272">
        <v>6308</v>
      </c>
      <c r="F247" s="252">
        <f t="shared" si="7"/>
        <v>0.05400997102423504</v>
      </c>
      <c r="G247" s="252">
        <f t="shared" si="8"/>
        <v>0.03117894778465371</v>
      </c>
    </row>
    <row r="248" spans="1:7" ht="15">
      <c r="A248" s="272" t="s">
        <v>744</v>
      </c>
      <c r="B248" s="272" t="s">
        <v>718</v>
      </c>
      <c r="C248" s="270">
        <v>364.28515888999993</v>
      </c>
      <c r="D248" s="272">
        <v>3509</v>
      </c>
      <c r="F248" s="252">
        <f t="shared" si="7"/>
        <v>0.02705019637834276</v>
      </c>
      <c r="G248" s="252">
        <f t="shared" si="8"/>
        <v>0.0173441546887048</v>
      </c>
    </row>
    <row r="249" spans="1:7" ht="15">
      <c r="A249" s="272" t="s">
        <v>745</v>
      </c>
      <c r="B249" s="324" t="s">
        <v>64</v>
      </c>
      <c r="C249" s="270">
        <f>SUM(C241:C248)</f>
        <v>13467.006072519982</v>
      </c>
      <c r="D249" s="272">
        <f>SUM(D241:D248)</f>
        <v>202316</v>
      </c>
      <c r="F249" s="304">
        <f>SUM(F241:F248)</f>
        <v>1</v>
      </c>
      <c r="G249" s="304">
        <f>SUM(G241:G248)</f>
        <v>0.9999999999999999</v>
      </c>
    </row>
    <row r="250" spans="1:7" ht="15" outlineLevel="1">
      <c r="A250" s="272" t="s">
        <v>746</v>
      </c>
      <c r="B250" s="305" t="s">
        <v>721</v>
      </c>
      <c r="F250" s="252">
        <f aca="true" t="shared" si="9" ref="F250:F255">IF($C$249=0,"",IF(C250="[for completion]","",C250/$C$249))</f>
        <v>0</v>
      </c>
      <c r="G250" s="252">
        <f aca="true" t="shared" si="10" ref="G250:G255">IF($D$249=0,"",IF(D250="[for completion]","",D250/$D$249))</f>
        <v>0</v>
      </c>
    </row>
    <row r="251" spans="1:7" ht="15" outlineLevel="1">
      <c r="A251" s="272" t="s">
        <v>747</v>
      </c>
      <c r="B251" s="305" t="s">
        <v>723</v>
      </c>
      <c r="F251" s="252">
        <f t="shared" si="9"/>
        <v>0</v>
      </c>
      <c r="G251" s="252">
        <f t="shared" si="10"/>
        <v>0</v>
      </c>
    </row>
    <row r="252" spans="1:7" ht="15" outlineLevel="1">
      <c r="A252" s="272" t="s">
        <v>748</v>
      </c>
      <c r="B252" s="305" t="s">
        <v>725</v>
      </c>
      <c r="F252" s="252">
        <f t="shared" si="9"/>
        <v>0</v>
      </c>
      <c r="G252" s="252">
        <f t="shared" si="10"/>
        <v>0</v>
      </c>
    </row>
    <row r="253" spans="1:7" ht="15" outlineLevel="1">
      <c r="A253" s="272" t="s">
        <v>749</v>
      </c>
      <c r="B253" s="305" t="s">
        <v>727</v>
      </c>
      <c r="F253" s="252">
        <f t="shared" si="9"/>
        <v>0</v>
      </c>
      <c r="G253" s="252">
        <f t="shared" si="10"/>
        <v>0</v>
      </c>
    </row>
    <row r="254" spans="1:7" ht="15" outlineLevel="1">
      <c r="A254" s="272" t="s">
        <v>750</v>
      </c>
      <c r="B254" s="305" t="s">
        <v>729</v>
      </c>
      <c r="F254" s="252">
        <f t="shared" si="9"/>
        <v>0</v>
      </c>
      <c r="G254" s="252">
        <f t="shared" si="10"/>
        <v>0</v>
      </c>
    </row>
    <row r="255" spans="1:7" ht="15" outlineLevel="1">
      <c r="A255" s="272" t="s">
        <v>751</v>
      </c>
      <c r="B255" s="305" t="s">
        <v>731</v>
      </c>
      <c r="F255" s="252">
        <f t="shared" si="9"/>
        <v>0</v>
      </c>
      <c r="G255" s="252">
        <f t="shared" si="10"/>
        <v>0</v>
      </c>
    </row>
    <row r="256" spans="1:7" ht="15" outlineLevel="1">
      <c r="A256" s="272" t="s">
        <v>752</v>
      </c>
      <c r="B256" s="305"/>
      <c r="F256" s="252"/>
      <c r="G256" s="252"/>
    </row>
    <row r="257" spans="1:7" ht="15" outlineLevel="1">
      <c r="A257" s="272" t="s">
        <v>753</v>
      </c>
      <c r="B257" s="305"/>
      <c r="F257" s="252"/>
      <c r="G257" s="252"/>
    </row>
    <row r="258" spans="1:7" ht="15" outlineLevel="1">
      <c r="A258" s="272" t="s">
        <v>754</v>
      </c>
      <c r="B258" s="305"/>
      <c r="F258" s="252"/>
      <c r="G258" s="252"/>
    </row>
    <row r="259" spans="1:7" ht="15" customHeight="1">
      <c r="A259" s="300"/>
      <c r="B259" s="301" t="s">
        <v>755</v>
      </c>
      <c r="C259" s="300" t="s">
        <v>483</v>
      </c>
      <c r="D259" s="300"/>
      <c r="E259" s="306"/>
      <c r="F259" s="300"/>
      <c r="G259" s="300"/>
    </row>
    <row r="260" spans="1:7" ht="15">
      <c r="A260" s="272" t="s">
        <v>756</v>
      </c>
      <c r="B260" s="272" t="s">
        <v>1967</v>
      </c>
      <c r="C260" s="304">
        <v>0</v>
      </c>
      <c r="E260" s="304"/>
      <c r="F260" s="304"/>
      <c r="G260" s="304"/>
    </row>
    <row r="261" spans="1:6" ht="15">
      <c r="A261" s="272" t="s">
        <v>757</v>
      </c>
      <c r="B261" s="272" t="s">
        <v>758</v>
      </c>
      <c r="C261" s="304">
        <v>0</v>
      </c>
      <c r="E261" s="304"/>
      <c r="F261" s="304"/>
    </row>
    <row r="262" spans="1:6" ht="15">
      <c r="A262" s="272" t="s">
        <v>759</v>
      </c>
      <c r="B262" s="272" t="s">
        <v>760</v>
      </c>
      <c r="C262" s="304">
        <v>0</v>
      </c>
      <c r="E262" s="304"/>
      <c r="F262" s="304"/>
    </row>
    <row r="263" spans="1:14" ht="15">
      <c r="A263" s="272" t="s">
        <v>761</v>
      </c>
      <c r="B263" s="313" t="s">
        <v>762</v>
      </c>
      <c r="C263" s="304">
        <v>0</v>
      </c>
      <c r="D263" s="321"/>
      <c r="E263" s="321"/>
      <c r="F263" s="322"/>
      <c r="G263" s="322"/>
      <c r="H263" s="284"/>
      <c r="I263" s="272"/>
      <c r="J263" s="272"/>
      <c r="K263" s="272"/>
      <c r="L263" s="284"/>
      <c r="M263" s="284"/>
      <c r="N263" s="284"/>
    </row>
    <row r="264" spans="1:6" ht="15">
      <c r="A264" s="272" t="s">
        <v>763</v>
      </c>
      <c r="B264" s="272" t="s">
        <v>62</v>
      </c>
      <c r="C264" s="304">
        <v>1</v>
      </c>
      <c r="E264" s="304"/>
      <c r="F264" s="304"/>
    </row>
    <row r="265" spans="1:6" ht="15" outlineLevel="1">
      <c r="A265" s="272" t="s">
        <v>764</v>
      </c>
      <c r="B265" s="305" t="s">
        <v>765</v>
      </c>
      <c r="C265" s="304"/>
      <c r="E265" s="304"/>
      <c r="F265" s="304"/>
    </row>
    <row r="266" spans="1:6" ht="15" outlineLevel="1">
      <c r="A266" s="272" t="s">
        <v>766</v>
      </c>
      <c r="B266" s="305" t="s">
        <v>767</v>
      </c>
      <c r="C266" s="327"/>
      <c r="E266" s="304"/>
      <c r="F266" s="304"/>
    </row>
    <row r="267" spans="1:6" ht="15" outlineLevel="1">
      <c r="A267" s="272" t="s">
        <v>768</v>
      </c>
      <c r="B267" s="305" t="s">
        <v>769</v>
      </c>
      <c r="C267" s="304"/>
      <c r="E267" s="304"/>
      <c r="F267" s="304"/>
    </row>
    <row r="268" spans="1:6" ht="15" outlineLevel="1">
      <c r="A268" s="272" t="s">
        <v>770</v>
      </c>
      <c r="B268" s="305" t="s">
        <v>771</v>
      </c>
      <c r="C268" s="304"/>
      <c r="E268" s="304"/>
      <c r="F268" s="304"/>
    </row>
    <row r="269" spans="1:6" ht="15" outlineLevel="1">
      <c r="A269" s="272" t="s">
        <v>772</v>
      </c>
      <c r="B269" s="305" t="s">
        <v>773</v>
      </c>
      <c r="C269" s="304"/>
      <c r="E269" s="304"/>
      <c r="F269" s="304"/>
    </row>
    <row r="270" spans="1:6" ht="15" outlineLevel="1">
      <c r="A270" s="272" t="s">
        <v>774</v>
      </c>
      <c r="B270" s="305" t="s">
        <v>166</v>
      </c>
      <c r="C270" s="304"/>
      <c r="E270" s="304"/>
      <c r="F270" s="304"/>
    </row>
    <row r="271" spans="1:6" ht="15" outlineLevel="1">
      <c r="A271" s="272" t="s">
        <v>775</v>
      </c>
      <c r="B271" s="305" t="s">
        <v>166</v>
      </c>
      <c r="C271" s="304"/>
      <c r="E271" s="304"/>
      <c r="F271" s="304"/>
    </row>
    <row r="272" spans="1:6" ht="15" outlineLevel="1">
      <c r="A272" s="272" t="s">
        <v>776</v>
      </c>
      <c r="B272" s="305" t="s">
        <v>166</v>
      </c>
      <c r="C272" s="304"/>
      <c r="E272" s="304"/>
      <c r="F272" s="304"/>
    </row>
    <row r="273" spans="1:6" ht="15" outlineLevel="1">
      <c r="A273" s="272" t="s">
        <v>777</v>
      </c>
      <c r="B273" s="305" t="s">
        <v>166</v>
      </c>
      <c r="C273" s="304"/>
      <c r="E273" s="304"/>
      <c r="F273" s="304"/>
    </row>
    <row r="274" spans="1:6" ht="15" outlineLevel="1">
      <c r="A274" s="272" t="s">
        <v>778</v>
      </c>
      <c r="B274" s="305" t="s">
        <v>166</v>
      </c>
      <c r="C274" s="304"/>
      <c r="E274" s="304"/>
      <c r="F274" s="304"/>
    </row>
    <row r="275" spans="1:6" ht="15" outlineLevel="1">
      <c r="A275" s="272" t="s">
        <v>779</v>
      </c>
      <c r="B275" s="305" t="s">
        <v>166</v>
      </c>
      <c r="C275" s="304"/>
      <c r="E275" s="304"/>
      <c r="F275" s="304"/>
    </row>
    <row r="276" spans="1:7" ht="15" customHeight="1">
      <c r="A276" s="300"/>
      <c r="B276" s="301" t="s">
        <v>780</v>
      </c>
      <c r="C276" s="300" t="s">
        <v>483</v>
      </c>
      <c r="D276" s="300"/>
      <c r="E276" s="306"/>
      <c r="F276" s="300"/>
      <c r="G276" s="302"/>
    </row>
    <row r="277" spans="1:6" ht="15">
      <c r="A277" s="272" t="s">
        <v>781</v>
      </c>
      <c r="B277" s="272" t="s">
        <v>782</v>
      </c>
      <c r="C277" s="304">
        <v>1</v>
      </c>
      <c r="E277" s="284"/>
      <c r="F277" s="284"/>
    </row>
    <row r="278" spans="1:6" ht="15">
      <c r="A278" s="272" t="s">
        <v>783</v>
      </c>
      <c r="B278" s="272" t="s">
        <v>784</v>
      </c>
      <c r="C278" s="304">
        <v>0</v>
      </c>
      <c r="E278" s="284"/>
      <c r="F278" s="284"/>
    </row>
    <row r="279" spans="1:6" ht="15">
      <c r="A279" s="272" t="s">
        <v>785</v>
      </c>
      <c r="B279" s="272" t="s">
        <v>62</v>
      </c>
      <c r="C279" s="304">
        <v>0</v>
      </c>
      <c r="E279" s="284"/>
      <c r="F279" s="284"/>
    </row>
    <row r="280" spans="1:6" ht="15" outlineLevel="1">
      <c r="A280" s="272" t="s">
        <v>786</v>
      </c>
      <c r="C280" s="310"/>
      <c r="E280" s="284"/>
      <c r="F280" s="284"/>
    </row>
    <row r="281" spans="1:6" ht="15" outlineLevel="1">
      <c r="A281" s="272" t="s">
        <v>787</v>
      </c>
      <c r="C281" s="310"/>
      <c r="E281" s="284"/>
      <c r="F281" s="284"/>
    </row>
    <row r="282" spans="1:6" ht="15" outlineLevel="1">
      <c r="A282" s="272" t="s">
        <v>788</v>
      </c>
      <c r="C282" s="310"/>
      <c r="E282" s="284"/>
      <c r="F282" s="284"/>
    </row>
    <row r="283" spans="1:6" ht="15" outlineLevel="1">
      <c r="A283" s="272" t="s">
        <v>789</v>
      </c>
      <c r="C283" s="310"/>
      <c r="E283" s="284"/>
      <c r="F283" s="284"/>
    </row>
    <row r="284" spans="1:6" ht="15" outlineLevel="1">
      <c r="A284" s="272" t="s">
        <v>790</v>
      </c>
      <c r="C284" s="310"/>
      <c r="E284" s="284"/>
      <c r="F284" s="284"/>
    </row>
    <row r="285" spans="1:6" ht="15" outlineLevel="1">
      <c r="A285" s="272" t="s">
        <v>791</v>
      </c>
      <c r="C285" s="310"/>
      <c r="E285" s="284"/>
      <c r="F285" s="284"/>
    </row>
    <row r="286" spans="1:7" ht="18.75">
      <c r="A286" s="318"/>
      <c r="B286" s="319" t="s">
        <v>1968</v>
      </c>
      <c r="C286" s="318"/>
      <c r="D286" s="318"/>
      <c r="E286" s="318"/>
      <c r="F286" s="320"/>
      <c r="G286" s="320"/>
    </row>
    <row r="287" spans="1:7" ht="15" customHeight="1">
      <c r="A287" s="300"/>
      <c r="B287" s="301" t="s">
        <v>792</v>
      </c>
      <c r="C287" s="300" t="s">
        <v>663</v>
      </c>
      <c r="D287" s="300" t="s">
        <v>664</v>
      </c>
      <c r="E287" s="300"/>
      <c r="F287" s="300" t="s">
        <v>484</v>
      </c>
      <c r="G287" s="300" t="s">
        <v>665</v>
      </c>
    </row>
    <row r="288" spans="1:7" ht="15">
      <c r="A288" s="272" t="s">
        <v>793</v>
      </c>
      <c r="B288" s="272" t="s">
        <v>667</v>
      </c>
      <c r="D288" s="321"/>
      <c r="E288" s="321"/>
      <c r="F288" s="322"/>
      <c r="G288" s="322"/>
    </row>
    <row r="289" spans="1:7" ht="15">
      <c r="A289" s="321"/>
      <c r="D289" s="321"/>
      <c r="E289" s="321"/>
      <c r="F289" s="322"/>
      <c r="G289" s="322"/>
    </row>
    <row r="290" spans="2:7" ht="15">
      <c r="B290" s="272" t="s">
        <v>668</v>
      </c>
      <c r="D290" s="321"/>
      <c r="E290" s="321"/>
      <c r="F290" s="322"/>
      <c r="G290" s="322"/>
    </row>
    <row r="291" spans="1:7" ht="15">
      <c r="A291" s="272" t="s">
        <v>794</v>
      </c>
      <c r="B291" s="313" t="s">
        <v>602</v>
      </c>
      <c r="E291" s="321"/>
      <c r="F291" s="252">
        <f aca="true" t="shared" si="11" ref="F291:F314">IF($C$315=0,"",IF(C291="[for completion]","",C291/$C$315))</f>
      </c>
      <c r="G291" s="252">
        <f aca="true" t="shared" si="12" ref="G291:G314">IF($D$315=0,"",IF(D291="[for completion]","",D291/$D$315))</f>
      </c>
    </row>
    <row r="292" spans="1:7" ht="15">
      <c r="A292" s="272" t="s">
        <v>795</v>
      </c>
      <c r="B292" s="313" t="s">
        <v>602</v>
      </c>
      <c r="E292" s="321"/>
      <c r="F292" s="252">
        <f t="shared" si="11"/>
      </c>
      <c r="G292" s="252">
        <f t="shared" si="12"/>
      </c>
    </row>
    <row r="293" spans="1:7" ht="15">
      <c r="A293" s="272" t="s">
        <v>796</v>
      </c>
      <c r="B293" s="313" t="s">
        <v>602</v>
      </c>
      <c r="E293" s="321"/>
      <c r="F293" s="252">
        <f t="shared" si="11"/>
      </c>
      <c r="G293" s="252">
        <f t="shared" si="12"/>
      </c>
    </row>
    <row r="294" spans="1:7" ht="15">
      <c r="A294" s="272" t="s">
        <v>797</v>
      </c>
      <c r="B294" s="313" t="s">
        <v>602</v>
      </c>
      <c r="E294" s="321"/>
      <c r="F294" s="252">
        <f t="shared" si="11"/>
      </c>
      <c r="G294" s="252">
        <f t="shared" si="12"/>
      </c>
    </row>
    <row r="295" spans="1:7" ht="15">
      <c r="A295" s="272" t="s">
        <v>798</v>
      </c>
      <c r="B295" s="313" t="s">
        <v>602</v>
      </c>
      <c r="E295" s="321"/>
      <c r="F295" s="252">
        <f t="shared" si="11"/>
      </c>
      <c r="G295" s="252">
        <f t="shared" si="12"/>
      </c>
    </row>
    <row r="296" spans="1:7" ht="15">
      <c r="A296" s="272" t="s">
        <v>799</v>
      </c>
      <c r="B296" s="313" t="s">
        <v>602</v>
      </c>
      <c r="E296" s="321"/>
      <c r="F296" s="252">
        <f t="shared" si="11"/>
      </c>
      <c r="G296" s="252">
        <f t="shared" si="12"/>
      </c>
    </row>
    <row r="297" spans="1:7" ht="15">
      <c r="A297" s="272" t="s">
        <v>800</v>
      </c>
      <c r="B297" s="313" t="s">
        <v>602</v>
      </c>
      <c r="E297" s="321"/>
      <c r="F297" s="252">
        <f t="shared" si="11"/>
      </c>
      <c r="G297" s="252">
        <f t="shared" si="12"/>
      </c>
    </row>
    <row r="298" spans="1:7" ht="15">
      <c r="A298" s="272" t="s">
        <v>801</v>
      </c>
      <c r="B298" s="313" t="s">
        <v>602</v>
      </c>
      <c r="E298" s="321"/>
      <c r="F298" s="252">
        <f t="shared" si="11"/>
      </c>
      <c r="G298" s="252">
        <f t="shared" si="12"/>
      </c>
    </row>
    <row r="299" spans="1:7" ht="15">
      <c r="A299" s="272" t="s">
        <v>802</v>
      </c>
      <c r="B299" s="313" t="s">
        <v>602</v>
      </c>
      <c r="E299" s="321"/>
      <c r="F299" s="252">
        <f t="shared" si="11"/>
      </c>
      <c r="G299" s="252">
        <f t="shared" si="12"/>
      </c>
    </row>
    <row r="300" spans="1:7" ht="15">
      <c r="A300" s="272" t="s">
        <v>803</v>
      </c>
      <c r="B300" s="313" t="s">
        <v>602</v>
      </c>
      <c r="E300" s="313"/>
      <c r="F300" s="252">
        <f t="shared" si="11"/>
      </c>
      <c r="G300" s="252">
        <f t="shared" si="12"/>
      </c>
    </row>
    <row r="301" spans="1:7" ht="15">
      <c r="A301" s="272" t="s">
        <v>804</v>
      </c>
      <c r="B301" s="313" t="s">
        <v>602</v>
      </c>
      <c r="E301" s="313"/>
      <c r="F301" s="252">
        <f t="shared" si="11"/>
      </c>
      <c r="G301" s="252">
        <f t="shared" si="12"/>
      </c>
    </row>
    <row r="302" spans="1:7" ht="15">
      <c r="A302" s="272" t="s">
        <v>805</v>
      </c>
      <c r="B302" s="313" t="s">
        <v>602</v>
      </c>
      <c r="E302" s="313"/>
      <c r="F302" s="252">
        <f t="shared" si="11"/>
      </c>
      <c r="G302" s="252">
        <f t="shared" si="12"/>
      </c>
    </row>
    <row r="303" spans="1:7" ht="15">
      <c r="A303" s="272" t="s">
        <v>806</v>
      </c>
      <c r="B303" s="313" t="s">
        <v>602</v>
      </c>
      <c r="E303" s="313"/>
      <c r="F303" s="252">
        <f t="shared" si="11"/>
      </c>
      <c r="G303" s="252">
        <f t="shared" si="12"/>
      </c>
    </row>
    <row r="304" spans="1:7" ht="15">
      <c r="A304" s="272" t="s">
        <v>807</v>
      </c>
      <c r="B304" s="313" t="s">
        <v>602</v>
      </c>
      <c r="E304" s="313"/>
      <c r="F304" s="252">
        <f t="shared" si="11"/>
      </c>
      <c r="G304" s="252">
        <f t="shared" si="12"/>
      </c>
    </row>
    <row r="305" spans="1:7" ht="15">
      <c r="A305" s="272" t="s">
        <v>808</v>
      </c>
      <c r="B305" s="313" t="s">
        <v>602</v>
      </c>
      <c r="E305" s="313"/>
      <c r="F305" s="252">
        <f t="shared" si="11"/>
      </c>
      <c r="G305" s="252">
        <f t="shared" si="12"/>
      </c>
    </row>
    <row r="306" spans="1:7" ht="15">
      <c r="A306" s="272" t="s">
        <v>809</v>
      </c>
      <c r="B306" s="313" t="s">
        <v>602</v>
      </c>
      <c r="F306" s="252">
        <f t="shared" si="11"/>
      </c>
      <c r="G306" s="252">
        <f t="shared" si="12"/>
      </c>
    </row>
    <row r="307" spans="1:7" ht="15">
      <c r="A307" s="272" t="s">
        <v>810</v>
      </c>
      <c r="B307" s="313" t="s">
        <v>602</v>
      </c>
      <c r="E307" s="304"/>
      <c r="F307" s="252">
        <f t="shared" si="11"/>
      </c>
      <c r="G307" s="252">
        <f t="shared" si="12"/>
      </c>
    </row>
    <row r="308" spans="1:7" ht="15">
      <c r="A308" s="272" t="s">
        <v>811</v>
      </c>
      <c r="B308" s="313" t="s">
        <v>602</v>
      </c>
      <c r="E308" s="304"/>
      <c r="F308" s="252">
        <f t="shared" si="11"/>
      </c>
      <c r="G308" s="252">
        <f t="shared" si="12"/>
      </c>
    </row>
    <row r="309" spans="1:7" ht="15">
      <c r="A309" s="272" t="s">
        <v>812</v>
      </c>
      <c r="B309" s="313" t="s">
        <v>602</v>
      </c>
      <c r="E309" s="304"/>
      <c r="F309" s="252">
        <f t="shared" si="11"/>
      </c>
      <c r="G309" s="252">
        <f t="shared" si="12"/>
      </c>
    </row>
    <row r="310" spans="1:7" ht="15">
      <c r="A310" s="272" t="s">
        <v>813</v>
      </c>
      <c r="B310" s="313" t="s">
        <v>602</v>
      </c>
      <c r="E310" s="304"/>
      <c r="F310" s="252">
        <f t="shared" si="11"/>
      </c>
      <c r="G310" s="252">
        <f t="shared" si="12"/>
      </c>
    </row>
    <row r="311" spans="1:7" ht="15">
      <c r="A311" s="272" t="s">
        <v>1969</v>
      </c>
      <c r="B311" s="313" t="s">
        <v>602</v>
      </c>
      <c r="E311" s="304"/>
      <c r="F311" s="252">
        <f t="shared" si="11"/>
      </c>
      <c r="G311" s="252">
        <f t="shared" si="12"/>
      </c>
    </row>
    <row r="312" spans="1:7" ht="15">
      <c r="A312" s="272" t="s">
        <v>814</v>
      </c>
      <c r="B312" s="313" t="s">
        <v>602</v>
      </c>
      <c r="E312" s="304"/>
      <c r="F312" s="252">
        <f t="shared" si="11"/>
      </c>
      <c r="G312" s="252">
        <f t="shared" si="12"/>
      </c>
    </row>
    <row r="313" spans="1:7" ht="15">
      <c r="A313" s="272" t="s">
        <v>815</v>
      </c>
      <c r="B313" s="313" t="s">
        <v>602</v>
      </c>
      <c r="E313" s="304"/>
      <c r="F313" s="252">
        <f t="shared" si="11"/>
      </c>
      <c r="G313" s="252">
        <f t="shared" si="12"/>
      </c>
    </row>
    <row r="314" spans="1:7" ht="15">
      <c r="A314" s="272" t="s">
        <v>816</v>
      </c>
      <c r="B314" s="313" t="s">
        <v>602</v>
      </c>
      <c r="E314" s="304"/>
      <c r="F314" s="252">
        <f t="shared" si="11"/>
      </c>
      <c r="G314" s="252">
        <f t="shared" si="12"/>
      </c>
    </row>
    <row r="315" spans="1:7" ht="15">
      <c r="A315" s="272" t="s">
        <v>817</v>
      </c>
      <c r="B315" s="324" t="s">
        <v>64</v>
      </c>
      <c r="C315" s="313">
        <f>SUM(C291:C314)</f>
        <v>0</v>
      </c>
      <c r="D315" s="313">
        <f>SUM(D291:D314)</f>
        <v>0</v>
      </c>
      <c r="E315" s="304"/>
      <c r="F315" s="326">
        <f>SUM(F291:F314)</f>
        <v>0</v>
      </c>
      <c r="G315" s="326">
        <f>SUM(G291:G314)</f>
        <v>0</v>
      </c>
    </row>
    <row r="316" spans="1:7" ht="15" customHeight="1">
      <c r="A316" s="300"/>
      <c r="B316" s="301" t="s">
        <v>1970</v>
      </c>
      <c r="C316" s="300" t="s">
        <v>663</v>
      </c>
      <c r="D316" s="300" t="s">
        <v>664</v>
      </c>
      <c r="E316" s="300"/>
      <c r="F316" s="300" t="s">
        <v>484</v>
      </c>
      <c r="G316" s="300" t="s">
        <v>665</v>
      </c>
    </row>
    <row r="317" spans="1:7" ht="15">
      <c r="A317" s="272" t="s">
        <v>818</v>
      </c>
      <c r="B317" s="272" t="s">
        <v>701</v>
      </c>
      <c r="C317" s="310"/>
      <c r="G317" s="272"/>
    </row>
    <row r="318" ht="15">
      <c r="G318" s="272"/>
    </row>
    <row r="319" spans="2:7" ht="15">
      <c r="B319" s="313" t="s">
        <v>702</v>
      </c>
      <c r="G319" s="272"/>
    </row>
    <row r="320" spans="1:7" ht="15">
      <c r="A320" s="272" t="s">
        <v>819</v>
      </c>
      <c r="B320" s="272" t="s">
        <v>704</v>
      </c>
      <c r="F320" s="252">
        <f>IF($C$328=0,"",IF(C320="[for completion]","",C320/$C$328))</f>
      </c>
      <c r="G320" s="252">
        <f>IF($D$328=0,"",IF(D320="[for completion]","",D320/$D$328))</f>
      </c>
    </row>
    <row r="321" spans="1:7" ht="15">
      <c r="A321" s="272" t="s">
        <v>820</v>
      </c>
      <c r="B321" s="272" t="s">
        <v>706</v>
      </c>
      <c r="F321" s="252">
        <f aca="true" t="shared" si="13" ref="F321:F334">IF($C$328=0,"",IF(C321="[for completion]","",C321/$C$328))</f>
      </c>
      <c r="G321" s="252">
        <f aca="true" t="shared" si="14" ref="G321:G334">IF($D$328=0,"",IF(D321="[for completion]","",D321/$D$328))</f>
      </c>
    </row>
    <row r="322" spans="1:7" ht="15">
      <c r="A322" s="272" t="s">
        <v>821</v>
      </c>
      <c r="B322" s="272" t="s">
        <v>708</v>
      </c>
      <c r="F322" s="252">
        <f t="shared" si="13"/>
      </c>
      <c r="G322" s="252">
        <f t="shared" si="14"/>
      </c>
    </row>
    <row r="323" spans="1:7" ht="15">
      <c r="A323" s="272" t="s">
        <v>822</v>
      </c>
      <c r="B323" s="272" t="s">
        <v>710</v>
      </c>
      <c r="F323" s="252">
        <f t="shared" si="13"/>
      </c>
      <c r="G323" s="252">
        <f t="shared" si="14"/>
      </c>
    </row>
    <row r="324" spans="1:7" ht="15">
      <c r="A324" s="272" t="s">
        <v>823</v>
      </c>
      <c r="B324" s="272" t="s">
        <v>712</v>
      </c>
      <c r="F324" s="252">
        <f t="shared" si="13"/>
      </c>
      <c r="G324" s="252">
        <f t="shared" si="14"/>
      </c>
    </row>
    <row r="325" spans="1:7" ht="15">
      <c r="A325" s="272" t="s">
        <v>824</v>
      </c>
      <c r="B325" s="272" t="s">
        <v>714</v>
      </c>
      <c r="F325" s="252">
        <f t="shared" si="13"/>
      </c>
      <c r="G325" s="252">
        <f t="shared" si="14"/>
      </c>
    </row>
    <row r="326" spans="1:7" ht="15">
      <c r="A326" s="272" t="s">
        <v>825</v>
      </c>
      <c r="B326" s="272" t="s">
        <v>716</v>
      </c>
      <c r="F326" s="252">
        <f t="shared" si="13"/>
      </c>
      <c r="G326" s="252">
        <f t="shared" si="14"/>
      </c>
    </row>
    <row r="327" spans="1:7" ht="15">
      <c r="A327" s="272" t="s">
        <v>826</v>
      </c>
      <c r="B327" s="272" t="s">
        <v>718</v>
      </c>
      <c r="F327" s="252">
        <f t="shared" si="13"/>
      </c>
      <c r="G327" s="252">
        <f t="shared" si="14"/>
      </c>
    </row>
    <row r="328" spans="1:7" ht="15">
      <c r="A328" s="272" t="s">
        <v>827</v>
      </c>
      <c r="B328" s="324" t="s">
        <v>64</v>
      </c>
      <c r="C328" s="272">
        <f>SUM(C320:C327)</f>
        <v>0</v>
      </c>
      <c r="D328" s="272">
        <f>SUM(D320:D327)</f>
        <v>0</v>
      </c>
      <c r="F328" s="304">
        <f>SUM(F320:F327)</f>
        <v>0</v>
      </c>
      <c r="G328" s="304">
        <f>SUM(G320:G327)</f>
        <v>0</v>
      </c>
    </row>
    <row r="329" spans="1:7" ht="15" outlineLevel="1">
      <c r="A329" s="272" t="s">
        <v>828</v>
      </c>
      <c r="B329" s="305" t="s">
        <v>721</v>
      </c>
      <c r="F329" s="252">
        <f t="shared" si="13"/>
      </c>
      <c r="G329" s="252">
        <f t="shared" si="14"/>
      </c>
    </row>
    <row r="330" spans="1:7" ht="15" outlineLevel="1">
      <c r="A330" s="272" t="s">
        <v>829</v>
      </c>
      <c r="B330" s="305" t="s">
        <v>723</v>
      </c>
      <c r="F330" s="252">
        <f t="shared" si="13"/>
      </c>
      <c r="G330" s="252">
        <f t="shared" si="14"/>
      </c>
    </row>
    <row r="331" spans="1:7" ht="15" outlineLevel="1">
      <c r="A331" s="272" t="s">
        <v>830</v>
      </c>
      <c r="B331" s="305" t="s">
        <v>725</v>
      </c>
      <c r="F331" s="252">
        <f t="shared" si="13"/>
      </c>
      <c r="G331" s="252">
        <f t="shared" si="14"/>
      </c>
    </row>
    <row r="332" spans="1:7" ht="15" outlineLevel="1">
      <c r="A332" s="272" t="s">
        <v>831</v>
      </c>
      <c r="B332" s="305" t="s">
        <v>727</v>
      </c>
      <c r="F332" s="252">
        <f t="shared" si="13"/>
      </c>
      <c r="G332" s="252">
        <f t="shared" si="14"/>
      </c>
    </row>
    <row r="333" spans="1:7" ht="15" outlineLevel="1">
      <c r="A333" s="272" t="s">
        <v>832</v>
      </c>
      <c r="B333" s="305" t="s">
        <v>729</v>
      </c>
      <c r="F333" s="252">
        <f t="shared" si="13"/>
      </c>
      <c r="G333" s="252">
        <f t="shared" si="14"/>
      </c>
    </row>
    <row r="334" spans="1:7" ht="15" outlineLevel="1">
      <c r="A334" s="272" t="s">
        <v>833</v>
      </c>
      <c r="B334" s="305" t="s">
        <v>731</v>
      </c>
      <c r="F334" s="252">
        <f t="shared" si="13"/>
      </c>
      <c r="G334" s="252">
        <f t="shared" si="14"/>
      </c>
    </row>
    <row r="335" spans="1:7" ht="15" outlineLevel="1">
      <c r="A335" s="272" t="s">
        <v>834</v>
      </c>
      <c r="B335" s="305"/>
      <c r="F335" s="252"/>
      <c r="G335" s="252"/>
    </row>
    <row r="336" spans="1:7" ht="15" outlineLevel="1">
      <c r="A336" s="272" t="s">
        <v>835</v>
      </c>
      <c r="B336" s="305"/>
      <c r="F336" s="252"/>
      <c r="G336" s="252"/>
    </row>
    <row r="337" spans="1:7" ht="15" outlineLevel="1">
      <c r="A337" s="272" t="s">
        <v>836</v>
      </c>
      <c r="B337" s="305"/>
      <c r="F337" s="304"/>
      <c r="G337" s="304"/>
    </row>
    <row r="338" spans="1:7" ht="15" customHeight="1">
      <c r="A338" s="300"/>
      <c r="B338" s="301" t="s">
        <v>1971</v>
      </c>
      <c r="C338" s="300" t="s">
        <v>663</v>
      </c>
      <c r="D338" s="300" t="s">
        <v>664</v>
      </c>
      <c r="E338" s="300"/>
      <c r="F338" s="300" t="s">
        <v>484</v>
      </c>
      <c r="G338" s="300" t="s">
        <v>665</v>
      </c>
    </row>
    <row r="339" spans="1:7" ht="15">
      <c r="A339" s="272" t="s">
        <v>1972</v>
      </c>
      <c r="B339" s="272" t="s">
        <v>701</v>
      </c>
      <c r="C339" s="310" t="s">
        <v>1905</v>
      </c>
      <c r="G339" s="272"/>
    </row>
    <row r="340" ht="15">
      <c r="G340" s="272"/>
    </row>
    <row r="341" spans="2:7" ht="15">
      <c r="B341" s="313" t="s">
        <v>702</v>
      </c>
      <c r="G341" s="272"/>
    </row>
    <row r="342" spans="1:7" ht="15">
      <c r="A342" s="272" t="s">
        <v>1973</v>
      </c>
      <c r="B342" s="272" t="s">
        <v>704</v>
      </c>
      <c r="F342" s="252">
        <f>IF($C$350=0,"",IF(C342="[Mark as ND1 if not relevant]","",C342/$C$350))</f>
      </c>
      <c r="G342" s="252">
        <f>IF($D$350=0,"",IF(D342="[Mark as ND1 if not relevant]","",D342/$D$350))</f>
      </c>
    </row>
    <row r="343" spans="1:7" ht="15">
      <c r="A343" s="272" t="s">
        <v>1974</v>
      </c>
      <c r="B343" s="272" t="s">
        <v>706</v>
      </c>
      <c r="F343" s="252">
        <f aca="true" t="shared" si="15" ref="F343:F349">IF($C$350=0,"",IF(C343="[Mark as ND1 if not relevant]","",C343/$C$350))</f>
      </c>
      <c r="G343" s="252">
        <f aca="true" t="shared" si="16" ref="G343:G349">IF($D$350=0,"",IF(D343="[Mark as ND1 if not relevant]","",D343/$D$350))</f>
      </c>
    </row>
    <row r="344" spans="1:7" ht="15">
      <c r="A344" s="272" t="s">
        <v>1975</v>
      </c>
      <c r="B344" s="272" t="s">
        <v>708</v>
      </c>
      <c r="F344" s="252">
        <f t="shared" si="15"/>
      </c>
      <c r="G344" s="252">
        <f t="shared" si="16"/>
      </c>
    </row>
    <row r="345" spans="1:7" ht="15">
      <c r="A345" s="272" t="s">
        <v>1976</v>
      </c>
      <c r="B345" s="272" t="s">
        <v>710</v>
      </c>
      <c r="F345" s="252">
        <f t="shared" si="15"/>
      </c>
      <c r="G345" s="252">
        <f t="shared" si="16"/>
      </c>
    </row>
    <row r="346" spans="1:7" ht="15">
      <c r="A346" s="272" t="s">
        <v>1977</v>
      </c>
      <c r="B346" s="272" t="s">
        <v>712</v>
      </c>
      <c r="F346" s="252">
        <f t="shared" si="15"/>
      </c>
      <c r="G346" s="252">
        <f t="shared" si="16"/>
      </c>
    </row>
    <row r="347" spans="1:7" ht="15">
      <c r="A347" s="272" t="s">
        <v>1978</v>
      </c>
      <c r="B347" s="272" t="s">
        <v>714</v>
      </c>
      <c r="F347" s="252">
        <f t="shared" si="15"/>
      </c>
      <c r="G347" s="252">
        <f t="shared" si="16"/>
      </c>
    </row>
    <row r="348" spans="1:7" ht="15">
      <c r="A348" s="272" t="s">
        <v>1979</v>
      </c>
      <c r="B348" s="272" t="s">
        <v>716</v>
      </c>
      <c r="F348" s="252">
        <f t="shared" si="15"/>
      </c>
      <c r="G348" s="252">
        <f t="shared" si="16"/>
      </c>
    </row>
    <row r="349" spans="1:7" ht="15">
      <c r="A349" s="272" t="s">
        <v>1980</v>
      </c>
      <c r="B349" s="272" t="s">
        <v>718</v>
      </c>
      <c r="F349" s="252">
        <f t="shared" si="15"/>
      </c>
      <c r="G349" s="252">
        <f t="shared" si="16"/>
      </c>
    </row>
    <row r="350" spans="1:7" ht="15">
      <c r="A350" s="272" t="s">
        <v>1981</v>
      </c>
      <c r="B350" s="324" t="s">
        <v>64</v>
      </c>
      <c r="C350" s="272">
        <f>SUM(C342:C349)</f>
        <v>0</v>
      </c>
      <c r="D350" s="272">
        <f>SUM(D342:D349)</f>
        <v>0</v>
      </c>
      <c r="F350" s="304">
        <f>SUM(F342:F349)</f>
        <v>0</v>
      </c>
      <c r="G350" s="304">
        <f>SUM(G342:G349)</f>
        <v>0</v>
      </c>
    </row>
    <row r="351" spans="1:7" ht="15" outlineLevel="1">
      <c r="A351" s="272" t="s">
        <v>1982</v>
      </c>
      <c r="B351" s="305" t="s">
        <v>721</v>
      </c>
      <c r="F351" s="252">
        <f aca="true" t="shared" si="17" ref="F351:F356">IF($C$350=0,"",IF(C351="[for completion]","",C351/$C$350))</f>
      </c>
      <c r="G351" s="252">
        <f aca="true" t="shared" si="18" ref="G351:G356">IF($D$350=0,"",IF(D351="[for completion]","",D351/$D$350))</f>
      </c>
    </row>
    <row r="352" spans="1:7" ht="15" outlineLevel="1">
      <c r="A352" s="272" t="s">
        <v>1983</v>
      </c>
      <c r="B352" s="305" t="s">
        <v>723</v>
      </c>
      <c r="F352" s="252">
        <f t="shared" si="17"/>
      </c>
      <c r="G352" s="252">
        <f t="shared" si="18"/>
      </c>
    </row>
    <row r="353" spans="1:7" ht="15" outlineLevel="1">
      <c r="A353" s="272" t="s">
        <v>1984</v>
      </c>
      <c r="B353" s="305" t="s">
        <v>725</v>
      </c>
      <c r="F353" s="252">
        <f t="shared" si="17"/>
      </c>
      <c r="G353" s="252">
        <f t="shared" si="18"/>
      </c>
    </row>
    <row r="354" spans="1:7" ht="15" outlineLevel="1">
      <c r="A354" s="272" t="s">
        <v>1985</v>
      </c>
      <c r="B354" s="305" t="s">
        <v>727</v>
      </c>
      <c r="F354" s="252">
        <f t="shared" si="17"/>
      </c>
      <c r="G354" s="252">
        <f t="shared" si="18"/>
      </c>
    </row>
    <row r="355" spans="1:7" ht="15" outlineLevel="1">
      <c r="A355" s="272" t="s">
        <v>1986</v>
      </c>
      <c r="B355" s="305" t="s">
        <v>729</v>
      </c>
      <c r="F355" s="252">
        <f t="shared" si="17"/>
      </c>
      <c r="G355" s="252">
        <f t="shared" si="18"/>
      </c>
    </row>
    <row r="356" spans="1:7" ht="15" outlineLevel="1">
      <c r="A356" s="272" t="s">
        <v>1987</v>
      </c>
      <c r="B356" s="305" t="s">
        <v>731</v>
      </c>
      <c r="F356" s="252">
        <f t="shared" si="17"/>
      </c>
      <c r="G356" s="252">
        <f t="shared" si="18"/>
      </c>
    </row>
    <row r="357" spans="1:7" ht="15" outlineLevel="1">
      <c r="A357" s="272" t="s">
        <v>1988</v>
      </c>
      <c r="B357" s="305"/>
      <c r="F357" s="252"/>
      <c r="G357" s="252"/>
    </row>
    <row r="358" spans="1:7" ht="15" outlineLevel="1">
      <c r="A358" s="272" t="s">
        <v>1989</v>
      </c>
      <c r="B358" s="305"/>
      <c r="F358" s="252"/>
      <c r="G358" s="252"/>
    </row>
    <row r="359" spans="1:7" ht="15" outlineLevel="1">
      <c r="A359" s="272" t="s">
        <v>1990</v>
      </c>
      <c r="B359" s="305"/>
      <c r="F359" s="252"/>
      <c r="G359" s="304"/>
    </row>
    <row r="360" spans="1:7" ht="15" customHeight="1">
      <c r="A360" s="300"/>
      <c r="B360" s="301" t="s">
        <v>837</v>
      </c>
      <c r="C360" s="300" t="s">
        <v>838</v>
      </c>
      <c r="D360" s="300"/>
      <c r="E360" s="300"/>
      <c r="F360" s="300"/>
      <c r="G360" s="302"/>
    </row>
    <row r="361" spans="1:7" ht="15">
      <c r="A361" s="272" t="s">
        <v>839</v>
      </c>
      <c r="B361" s="313" t="s">
        <v>840</v>
      </c>
      <c r="C361" s="310"/>
      <c r="G361" s="272"/>
    </row>
    <row r="362" spans="1:7" ht="15">
      <c r="A362" s="272" t="s">
        <v>841</v>
      </c>
      <c r="B362" s="313" t="s">
        <v>842</v>
      </c>
      <c r="C362" s="310"/>
      <c r="G362" s="272"/>
    </row>
    <row r="363" spans="1:7" ht="15">
      <c r="A363" s="272" t="s">
        <v>843</v>
      </c>
      <c r="B363" s="313" t="s">
        <v>844</v>
      </c>
      <c r="C363" s="310"/>
      <c r="G363" s="272"/>
    </row>
    <row r="364" spans="1:7" ht="15">
      <c r="A364" s="272" t="s">
        <v>845</v>
      </c>
      <c r="B364" s="313" t="s">
        <v>846</v>
      </c>
      <c r="C364" s="310"/>
      <c r="G364" s="272"/>
    </row>
    <row r="365" spans="1:7" ht="15">
      <c r="A365" s="272" t="s">
        <v>847</v>
      </c>
      <c r="B365" s="313" t="s">
        <v>848</v>
      </c>
      <c r="C365" s="310"/>
      <c r="G365" s="272"/>
    </row>
    <row r="366" spans="1:7" ht="15">
      <c r="A366" s="272" t="s">
        <v>849</v>
      </c>
      <c r="B366" s="313" t="s">
        <v>850</v>
      </c>
      <c r="C366" s="310"/>
      <c r="G366" s="272"/>
    </row>
    <row r="367" spans="1:7" ht="15">
      <c r="A367" s="272" t="s">
        <v>851</v>
      </c>
      <c r="B367" s="313" t="s">
        <v>852</v>
      </c>
      <c r="C367" s="310"/>
      <c r="G367" s="272"/>
    </row>
    <row r="368" spans="1:7" ht="15">
      <c r="A368" s="272" t="s">
        <v>853</v>
      </c>
      <c r="B368" s="313" t="s">
        <v>854</v>
      </c>
      <c r="C368" s="310"/>
      <c r="G368" s="272"/>
    </row>
    <row r="369" spans="1:7" ht="15">
      <c r="A369" s="272" t="s">
        <v>855</v>
      </c>
      <c r="B369" s="313" t="s">
        <v>856</v>
      </c>
      <c r="C369" s="310"/>
      <c r="G369" s="272"/>
    </row>
    <row r="370" spans="1:7" ht="15">
      <c r="A370" s="272" t="s">
        <v>857</v>
      </c>
      <c r="B370" s="313" t="s">
        <v>62</v>
      </c>
      <c r="C370" s="310"/>
      <c r="G370" s="272"/>
    </row>
    <row r="371" spans="1:7" ht="15" outlineLevel="1">
      <c r="A371" s="272" t="s">
        <v>858</v>
      </c>
      <c r="B371" s="305" t="s">
        <v>859</v>
      </c>
      <c r="C371" s="310"/>
      <c r="G371" s="272"/>
    </row>
    <row r="372" spans="1:7" ht="15" outlineLevel="1">
      <c r="A372" s="272" t="s">
        <v>860</v>
      </c>
      <c r="B372" s="305" t="s">
        <v>166</v>
      </c>
      <c r="C372" s="310"/>
      <c r="G372" s="272"/>
    </row>
    <row r="373" spans="1:7" ht="15" outlineLevel="1">
      <c r="A373" s="272" t="s">
        <v>861</v>
      </c>
      <c r="B373" s="305" t="s">
        <v>166</v>
      </c>
      <c r="C373" s="310"/>
      <c r="G373" s="272"/>
    </row>
    <row r="374" spans="1:7" ht="15" outlineLevel="1">
      <c r="A374" s="272" t="s">
        <v>862</v>
      </c>
      <c r="B374" s="305" t="s">
        <v>166</v>
      </c>
      <c r="C374" s="310"/>
      <c r="G374" s="272"/>
    </row>
    <row r="375" spans="1:7" ht="15" outlineLevel="1">
      <c r="A375" s="272" t="s">
        <v>863</v>
      </c>
      <c r="B375" s="305" t="s">
        <v>166</v>
      </c>
      <c r="C375" s="310"/>
      <c r="G375" s="272"/>
    </row>
    <row r="376" spans="1:7" ht="15" outlineLevel="1">
      <c r="A376" s="272" t="s">
        <v>864</v>
      </c>
      <c r="B376" s="305" t="s">
        <v>166</v>
      </c>
      <c r="C376" s="310"/>
      <c r="G376" s="272"/>
    </row>
    <row r="377" spans="1:7" ht="15" outlineLevel="1">
      <c r="A377" s="272" t="s">
        <v>865</v>
      </c>
      <c r="B377" s="305" t="s">
        <v>166</v>
      </c>
      <c r="C377" s="310"/>
      <c r="G377" s="272"/>
    </row>
    <row r="378" spans="1:7" ht="15" outlineLevel="1">
      <c r="A378" s="272" t="s">
        <v>866</v>
      </c>
      <c r="B378" s="305" t="s">
        <v>166</v>
      </c>
      <c r="C378" s="310"/>
      <c r="G378" s="272"/>
    </row>
    <row r="379" spans="1:7" ht="15" outlineLevel="1">
      <c r="A379" s="272" t="s">
        <v>867</v>
      </c>
      <c r="B379" s="305" t="s">
        <v>166</v>
      </c>
      <c r="C379" s="310"/>
      <c r="G379" s="272"/>
    </row>
    <row r="380" spans="1:7" ht="15" outlineLevel="1">
      <c r="A380" s="272" t="s">
        <v>868</v>
      </c>
      <c r="B380" s="305" t="s">
        <v>166</v>
      </c>
      <c r="C380" s="310"/>
      <c r="G380" s="272"/>
    </row>
    <row r="381" spans="1:7" ht="15" outlineLevel="1">
      <c r="A381" s="272" t="s">
        <v>869</v>
      </c>
      <c r="B381" s="305" t="s">
        <v>166</v>
      </c>
      <c r="C381" s="310"/>
      <c r="G381" s="272"/>
    </row>
    <row r="382" spans="1:3" ht="15" outlineLevel="1">
      <c r="A382" s="272" t="s">
        <v>870</v>
      </c>
      <c r="B382" s="305" t="s">
        <v>166</v>
      </c>
      <c r="C382" s="310"/>
    </row>
    <row r="383" spans="1:3" ht="15" outlineLevel="1">
      <c r="A383" s="272" t="s">
        <v>871</v>
      </c>
      <c r="B383" s="305" t="s">
        <v>166</v>
      </c>
      <c r="C383" s="310"/>
    </row>
    <row r="384" spans="1:3" ht="15" outlineLevel="1">
      <c r="A384" s="272" t="s">
        <v>872</v>
      </c>
      <c r="B384" s="305" t="s">
        <v>166</v>
      </c>
      <c r="C384" s="310"/>
    </row>
    <row r="385" spans="1:3" ht="15" outlineLevel="1">
      <c r="A385" s="272" t="s">
        <v>873</v>
      </c>
      <c r="B385" s="305" t="s">
        <v>166</v>
      </c>
      <c r="C385" s="310"/>
    </row>
    <row r="386" spans="1:3" ht="15" outlineLevel="1">
      <c r="A386" s="272" t="s">
        <v>874</v>
      </c>
      <c r="B386" s="305" t="s">
        <v>166</v>
      </c>
      <c r="C386" s="310"/>
    </row>
    <row r="387" spans="1:3" ht="15" outlineLevel="1">
      <c r="A387" s="272" t="s">
        <v>875</v>
      </c>
      <c r="B387" s="305" t="s">
        <v>166</v>
      </c>
      <c r="C387" s="310"/>
    </row>
    <row r="388" ht="15">
      <c r="C388" s="310"/>
    </row>
    <row r="389" ht="15">
      <c r="C389" s="310"/>
    </row>
    <row r="390" ht="15">
      <c r="C390" s="310"/>
    </row>
    <row r="391" ht="15">
      <c r="C391" s="310"/>
    </row>
    <row r="392" ht="15">
      <c r="C392" s="310"/>
    </row>
    <row r="393" ht="15">
      <c r="C393" s="310"/>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codeName="Sheet32">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5" customWidth="1"/>
    <col min="2" max="2" width="89.8515625" style="220" bestFit="1" customWidth="1"/>
    <col min="3" max="3" width="134.7109375" style="175" customWidth="1"/>
    <col min="4" max="13" width="11.421875" style="175" customWidth="1"/>
    <col min="14" max="16384" width="11.421875" style="215" customWidth="1"/>
  </cols>
  <sheetData>
    <row r="1" spans="1:13" s="329" customFormat="1" ht="31.5">
      <c r="A1" s="216" t="s">
        <v>1991</v>
      </c>
      <c r="B1" s="216"/>
      <c r="C1" s="218" t="s">
        <v>1879</v>
      </c>
      <c r="D1" s="328"/>
      <c r="E1" s="328"/>
      <c r="F1" s="328"/>
      <c r="G1" s="328"/>
      <c r="H1" s="328"/>
      <c r="I1" s="328"/>
      <c r="J1" s="328"/>
      <c r="K1" s="328"/>
      <c r="L1" s="328"/>
      <c r="M1" s="328"/>
    </row>
    <row r="2" spans="2:3" ht="15">
      <c r="B2" s="217"/>
      <c r="C2" s="217"/>
    </row>
    <row r="3" spans="1:3" ht="15">
      <c r="A3" s="330" t="s">
        <v>1992</v>
      </c>
      <c r="B3" s="331"/>
      <c r="C3" s="217"/>
    </row>
    <row r="4" ht="15">
      <c r="C4" s="217"/>
    </row>
    <row r="5" spans="1:3" ht="37.5">
      <c r="A5" s="231" t="s">
        <v>5</v>
      </c>
      <c r="B5" s="231" t="s">
        <v>1993</v>
      </c>
      <c r="C5" s="332" t="s">
        <v>1994</v>
      </c>
    </row>
    <row r="6" spans="1:3" ht="15">
      <c r="A6" s="333" t="s">
        <v>1995</v>
      </c>
      <c r="B6" s="234" t="s">
        <v>1996</v>
      </c>
      <c r="C6" s="272" t="s">
        <v>1997</v>
      </c>
    </row>
    <row r="7" spans="1:3" ht="30">
      <c r="A7" s="333" t="s">
        <v>1998</v>
      </c>
      <c r="B7" s="234" t="s">
        <v>1999</v>
      </c>
      <c r="C7" s="272" t="s">
        <v>2000</v>
      </c>
    </row>
    <row r="8" spans="1:3" ht="15">
      <c r="A8" s="333" t="s">
        <v>2001</v>
      </c>
      <c r="B8" s="234" t="s">
        <v>2002</v>
      </c>
      <c r="C8" s="272" t="s">
        <v>2003</v>
      </c>
    </row>
    <row r="9" spans="1:3" ht="15">
      <c r="A9" s="333" t="s">
        <v>2004</v>
      </c>
      <c r="B9" s="234" t="s">
        <v>2005</v>
      </c>
      <c r="C9" s="272" t="s">
        <v>2006</v>
      </c>
    </row>
    <row r="10" spans="1:3" ht="44.25" customHeight="1">
      <c r="A10" s="333" t="s">
        <v>2007</v>
      </c>
      <c r="B10" s="234" t="s">
        <v>2008</v>
      </c>
      <c r="C10" s="272" t="s">
        <v>2009</v>
      </c>
    </row>
    <row r="11" spans="1:3" ht="54.75" customHeight="1">
      <c r="A11" s="333" t="s">
        <v>2010</v>
      </c>
      <c r="B11" s="234" t="s">
        <v>2011</v>
      </c>
      <c r="C11" s="272" t="s">
        <v>2012</v>
      </c>
    </row>
    <row r="12" spans="1:3" ht="30">
      <c r="A12" s="333" t="s">
        <v>2013</v>
      </c>
      <c r="B12" s="234" t="s">
        <v>2014</v>
      </c>
      <c r="C12" s="272" t="s">
        <v>2015</v>
      </c>
    </row>
    <row r="13" spans="1:3" ht="15">
      <c r="A13" s="333" t="s">
        <v>2016</v>
      </c>
      <c r="B13" s="234" t="s">
        <v>2017</v>
      </c>
      <c r="C13" s="272" t="s">
        <v>2018</v>
      </c>
    </row>
    <row r="14" spans="1:3" ht="30">
      <c r="A14" s="333" t="s">
        <v>2019</v>
      </c>
      <c r="B14" s="234" t="s">
        <v>2020</v>
      </c>
      <c r="C14" s="272" t="s">
        <v>2021</v>
      </c>
    </row>
    <row r="15" spans="1:3" ht="15">
      <c r="A15" s="333" t="s">
        <v>2022</v>
      </c>
      <c r="B15" s="234" t="s">
        <v>2023</v>
      </c>
      <c r="C15" s="272" t="s">
        <v>2024</v>
      </c>
    </row>
    <row r="16" spans="1:3" ht="30">
      <c r="A16" s="333" t="s">
        <v>2025</v>
      </c>
      <c r="B16" s="240" t="s">
        <v>2026</v>
      </c>
      <c r="C16" s="272" t="s">
        <v>2027</v>
      </c>
    </row>
    <row r="17" spans="1:3" ht="30" customHeight="1">
      <c r="A17" s="333" t="s">
        <v>2028</v>
      </c>
      <c r="B17" s="240" t="s">
        <v>2029</v>
      </c>
      <c r="C17" s="272" t="s">
        <v>2030</v>
      </c>
    </row>
    <row r="18" spans="1:3" ht="15">
      <c r="A18" s="333" t="s">
        <v>2031</v>
      </c>
      <c r="B18" s="240" t="s">
        <v>2032</v>
      </c>
      <c r="C18" s="272" t="s">
        <v>2033</v>
      </c>
    </row>
    <row r="19" spans="1:3" ht="15" outlineLevel="1">
      <c r="A19" s="333" t="s">
        <v>2034</v>
      </c>
      <c r="B19" s="236" t="s">
        <v>2035</v>
      </c>
      <c r="C19" s="220"/>
    </row>
    <row r="20" spans="1:3" ht="15" outlineLevel="1">
      <c r="A20" s="333" t="s">
        <v>2036</v>
      </c>
      <c r="B20" s="334"/>
      <c r="C20" s="220"/>
    </row>
    <row r="21" spans="1:3" ht="15" outlineLevel="1">
      <c r="A21" s="333" t="s">
        <v>2037</v>
      </c>
      <c r="B21" s="334"/>
      <c r="C21" s="220"/>
    </row>
    <row r="22" spans="1:3" ht="15" outlineLevel="1">
      <c r="A22" s="333" t="s">
        <v>2038</v>
      </c>
      <c r="B22" s="334"/>
      <c r="C22" s="220"/>
    </row>
    <row r="23" spans="1:3" ht="15" outlineLevel="1">
      <c r="A23" s="333" t="s">
        <v>2039</v>
      </c>
      <c r="B23" s="334"/>
      <c r="C23" s="220"/>
    </row>
    <row r="24" spans="1:3" ht="18.75">
      <c r="A24" s="231"/>
      <c r="B24" s="231" t="s">
        <v>2040</v>
      </c>
      <c r="C24" s="332" t="s">
        <v>2041</v>
      </c>
    </row>
    <row r="25" spans="1:3" ht="15">
      <c r="A25" s="333" t="s">
        <v>2042</v>
      </c>
      <c r="B25" s="240" t="s">
        <v>2043</v>
      </c>
      <c r="C25" s="220" t="s">
        <v>45</v>
      </c>
    </row>
    <row r="26" spans="1:3" ht="15">
      <c r="A26" s="333" t="s">
        <v>2044</v>
      </c>
      <c r="B26" s="240" t="s">
        <v>2045</v>
      </c>
      <c r="C26" s="220" t="s">
        <v>2046</v>
      </c>
    </row>
    <row r="27" spans="1:3" ht="15">
      <c r="A27" s="333" t="s">
        <v>2047</v>
      </c>
      <c r="B27" s="240" t="s">
        <v>2048</v>
      </c>
      <c r="C27" s="220" t="s">
        <v>2049</v>
      </c>
    </row>
    <row r="28" spans="1:3" ht="15" outlineLevel="1">
      <c r="A28" s="333" t="s">
        <v>2050</v>
      </c>
      <c r="B28" s="239"/>
      <c r="C28" s="220"/>
    </row>
    <row r="29" spans="1:3" ht="15" outlineLevel="1">
      <c r="A29" s="333" t="s">
        <v>2051</v>
      </c>
      <c r="B29" s="239"/>
      <c r="C29" s="220"/>
    </row>
    <row r="30" spans="1:3" ht="15" outlineLevel="1">
      <c r="A30" s="333" t="s">
        <v>2052</v>
      </c>
      <c r="B30" s="240"/>
      <c r="C30" s="220"/>
    </row>
    <row r="31" spans="1:3" ht="18.75">
      <c r="A31" s="231"/>
      <c r="B31" s="231" t="s">
        <v>2053</v>
      </c>
      <c r="C31" s="332" t="s">
        <v>1994</v>
      </c>
    </row>
    <row r="32" spans="1:3" ht="15">
      <c r="A32" s="333" t="s">
        <v>2054</v>
      </c>
      <c r="B32" s="234" t="s">
        <v>2055</v>
      </c>
      <c r="C32" s="220"/>
    </row>
    <row r="33" spans="1:2" ht="15">
      <c r="A33" s="333" t="s">
        <v>2056</v>
      </c>
      <c r="B33" s="239"/>
    </row>
    <row r="34" spans="1:2" ht="15">
      <c r="A34" s="333" t="s">
        <v>2057</v>
      </c>
      <c r="B34" s="239"/>
    </row>
    <row r="35" spans="1:2" ht="15">
      <c r="A35" s="333" t="s">
        <v>2058</v>
      </c>
      <c r="B35" s="239"/>
    </row>
    <row r="36" spans="1:2" ht="15">
      <c r="A36" s="333" t="s">
        <v>2059</v>
      </c>
      <c r="B36" s="239"/>
    </row>
    <row r="37" spans="1:2" ht="15">
      <c r="A37" s="333" t="s">
        <v>2060</v>
      </c>
      <c r="B37" s="239"/>
    </row>
    <row r="38" ht="15">
      <c r="B38" s="239"/>
    </row>
    <row r="39" ht="15">
      <c r="B39" s="239"/>
    </row>
    <row r="40" ht="15">
      <c r="B40" s="239"/>
    </row>
    <row r="41" ht="15">
      <c r="B41" s="239"/>
    </row>
    <row r="42" ht="15">
      <c r="B42" s="239"/>
    </row>
    <row r="43" ht="15">
      <c r="B43" s="239"/>
    </row>
    <row r="44" ht="15">
      <c r="B44" s="239"/>
    </row>
    <row r="45" ht="15">
      <c r="B45" s="239"/>
    </row>
    <row r="46" ht="15">
      <c r="B46" s="239"/>
    </row>
    <row r="47" ht="15">
      <c r="B47" s="239"/>
    </row>
    <row r="48" ht="15">
      <c r="B48" s="239"/>
    </row>
    <row r="49" ht="15">
      <c r="B49" s="239"/>
    </row>
    <row r="50" ht="15">
      <c r="B50" s="239"/>
    </row>
    <row r="51" ht="15">
      <c r="B51" s="239"/>
    </row>
    <row r="52" ht="15">
      <c r="B52" s="239"/>
    </row>
    <row r="53" ht="15">
      <c r="B53" s="239"/>
    </row>
    <row r="54" ht="15">
      <c r="B54" s="239"/>
    </row>
    <row r="55" ht="15">
      <c r="B55" s="239"/>
    </row>
    <row r="56" ht="15">
      <c r="B56" s="239"/>
    </row>
    <row r="57" ht="15">
      <c r="B57" s="239"/>
    </row>
    <row r="58" ht="15">
      <c r="B58" s="239"/>
    </row>
    <row r="59" ht="15">
      <c r="B59" s="239"/>
    </row>
    <row r="60" ht="15">
      <c r="B60" s="239"/>
    </row>
    <row r="61" ht="15">
      <c r="B61" s="239"/>
    </row>
    <row r="62" ht="15">
      <c r="B62" s="239"/>
    </row>
    <row r="63" ht="15">
      <c r="B63" s="239"/>
    </row>
    <row r="64" ht="15">
      <c r="B64" s="239"/>
    </row>
    <row r="65" ht="15">
      <c r="B65" s="239"/>
    </row>
    <row r="66" ht="15">
      <c r="B66" s="239"/>
    </row>
    <row r="67" ht="15">
      <c r="B67" s="239"/>
    </row>
    <row r="68" ht="15">
      <c r="B68" s="239"/>
    </row>
    <row r="69" ht="15">
      <c r="B69" s="239"/>
    </row>
    <row r="70" ht="15">
      <c r="B70" s="239"/>
    </row>
    <row r="71" ht="15">
      <c r="B71" s="239"/>
    </row>
    <row r="72" ht="15">
      <c r="B72" s="239"/>
    </row>
    <row r="73" ht="15">
      <c r="B73" s="239"/>
    </row>
    <row r="74" ht="15">
      <c r="B74" s="239"/>
    </row>
    <row r="75" ht="15">
      <c r="B75" s="239"/>
    </row>
    <row r="76" ht="15">
      <c r="B76" s="239"/>
    </row>
    <row r="77" ht="15">
      <c r="B77" s="239"/>
    </row>
    <row r="78" ht="15">
      <c r="B78" s="239"/>
    </row>
    <row r="79" ht="15">
      <c r="B79" s="239"/>
    </row>
    <row r="80" ht="15">
      <c r="B80" s="239"/>
    </row>
    <row r="81" ht="15">
      <c r="B81" s="239"/>
    </row>
    <row r="82" ht="15">
      <c r="B82" s="239"/>
    </row>
    <row r="83" ht="15">
      <c r="B83" s="217"/>
    </row>
    <row r="84" ht="15">
      <c r="B84" s="217"/>
    </row>
    <row r="85" ht="15">
      <c r="B85" s="217"/>
    </row>
    <row r="86" ht="15">
      <c r="B86" s="217"/>
    </row>
    <row r="87" ht="15">
      <c r="B87" s="217"/>
    </row>
    <row r="88" ht="15">
      <c r="B88" s="217"/>
    </row>
    <row r="89" ht="15">
      <c r="B89" s="217"/>
    </row>
    <row r="90" ht="15">
      <c r="B90" s="217"/>
    </row>
    <row r="91" ht="15">
      <c r="B91" s="217"/>
    </row>
    <row r="92" ht="15">
      <c r="B92" s="217"/>
    </row>
    <row r="93" ht="15">
      <c r="B93" s="239"/>
    </row>
    <row r="94" ht="15">
      <c r="B94" s="239"/>
    </row>
    <row r="95" ht="15">
      <c r="B95" s="239"/>
    </row>
    <row r="96" ht="15">
      <c r="B96" s="239"/>
    </row>
    <row r="97" ht="15">
      <c r="B97" s="239"/>
    </row>
    <row r="98" ht="15">
      <c r="B98" s="239"/>
    </row>
    <row r="99" ht="15">
      <c r="B99" s="239"/>
    </row>
    <row r="100" ht="15">
      <c r="B100" s="239"/>
    </row>
    <row r="101" ht="15">
      <c r="B101" s="263"/>
    </row>
    <row r="102" ht="15">
      <c r="B102" s="239"/>
    </row>
    <row r="103" ht="15">
      <c r="B103" s="239"/>
    </row>
    <row r="104" ht="15">
      <c r="B104" s="239"/>
    </row>
    <row r="105" ht="15">
      <c r="B105" s="239"/>
    </row>
    <row r="106" ht="15">
      <c r="B106" s="239"/>
    </row>
    <row r="107" ht="15">
      <c r="B107" s="239"/>
    </row>
    <row r="108" ht="15">
      <c r="B108" s="239"/>
    </row>
    <row r="109" ht="15">
      <c r="B109" s="239"/>
    </row>
    <row r="110" ht="15">
      <c r="B110" s="239"/>
    </row>
    <row r="111" ht="15">
      <c r="B111" s="239"/>
    </row>
    <row r="112" ht="15">
      <c r="B112" s="239"/>
    </row>
    <row r="113" ht="15">
      <c r="B113" s="239"/>
    </row>
    <row r="114" ht="15">
      <c r="B114" s="239"/>
    </row>
    <row r="115" ht="15">
      <c r="B115" s="239"/>
    </row>
    <row r="116" ht="15">
      <c r="B116" s="239"/>
    </row>
    <row r="117" ht="15">
      <c r="B117" s="239"/>
    </row>
    <row r="118" ht="15">
      <c r="B118" s="239"/>
    </row>
    <row r="120" ht="15">
      <c r="B120" s="239"/>
    </row>
    <row r="121" ht="15">
      <c r="B121" s="239"/>
    </row>
    <row r="122" ht="15">
      <c r="B122" s="239"/>
    </row>
    <row r="127" ht="15">
      <c r="B127" s="226"/>
    </row>
    <row r="128" ht="15">
      <c r="B128" s="335"/>
    </row>
    <row r="134" ht="15">
      <c r="B134" s="240"/>
    </row>
    <row r="135" ht="15">
      <c r="B135" s="239"/>
    </row>
    <row r="137" ht="15">
      <c r="B137" s="239"/>
    </row>
    <row r="138" ht="15">
      <c r="B138" s="239"/>
    </row>
    <row r="139" ht="15">
      <c r="B139" s="239"/>
    </row>
    <row r="140" ht="15">
      <c r="B140" s="239"/>
    </row>
    <row r="141" ht="15">
      <c r="B141" s="239"/>
    </row>
    <row r="142" ht="15">
      <c r="B142" s="239"/>
    </row>
    <row r="143" ht="15">
      <c r="B143" s="239"/>
    </row>
    <row r="144" ht="15">
      <c r="B144" s="239"/>
    </row>
    <row r="145" ht="15">
      <c r="B145" s="239"/>
    </row>
    <row r="146" ht="15">
      <c r="B146" s="239"/>
    </row>
    <row r="147" ht="15">
      <c r="B147" s="239"/>
    </row>
    <row r="148" ht="15">
      <c r="B148" s="239"/>
    </row>
    <row r="245" ht="15">
      <c r="B245" s="234"/>
    </row>
    <row r="246" ht="15">
      <c r="B246" s="239"/>
    </row>
    <row r="247" ht="15">
      <c r="B247" s="239"/>
    </row>
    <row r="250" ht="15">
      <c r="B250" s="239"/>
    </row>
    <row r="266" ht="15">
      <c r="B266" s="234"/>
    </row>
    <row r="296" ht="15">
      <c r="B296" s="226"/>
    </row>
    <row r="297" ht="15">
      <c r="B297" s="239"/>
    </row>
    <row r="299" ht="15">
      <c r="B299" s="239"/>
    </row>
    <row r="300" ht="15">
      <c r="B300" s="239"/>
    </row>
    <row r="301" ht="15">
      <c r="B301" s="239"/>
    </row>
    <row r="302" ht="15">
      <c r="B302" s="239"/>
    </row>
    <row r="303" ht="15">
      <c r="B303" s="239"/>
    </row>
    <row r="304" ht="15">
      <c r="B304" s="239"/>
    </row>
    <row r="305" ht="15">
      <c r="B305" s="239"/>
    </row>
    <row r="306" ht="15">
      <c r="B306" s="239"/>
    </row>
    <row r="307" ht="15">
      <c r="B307" s="239"/>
    </row>
    <row r="308" ht="15">
      <c r="B308" s="239"/>
    </row>
    <row r="309" ht="15">
      <c r="B309" s="239"/>
    </row>
    <row r="310" ht="15">
      <c r="B310" s="239"/>
    </row>
    <row r="322" ht="15">
      <c r="B322" s="239"/>
    </row>
    <row r="323" ht="15">
      <c r="B323" s="239"/>
    </row>
    <row r="324" ht="15">
      <c r="B324" s="239"/>
    </row>
    <row r="325" ht="15">
      <c r="B325" s="239"/>
    </row>
    <row r="326" ht="15">
      <c r="B326" s="239"/>
    </row>
    <row r="327" ht="15">
      <c r="B327" s="239"/>
    </row>
    <row r="328" ht="15">
      <c r="B328" s="239"/>
    </row>
    <row r="329" ht="15">
      <c r="B329" s="239"/>
    </row>
    <row r="330" ht="15">
      <c r="B330" s="239"/>
    </row>
    <row r="332" ht="15">
      <c r="B332" s="239"/>
    </row>
    <row r="333" ht="15">
      <c r="B333" s="239"/>
    </row>
    <row r="334" ht="15">
      <c r="B334" s="239"/>
    </row>
    <row r="335" ht="15">
      <c r="B335" s="239"/>
    </row>
    <row r="336" ht="15">
      <c r="B336" s="239"/>
    </row>
    <row r="338" ht="15">
      <c r="B338" s="239"/>
    </row>
    <row r="341" ht="15">
      <c r="B341" s="239"/>
    </row>
    <row r="344" ht="15">
      <c r="B344" s="239"/>
    </row>
    <row r="345" ht="15">
      <c r="B345" s="239"/>
    </row>
    <row r="346" ht="15">
      <c r="B346" s="239"/>
    </row>
    <row r="347" ht="15">
      <c r="B347" s="239"/>
    </row>
    <row r="348" ht="15">
      <c r="B348" s="239"/>
    </row>
    <row r="349" ht="15">
      <c r="B349" s="239"/>
    </row>
    <row r="350" ht="15">
      <c r="B350" s="239"/>
    </row>
    <row r="351" ht="15">
      <c r="B351" s="239"/>
    </row>
    <row r="352" ht="15">
      <c r="B352" s="239"/>
    </row>
    <row r="353" ht="15">
      <c r="B353" s="239"/>
    </row>
    <row r="354" ht="15">
      <c r="B354" s="239"/>
    </row>
    <row r="355" ht="15">
      <c r="B355" s="239"/>
    </row>
    <row r="356" ht="15">
      <c r="B356" s="239"/>
    </row>
    <row r="357" ht="15">
      <c r="B357" s="239"/>
    </row>
    <row r="358" ht="15">
      <c r="B358" s="239"/>
    </row>
    <row r="359" ht="15">
      <c r="B359" s="239"/>
    </row>
    <row r="360" ht="15">
      <c r="B360" s="239"/>
    </row>
    <row r="361" ht="15">
      <c r="B361" s="239"/>
    </row>
    <row r="362" ht="15">
      <c r="B362" s="239"/>
    </row>
    <row r="366" ht="15">
      <c r="B366" s="226"/>
    </row>
    <row r="383" ht="15">
      <c r="B383" s="336"/>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codeName="Sheet3"/>
  <dimension ref="B1:O28"/>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33" t="s">
        <v>985</v>
      </c>
      <c r="H2" s="34"/>
      <c r="I2" s="34"/>
      <c r="J2" s="34"/>
      <c r="K2" s="34"/>
      <c r="L2" s="1"/>
      <c r="M2" s="1"/>
      <c r="N2" s="1"/>
      <c r="O2" s="1"/>
    </row>
    <row r="3" spans="2:15" ht="11.25" customHeight="1">
      <c r="B3" s="1"/>
      <c r="C3" s="1"/>
      <c r="D3" s="1"/>
      <c r="E3" s="1"/>
      <c r="F3" s="1"/>
      <c r="G3" s="1"/>
      <c r="H3" s="1"/>
      <c r="I3" s="1"/>
      <c r="J3" s="1"/>
      <c r="K3" s="1"/>
      <c r="L3" s="1"/>
      <c r="M3" s="1"/>
      <c r="N3" s="1"/>
      <c r="O3" s="1"/>
    </row>
    <row r="4" spans="2:15" ht="35.25" customHeight="1">
      <c r="B4" s="35" t="s">
        <v>986</v>
      </c>
      <c r="C4" s="36"/>
      <c r="D4" s="36"/>
      <c r="E4" s="36"/>
      <c r="F4" s="36"/>
      <c r="G4" s="36"/>
      <c r="H4" s="36"/>
      <c r="I4" s="36"/>
      <c r="J4" s="36"/>
      <c r="K4" s="36"/>
      <c r="L4" s="36"/>
      <c r="M4" s="36"/>
      <c r="N4" s="36"/>
      <c r="O4" s="36"/>
    </row>
    <row r="5" spans="2:15" ht="10.5" customHeight="1">
      <c r="B5" s="1"/>
      <c r="C5" s="1"/>
      <c r="D5" s="1"/>
      <c r="E5" s="1"/>
      <c r="F5" s="1"/>
      <c r="G5" s="1"/>
      <c r="H5" s="1"/>
      <c r="I5" s="1"/>
      <c r="J5" s="1"/>
      <c r="K5" s="1"/>
      <c r="L5" s="1"/>
      <c r="M5" s="1"/>
      <c r="N5" s="1"/>
      <c r="O5" s="1"/>
    </row>
    <row r="6" spans="2:15" ht="18.75" customHeight="1">
      <c r="B6" s="37" t="s">
        <v>987</v>
      </c>
      <c r="C6" s="38"/>
      <c r="D6" s="38"/>
      <c r="E6" s="38"/>
      <c r="F6" s="38"/>
      <c r="G6" s="38"/>
      <c r="H6" s="38"/>
      <c r="I6" s="38"/>
      <c r="J6" s="38"/>
      <c r="K6" s="38"/>
      <c r="L6" s="38"/>
      <c r="M6" s="38"/>
      <c r="N6" s="38"/>
      <c r="O6" s="39"/>
    </row>
    <row r="7" spans="2:15" ht="6.75" customHeight="1">
      <c r="B7" s="1"/>
      <c r="C7" s="1"/>
      <c r="D7" s="1"/>
      <c r="E7" s="1"/>
      <c r="F7" s="1"/>
      <c r="G7" s="1"/>
      <c r="H7" s="1"/>
      <c r="I7" s="1"/>
      <c r="J7" s="1"/>
      <c r="K7" s="1"/>
      <c r="L7" s="1"/>
      <c r="M7" s="1"/>
      <c r="N7" s="1"/>
      <c r="O7" s="1"/>
    </row>
    <row r="8" spans="2:15" ht="21" customHeight="1">
      <c r="B8" s="40" t="s">
        <v>987</v>
      </c>
      <c r="C8" s="1"/>
      <c r="D8" s="42">
        <v>43951</v>
      </c>
      <c r="E8" s="43"/>
      <c r="F8" s="43"/>
      <c r="G8" s="1"/>
      <c r="H8" s="1"/>
      <c r="I8" s="1"/>
      <c r="J8" s="1"/>
      <c r="K8" s="1"/>
      <c r="L8" s="1"/>
      <c r="M8" s="1"/>
      <c r="N8" s="1"/>
      <c r="O8" s="1"/>
    </row>
    <row r="9" spans="2:15" ht="4.5" customHeight="1">
      <c r="B9" s="41"/>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7" t="s">
        <v>988</v>
      </c>
      <c r="C11" s="38"/>
      <c r="D11" s="38"/>
      <c r="E11" s="38"/>
      <c r="F11" s="38"/>
      <c r="G11" s="38"/>
      <c r="H11" s="38"/>
      <c r="I11" s="38"/>
      <c r="J11" s="38"/>
      <c r="K11" s="38"/>
      <c r="L11" s="38"/>
      <c r="M11" s="38"/>
      <c r="N11" s="38"/>
      <c r="O11" s="39"/>
    </row>
    <row r="12" spans="2:15" ht="12.75" customHeight="1">
      <c r="B12" s="1"/>
      <c r="C12" s="1"/>
      <c r="D12" s="1"/>
      <c r="E12" s="1"/>
      <c r="F12" s="1"/>
      <c r="G12" s="1"/>
      <c r="H12" s="1"/>
      <c r="I12" s="1"/>
      <c r="J12" s="1"/>
      <c r="K12" s="1"/>
      <c r="L12" s="1"/>
      <c r="M12" s="1"/>
      <c r="N12" s="1"/>
      <c r="O12" s="1"/>
    </row>
    <row r="13" spans="2:15" ht="17.25" customHeight="1">
      <c r="B13" s="44" t="s">
        <v>989</v>
      </c>
      <c r="C13" s="45"/>
      <c r="D13" s="45"/>
      <c r="E13" s="45"/>
      <c r="F13" s="46"/>
      <c r="G13" s="45"/>
      <c r="H13" s="45"/>
      <c r="I13" s="46"/>
      <c r="J13" s="45"/>
      <c r="K13" s="45"/>
      <c r="L13" s="45"/>
      <c r="M13" s="45"/>
      <c r="N13" s="45"/>
      <c r="O13" s="45"/>
    </row>
    <row r="14" spans="2:15" ht="15" customHeight="1">
      <c r="B14" s="47" t="s">
        <v>990</v>
      </c>
      <c r="C14" s="43"/>
      <c r="D14" s="43"/>
      <c r="E14" s="43"/>
      <c r="F14" s="47" t="s">
        <v>991</v>
      </c>
      <c r="G14" s="43"/>
      <c r="H14" s="43"/>
      <c r="I14" s="48" t="s">
        <v>992</v>
      </c>
      <c r="J14" s="43"/>
      <c r="K14" s="43"/>
      <c r="L14" s="43"/>
      <c r="M14" s="43"/>
      <c r="N14" s="43"/>
      <c r="O14" s="43"/>
    </row>
    <row r="15" spans="2:15" ht="13.5" customHeight="1">
      <c r="B15" s="1"/>
      <c r="C15" s="1"/>
      <c r="D15" s="1"/>
      <c r="E15" s="1"/>
      <c r="F15" s="1"/>
      <c r="G15" s="1"/>
      <c r="H15" s="1"/>
      <c r="I15" s="1"/>
      <c r="J15" s="1"/>
      <c r="K15" s="1"/>
      <c r="L15" s="1"/>
      <c r="M15" s="1"/>
      <c r="N15" s="1"/>
      <c r="O15" s="1"/>
    </row>
    <row r="16" spans="2:15" ht="16.5" customHeight="1">
      <c r="B16" s="46" t="s">
        <v>993</v>
      </c>
      <c r="C16" s="45"/>
      <c r="D16" s="45"/>
      <c r="E16" s="45"/>
      <c r="F16" s="45"/>
      <c r="G16" s="45"/>
      <c r="H16" s="46"/>
      <c r="I16" s="45"/>
      <c r="J16" s="45"/>
      <c r="K16" s="45"/>
      <c r="L16" s="45"/>
      <c r="M16" s="49"/>
      <c r="N16" s="45"/>
      <c r="O16" s="45"/>
    </row>
    <row r="17" spans="2:15" ht="15" customHeight="1">
      <c r="B17" s="50" t="s">
        <v>994</v>
      </c>
      <c r="C17" s="43"/>
      <c r="D17" s="43"/>
      <c r="E17" s="43"/>
      <c r="F17" s="50" t="s">
        <v>995</v>
      </c>
      <c r="G17" s="43"/>
      <c r="H17" s="43"/>
      <c r="I17" s="51" t="s">
        <v>996</v>
      </c>
      <c r="J17" s="43"/>
      <c r="K17" s="43"/>
      <c r="L17" s="43"/>
      <c r="M17" s="43"/>
      <c r="N17" s="43"/>
      <c r="O17" s="43"/>
    </row>
    <row r="18" spans="2:15" ht="13.5" customHeight="1">
      <c r="B18" s="1"/>
      <c r="C18" s="1"/>
      <c r="D18" s="1"/>
      <c r="E18" s="1"/>
      <c r="F18" s="1"/>
      <c r="G18" s="1"/>
      <c r="H18" s="1"/>
      <c r="I18" s="1"/>
      <c r="J18" s="1"/>
      <c r="K18" s="1"/>
      <c r="L18" s="1"/>
      <c r="M18" s="1"/>
      <c r="N18" s="1"/>
      <c r="O18" s="1"/>
    </row>
    <row r="19" spans="2:15" ht="16.5" customHeight="1">
      <c r="B19" s="46" t="s">
        <v>997</v>
      </c>
      <c r="C19" s="45"/>
      <c r="D19" s="45"/>
      <c r="E19" s="45"/>
      <c r="F19" s="45"/>
      <c r="G19" s="45"/>
      <c r="H19" s="45"/>
      <c r="I19" s="45"/>
      <c r="J19" s="45"/>
      <c r="K19" s="46"/>
      <c r="L19" s="45"/>
      <c r="M19" s="45"/>
      <c r="N19" s="49"/>
      <c r="O19" s="45"/>
    </row>
    <row r="20" spans="2:15" ht="15" customHeight="1">
      <c r="B20" s="50" t="s">
        <v>998</v>
      </c>
      <c r="C20" s="43"/>
      <c r="D20" s="43"/>
      <c r="E20" s="43"/>
      <c r="F20" s="50" t="s">
        <v>999</v>
      </c>
      <c r="G20" s="43"/>
      <c r="H20" s="43"/>
      <c r="I20" s="51" t="s">
        <v>1000</v>
      </c>
      <c r="J20" s="43"/>
      <c r="K20" s="43"/>
      <c r="L20" s="43"/>
      <c r="M20" s="43"/>
      <c r="N20" s="43"/>
      <c r="O20" s="1"/>
    </row>
    <row r="21" spans="2:15" ht="13.5" customHeight="1">
      <c r="B21" s="1"/>
      <c r="C21" s="1"/>
      <c r="D21" s="1"/>
      <c r="E21" s="1"/>
      <c r="F21" s="1"/>
      <c r="G21" s="1"/>
      <c r="H21" s="1"/>
      <c r="I21" s="1"/>
      <c r="J21" s="1"/>
      <c r="K21" s="1"/>
      <c r="L21" s="1"/>
      <c r="M21" s="1"/>
      <c r="N21" s="1"/>
      <c r="O21" s="1"/>
    </row>
    <row r="22" spans="2:15" ht="15" customHeight="1">
      <c r="B22" s="46" t="s">
        <v>1001</v>
      </c>
      <c r="C22" s="45"/>
      <c r="D22" s="45"/>
      <c r="E22" s="45"/>
      <c r="F22" s="49"/>
      <c r="G22" s="45"/>
      <c r="H22" s="45"/>
      <c r="I22" s="45"/>
      <c r="J22" s="49"/>
      <c r="K22" s="45"/>
      <c r="L22" s="45"/>
      <c r="M22" s="45"/>
      <c r="N22" s="45"/>
      <c r="O22" s="45"/>
    </row>
    <row r="23" spans="2:15" ht="15" customHeight="1">
      <c r="B23" s="50" t="s">
        <v>1002</v>
      </c>
      <c r="C23" s="43"/>
      <c r="D23" s="43"/>
      <c r="E23" s="43"/>
      <c r="F23" s="50"/>
      <c r="G23" s="43"/>
      <c r="H23" s="43"/>
      <c r="I23" s="43"/>
      <c r="J23" s="50"/>
      <c r="K23" s="43"/>
      <c r="L23" s="43"/>
      <c r="M23" s="43"/>
      <c r="N23" s="43"/>
      <c r="O23" s="43"/>
    </row>
    <row r="24" spans="2:15" ht="11.25" customHeight="1">
      <c r="B24" s="1"/>
      <c r="C24" s="1"/>
      <c r="D24" s="1"/>
      <c r="E24" s="1"/>
      <c r="F24" s="1"/>
      <c r="G24" s="1"/>
      <c r="H24" s="1"/>
      <c r="I24" s="1"/>
      <c r="J24" s="1"/>
      <c r="K24" s="1"/>
      <c r="L24" s="1"/>
      <c r="M24" s="1"/>
      <c r="N24" s="1"/>
      <c r="O24" s="1"/>
    </row>
    <row r="25" spans="2:15" ht="15" customHeight="1">
      <c r="B25" s="46" t="s">
        <v>1003</v>
      </c>
      <c r="C25" s="45"/>
      <c r="D25" s="45"/>
      <c r="E25" s="45"/>
      <c r="F25" s="45"/>
      <c r="G25" s="45"/>
      <c r="H25" s="45"/>
      <c r="I25" s="45"/>
      <c r="J25" s="45"/>
      <c r="K25" s="45"/>
      <c r="L25" s="45"/>
      <c r="M25" s="45"/>
      <c r="N25" s="45"/>
      <c r="O25" s="45"/>
    </row>
    <row r="26" spans="2:15" ht="15" customHeight="1">
      <c r="B26" s="50" t="s">
        <v>1004</v>
      </c>
      <c r="C26" s="43"/>
      <c r="D26" s="43"/>
      <c r="E26" s="43"/>
      <c r="F26" s="43"/>
      <c r="G26" s="43"/>
      <c r="H26" s="43"/>
      <c r="I26" s="43"/>
      <c r="J26" s="43"/>
      <c r="K26" s="43"/>
      <c r="L26" s="43"/>
      <c r="M26" s="43"/>
      <c r="N26" s="43"/>
      <c r="O26" s="43"/>
    </row>
    <row r="27" spans="2:15" ht="15" customHeight="1">
      <c r="B27" s="50" t="s">
        <v>1005</v>
      </c>
      <c r="C27" s="43"/>
      <c r="D27" s="43"/>
      <c r="E27" s="43"/>
      <c r="F27" s="43"/>
      <c r="G27" s="43"/>
      <c r="H27" s="43"/>
      <c r="I27" s="43"/>
      <c r="J27" s="43"/>
      <c r="K27" s="43"/>
      <c r="L27" s="43"/>
      <c r="M27" s="43"/>
      <c r="N27" s="43"/>
      <c r="O27" s="43"/>
    </row>
    <row r="28" spans="2:15" ht="15" customHeight="1">
      <c r="B28" s="50" t="s">
        <v>1006</v>
      </c>
      <c r="C28" s="43"/>
      <c r="D28" s="43"/>
      <c r="E28" s="43"/>
      <c r="F28" s="43"/>
      <c r="G28" s="43"/>
      <c r="H28" s="43"/>
      <c r="I28" s="43"/>
      <c r="J28" s="43"/>
      <c r="K28" s="43"/>
      <c r="L28" s="43"/>
      <c r="M28" s="43"/>
      <c r="N28" s="43"/>
      <c r="O28" s="43"/>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M19"/>
    <mergeCell ref="N19:O19"/>
    <mergeCell ref="B20:E20"/>
    <mergeCell ref="F20:H20"/>
    <mergeCell ref="I20:N20"/>
    <mergeCell ref="B16:G16"/>
    <mergeCell ref="H16:L16"/>
    <mergeCell ref="M16:O16"/>
    <mergeCell ref="B17:E17"/>
    <mergeCell ref="F17:H17"/>
    <mergeCell ref="I17:O17"/>
    <mergeCell ref="B13:E13"/>
    <mergeCell ref="F13:H13"/>
    <mergeCell ref="I13:O13"/>
    <mergeCell ref="B14:E14"/>
    <mergeCell ref="F14:H14"/>
    <mergeCell ref="I14:O14"/>
    <mergeCell ref="G2:K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7.xml><?xml version="1.0" encoding="utf-8"?>
<worksheet xmlns="http://schemas.openxmlformats.org/spreadsheetml/2006/main" xmlns:r="http://schemas.openxmlformats.org/officeDocument/2006/relationships">
  <sheetPr codeName="Sheet4"/>
  <dimension ref="B1:U17"/>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33" t="s">
        <v>985</v>
      </c>
      <c r="I2" s="34"/>
      <c r="J2" s="34"/>
      <c r="K2" s="34"/>
      <c r="L2" s="34"/>
      <c r="M2" s="34"/>
      <c r="N2" s="34"/>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35" t="s">
        <v>1007</v>
      </c>
      <c r="D4" s="36"/>
      <c r="E4" s="36"/>
      <c r="F4" s="36"/>
      <c r="G4" s="36"/>
      <c r="H4" s="36"/>
      <c r="I4" s="36"/>
      <c r="J4" s="36"/>
      <c r="K4" s="36"/>
      <c r="L4" s="36"/>
      <c r="M4" s="36"/>
      <c r="N4" s="36"/>
      <c r="O4" s="36"/>
      <c r="P4" s="36"/>
      <c r="Q4" s="36"/>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37" t="s">
        <v>1008</v>
      </c>
      <c r="D6" s="38"/>
      <c r="E6" s="38"/>
      <c r="F6" s="38"/>
      <c r="G6" s="38"/>
      <c r="H6" s="38"/>
      <c r="I6" s="38"/>
      <c r="J6" s="38"/>
      <c r="K6" s="38"/>
      <c r="L6" s="38"/>
      <c r="M6" s="38"/>
      <c r="N6" s="38"/>
      <c r="O6" s="38"/>
      <c r="P6" s="38"/>
      <c r="Q6" s="39"/>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1014</v>
      </c>
      <c r="D8" s="6" t="s">
        <v>1015</v>
      </c>
      <c r="E8" s="57" t="s">
        <v>1016</v>
      </c>
      <c r="F8" s="58"/>
      <c r="G8" s="58"/>
      <c r="H8" s="57" t="s">
        <v>1017</v>
      </c>
      <c r="I8" s="58"/>
      <c r="J8" s="59" t="s">
        <v>1018</v>
      </c>
      <c r="K8" s="58"/>
      <c r="L8" s="58"/>
      <c r="M8" s="6" t="s">
        <v>1019</v>
      </c>
      <c r="N8" s="59" t="s">
        <v>1020</v>
      </c>
      <c r="O8" s="58"/>
      <c r="P8" s="6" t="s">
        <v>1021</v>
      </c>
      <c r="Q8" s="59" t="s">
        <v>1022</v>
      </c>
      <c r="R8" s="58"/>
      <c r="S8" s="7" t="s">
        <v>1023</v>
      </c>
      <c r="T8" s="7" t="s">
        <v>1024</v>
      </c>
      <c r="U8" s="7" t="s">
        <v>1031</v>
      </c>
    </row>
    <row r="9" spans="2:21" ht="11.25" customHeight="1">
      <c r="B9" s="1"/>
      <c r="C9" s="8" t="s">
        <v>1025</v>
      </c>
      <c r="D9" s="9" t="s">
        <v>1026</v>
      </c>
      <c r="E9" s="60">
        <v>2500000000</v>
      </c>
      <c r="F9" s="61"/>
      <c r="G9" s="61"/>
      <c r="H9" s="62">
        <v>43521</v>
      </c>
      <c r="I9" s="61"/>
      <c r="J9" s="62">
        <v>46078</v>
      </c>
      <c r="K9" s="61"/>
      <c r="L9" s="61"/>
      <c r="M9" s="9" t="s">
        <v>1</v>
      </c>
      <c r="N9" s="63" t="s">
        <v>1027</v>
      </c>
      <c r="O9" s="61"/>
      <c r="P9" s="12">
        <v>0.005</v>
      </c>
      <c r="Q9" s="63" t="s">
        <v>1028</v>
      </c>
      <c r="R9" s="61"/>
      <c r="S9" s="13">
        <v>44617</v>
      </c>
      <c r="T9" s="14">
        <v>5.8273972602739725</v>
      </c>
      <c r="U9" s="9" t="s">
        <v>1032</v>
      </c>
    </row>
    <row r="10" spans="2:21" ht="11.25" customHeight="1">
      <c r="B10" s="1"/>
      <c r="C10" s="8" t="s">
        <v>1029</v>
      </c>
      <c r="D10" s="9" t="s">
        <v>1030</v>
      </c>
      <c r="E10" s="60">
        <v>2500000000</v>
      </c>
      <c r="F10" s="61"/>
      <c r="G10" s="61"/>
      <c r="H10" s="62">
        <v>43521</v>
      </c>
      <c r="I10" s="61"/>
      <c r="J10" s="62">
        <v>47174</v>
      </c>
      <c r="K10" s="61"/>
      <c r="L10" s="61"/>
      <c r="M10" s="9" t="s">
        <v>1</v>
      </c>
      <c r="N10" s="63" t="s">
        <v>1027</v>
      </c>
      <c r="O10" s="61"/>
      <c r="P10" s="12">
        <v>0.0085</v>
      </c>
      <c r="Q10" s="63" t="s">
        <v>1028</v>
      </c>
      <c r="R10" s="61"/>
      <c r="S10" s="13">
        <v>44617</v>
      </c>
      <c r="T10" s="14">
        <v>8.830136986301369</v>
      </c>
      <c r="U10" s="9" t="s">
        <v>1033</v>
      </c>
    </row>
    <row r="11" spans="2:21" ht="15" customHeight="1">
      <c r="B11" s="1"/>
      <c r="C11" s="15"/>
      <c r="D11" s="16"/>
      <c r="E11" s="64">
        <v>5000000000</v>
      </c>
      <c r="F11" s="65"/>
      <c r="G11" s="65"/>
      <c r="H11" s="66"/>
      <c r="I11" s="67"/>
      <c r="J11" s="66"/>
      <c r="K11" s="67"/>
      <c r="L11" s="67"/>
      <c r="M11" s="15"/>
      <c r="N11" s="66"/>
      <c r="O11" s="67"/>
      <c r="P11" s="15"/>
      <c r="Q11" s="66"/>
      <c r="R11" s="67"/>
      <c r="S11" s="15"/>
      <c r="T11" s="15"/>
      <c r="U11" s="15"/>
    </row>
    <row r="12" spans="2:21" ht="5.25" customHeight="1">
      <c r="B12" s="1"/>
      <c r="C12" s="1"/>
      <c r="D12" s="1"/>
      <c r="E12" s="1"/>
      <c r="F12" s="1"/>
      <c r="G12" s="1"/>
      <c r="H12" s="1"/>
      <c r="I12" s="1"/>
      <c r="J12" s="1"/>
      <c r="K12" s="1"/>
      <c r="L12" s="1"/>
      <c r="M12" s="1"/>
      <c r="N12" s="1"/>
      <c r="O12" s="1"/>
      <c r="P12" s="1"/>
      <c r="Q12" s="1"/>
      <c r="R12" s="1"/>
      <c r="S12" s="1"/>
      <c r="T12" s="1"/>
      <c r="U12" s="1"/>
    </row>
    <row r="13" spans="2:21" ht="19.5" customHeight="1">
      <c r="B13" s="1"/>
      <c r="C13" s="37" t="s">
        <v>1009</v>
      </c>
      <c r="D13" s="38"/>
      <c r="E13" s="38"/>
      <c r="F13" s="38"/>
      <c r="G13" s="38"/>
      <c r="H13" s="38"/>
      <c r="I13" s="38"/>
      <c r="J13" s="38"/>
      <c r="K13" s="38"/>
      <c r="L13" s="38"/>
      <c r="M13" s="38"/>
      <c r="N13" s="38"/>
      <c r="O13" s="38"/>
      <c r="P13" s="38"/>
      <c r="Q13" s="39"/>
      <c r="R13" s="1"/>
      <c r="S13" s="1"/>
      <c r="T13" s="1"/>
      <c r="U13" s="1"/>
    </row>
    <row r="14" spans="2:21" ht="18" customHeight="1">
      <c r="B14" s="1"/>
      <c r="C14" s="52" t="s">
        <v>1010</v>
      </c>
      <c r="D14" s="53"/>
      <c r="E14" s="53"/>
      <c r="F14" s="53"/>
      <c r="G14" s="1"/>
      <c r="H14" s="1"/>
      <c r="I14" s="1"/>
      <c r="J14" s="1"/>
      <c r="K14" s="54">
        <v>5000000000</v>
      </c>
      <c r="L14" s="53"/>
      <c r="M14" s="53"/>
      <c r="N14" s="1"/>
      <c r="O14" s="1"/>
      <c r="P14" s="1"/>
      <c r="Q14" s="1"/>
      <c r="R14" s="1"/>
      <c r="S14" s="1"/>
      <c r="T14" s="1"/>
      <c r="U14" s="1"/>
    </row>
    <row r="15" spans="2:21" ht="15" customHeight="1">
      <c r="B15" s="1"/>
      <c r="C15" s="52" t="s">
        <v>1011</v>
      </c>
      <c r="D15" s="53"/>
      <c r="E15" s="53"/>
      <c r="F15" s="53"/>
      <c r="G15" s="53"/>
      <c r="H15" s="53"/>
      <c r="I15" s="1"/>
      <c r="J15" s="1"/>
      <c r="K15" s="1"/>
      <c r="L15" s="17"/>
      <c r="M15" s="18">
        <v>0.006750000000000001</v>
      </c>
      <c r="N15" s="1"/>
      <c r="O15" s="1"/>
      <c r="P15" s="1"/>
      <c r="Q15" s="1"/>
      <c r="R15" s="1"/>
      <c r="S15" s="1"/>
      <c r="T15" s="1"/>
      <c r="U15" s="1"/>
    </row>
    <row r="16" spans="2:21" ht="15" customHeight="1">
      <c r="B16" s="1"/>
      <c r="C16" s="52" t="s">
        <v>1012</v>
      </c>
      <c r="D16" s="53"/>
      <c r="E16" s="53"/>
      <c r="F16" s="53"/>
      <c r="G16" s="53"/>
      <c r="H16" s="53"/>
      <c r="I16" s="1"/>
      <c r="J16" s="1"/>
      <c r="K16" s="68">
        <v>7.328767123287671</v>
      </c>
      <c r="L16" s="69"/>
      <c r="M16" s="69"/>
      <c r="N16" s="1"/>
      <c r="O16" s="1"/>
      <c r="P16" s="1"/>
      <c r="Q16" s="1"/>
      <c r="R16" s="1"/>
      <c r="S16" s="1"/>
      <c r="T16" s="1"/>
      <c r="U16" s="1"/>
    </row>
    <row r="17" spans="3:6" ht="15" customHeight="1">
      <c r="C17" s="55" t="s">
        <v>1013</v>
      </c>
      <c r="D17" s="56"/>
      <c r="E17" s="56"/>
      <c r="F17" s="56"/>
    </row>
  </sheetData>
  <sheetProtection/>
  <mergeCells count="30">
    <mergeCell ref="K16:M16"/>
    <mergeCell ref="H10:I10"/>
    <mergeCell ref="J10:L10"/>
    <mergeCell ref="N10:O10"/>
    <mergeCell ref="Q10:R10"/>
    <mergeCell ref="E11:G11"/>
    <mergeCell ref="H11:I11"/>
    <mergeCell ref="J11:L11"/>
    <mergeCell ref="N11:O11"/>
    <mergeCell ref="Q11:R11"/>
    <mergeCell ref="C15:H15"/>
    <mergeCell ref="C16:H16"/>
    <mergeCell ref="C17:F17"/>
    <mergeCell ref="E8:G8"/>
    <mergeCell ref="H8:I8"/>
    <mergeCell ref="J8:L8"/>
    <mergeCell ref="E9:G9"/>
    <mergeCell ref="H9:I9"/>
    <mergeCell ref="J9:L9"/>
    <mergeCell ref="E10:G10"/>
    <mergeCell ref="H2:N2"/>
    <mergeCell ref="C4:Q4"/>
    <mergeCell ref="C6:Q6"/>
    <mergeCell ref="C13:Q13"/>
    <mergeCell ref="C14:F14"/>
    <mergeCell ref="K14:M14"/>
    <mergeCell ref="N8:O8"/>
    <mergeCell ref="Q8:R8"/>
    <mergeCell ref="N9:O9"/>
    <mergeCell ref="Q9:R9"/>
  </mergeCells>
  <hyperlinks>
    <hyperlink ref="C9" r:id="rId1" display="mailto:BD@155374"/>
    <hyperlink ref="C10" r:id="rId2" display="mailto:BD@155375"/>
  </hyperlinks>
  <printOptions/>
  <pageMargins left="0.44431372549019615" right="0.44431372549019615" top="0.44431372549019615" bottom="0.44431372549019615" header="0.5098039215686275" footer="0.5098039215686275"/>
  <pageSetup horizontalDpi="600" verticalDpi="600" orientation="landscape" scale="95" r:id="rId3"/>
</worksheet>
</file>

<file path=xl/worksheets/sheet8.xml><?xml version="1.0" encoding="utf-8"?>
<worksheet xmlns="http://schemas.openxmlformats.org/spreadsheetml/2006/main" xmlns:r="http://schemas.openxmlformats.org/officeDocument/2006/relationships">
  <sheetPr codeName="Sheet5"/>
  <dimension ref="B2:I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33" t="s">
        <v>985</v>
      </c>
      <c r="F3" s="34"/>
      <c r="G3" s="34"/>
      <c r="H3" s="1"/>
      <c r="I3" s="1"/>
    </row>
    <row r="4" spans="2:9" ht="7.5" customHeight="1">
      <c r="B4" s="1"/>
      <c r="C4" s="1"/>
      <c r="D4" s="1"/>
      <c r="E4" s="1"/>
      <c r="F4" s="1"/>
      <c r="G4" s="1"/>
      <c r="H4" s="1"/>
      <c r="I4" s="1"/>
    </row>
    <row r="5" spans="2:9" ht="36" customHeight="1">
      <c r="B5" s="35" t="s">
        <v>1034</v>
      </c>
      <c r="C5" s="36"/>
      <c r="D5" s="36"/>
      <c r="E5" s="36"/>
      <c r="F5" s="36"/>
      <c r="G5" s="36"/>
      <c r="H5" s="36"/>
      <c r="I5" s="36"/>
    </row>
    <row r="6" spans="2:9" ht="9.75" customHeight="1">
      <c r="B6" s="1"/>
      <c r="C6" s="1"/>
      <c r="D6" s="1"/>
      <c r="E6" s="1"/>
      <c r="F6" s="1"/>
      <c r="G6" s="1"/>
      <c r="H6" s="1"/>
      <c r="I6" s="1"/>
    </row>
    <row r="7" spans="2:9" ht="18.75" customHeight="1">
      <c r="B7" s="70" t="s">
        <v>1035</v>
      </c>
      <c r="C7" s="71"/>
      <c r="D7" s="71"/>
      <c r="E7" s="71"/>
      <c r="F7" s="71"/>
      <c r="G7" s="71"/>
      <c r="H7" s="71"/>
      <c r="I7" s="72"/>
    </row>
    <row r="8" spans="2:9" ht="12.75" customHeight="1">
      <c r="B8" s="1"/>
      <c r="C8" s="1"/>
      <c r="D8" s="1"/>
      <c r="E8" s="1"/>
      <c r="F8" s="1"/>
      <c r="G8" s="1"/>
      <c r="H8" s="1"/>
      <c r="I8" s="1"/>
    </row>
    <row r="9" spans="2:9" ht="15.75" customHeight="1">
      <c r="B9" s="3" t="s">
        <v>1037</v>
      </c>
      <c r="C9" s="49" t="s">
        <v>1038</v>
      </c>
      <c r="D9" s="45"/>
      <c r="E9" s="45"/>
      <c r="F9" s="4" t="s">
        <v>1039</v>
      </c>
      <c r="G9" s="49" t="s">
        <v>1040</v>
      </c>
      <c r="H9" s="45"/>
      <c r="I9" s="1"/>
    </row>
    <row r="10" spans="2:9" ht="15" customHeight="1">
      <c r="B10" s="5" t="s">
        <v>1041</v>
      </c>
      <c r="C10" s="73" t="s">
        <v>1042</v>
      </c>
      <c r="D10" s="43"/>
      <c r="E10" s="43"/>
      <c r="F10" s="2" t="s">
        <v>1043</v>
      </c>
      <c r="G10" s="73" t="s">
        <v>1044</v>
      </c>
      <c r="H10" s="43"/>
      <c r="I10" s="1"/>
    </row>
    <row r="11" spans="2:9" ht="15" customHeight="1">
      <c r="B11" s="5" t="s">
        <v>1045</v>
      </c>
      <c r="C11" s="73" t="s">
        <v>1046</v>
      </c>
      <c r="D11" s="43"/>
      <c r="E11" s="43"/>
      <c r="F11" s="2" t="s">
        <v>1043</v>
      </c>
      <c r="G11" s="73" t="s">
        <v>1047</v>
      </c>
      <c r="H11" s="43"/>
      <c r="I11" s="1"/>
    </row>
    <row r="12" spans="2:9" ht="15" customHeight="1">
      <c r="B12" s="5" t="s">
        <v>1048</v>
      </c>
      <c r="C12" s="73" t="s">
        <v>1042</v>
      </c>
      <c r="D12" s="43"/>
      <c r="E12" s="43"/>
      <c r="F12" s="2" t="s">
        <v>1043</v>
      </c>
      <c r="G12" s="73" t="s">
        <v>1049</v>
      </c>
      <c r="H12" s="43"/>
      <c r="I12" s="1"/>
    </row>
    <row r="13" spans="2:9" ht="28.5" customHeight="1">
      <c r="B13" s="1"/>
      <c r="C13" s="1"/>
      <c r="D13" s="1"/>
      <c r="E13" s="1"/>
      <c r="F13" s="1"/>
      <c r="G13" s="1"/>
      <c r="H13" s="1"/>
      <c r="I13" s="1"/>
    </row>
    <row r="14" spans="2:9" ht="18.75" customHeight="1">
      <c r="B14" s="70" t="s">
        <v>1036</v>
      </c>
      <c r="C14" s="71"/>
      <c r="D14" s="71"/>
      <c r="E14" s="71"/>
      <c r="F14" s="71"/>
      <c r="G14" s="71"/>
      <c r="H14" s="71"/>
      <c r="I14" s="72"/>
    </row>
    <row r="15" spans="2:9" ht="15.75" customHeight="1">
      <c r="B15" s="1"/>
      <c r="C15" s="1"/>
      <c r="D15" s="1"/>
      <c r="E15" s="1"/>
      <c r="F15" s="1"/>
      <c r="G15" s="1"/>
      <c r="H15" s="1"/>
      <c r="I15" s="1"/>
    </row>
    <row r="16" spans="2:9" ht="15.75" customHeight="1">
      <c r="B16" s="3" t="s">
        <v>1037</v>
      </c>
      <c r="C16" s="49" t="s">
        <v>1038</v>
      </c>
      <c r="D16" s="45"/>
      <c r="E16" s="45"/>
      <c r="F16" s="4" t="s">
        <v>1039</v>
      </c>
      <c r="G16" s="1"/>
      <c r="H16" s="1"/>
      <c r="I16" s="1"/>
    </row>
    <row r="17" spans="2:9" ht="15" customHeight="1">
      <c r="B17" s="5" t="s">
        <v>1041</v>
      </c>
      <c r="C17" s="73" t="s">
        <v>1050</v>
      </c>
      <c r="D17" s="43"/>
      <c r="E17" s="43"/>
      <c r="F17" s="2"/>
      <c r="G17" s="1"/>
      <c r="H17" s="1"/>
      <c r="I17" s="1"/>
    </row>
    <row r="18" spans="2:9" ht="15" customHeight="1">
      <c r="B18" s="5" t="s">
        <v>1045</v>
      </c>
      <c r="C18" s="73" t="s">
        <v>1051</v>
      </c>
      <c r="D18" s="43"/>
      <c r="E18" s="43"/>
      <c r="F18" s="2" t="s">
        <v>1043</v>
      </c>
      <c r="G18" s="1"/>
      <c r="H18" s="1"/>
      <c r="I18" s="1"/>
    </row>
    <row r="19" spans="2:6" ht="15" customHeight="1">
      <c r="B19" s="5" t="s">
        <v>1048</v>
      </c>
      <c r="C19" s="73" t="s">
        <v>1050</v>
      </c>
      <c r="D19" s="43"/>
      <c r="E19" s="43"/>
      <c r="F19" s="2"/>
    </row>
  </sheetData>
  <sheetProtection/>
  <mergeCells count="16">
    <mergeCell ref="C12:E12"/>
    <mergeCell ref="G12:H12"/>
    <mergeCell ref="C16:E16"/>
    <mergeCell ref="C17:E17"/>
    <mergeCell ref="C18:E18"/>
    <mergeCell ref="C19:E19"/>
    <mergeCell ref="E3:G3"/>
    <mergeCell ref="B5:I5"/>
    <mergeCell ref="B7:I7"/>
    <mergeCell ref="B14:I14"/>
    <mergeCell ref="C9:E9"/>
    <mergeCell ref="G9:H9"/>
    <mergeCell ref="C10:E10"/>
    <mergeCell ref="G10:H10"/>
    <mergeCell ref="C11:E11"/>
    <mergeCell ref="G11:H11"/>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codeName="Sheet6"/>
  <dimension ref="B1:U88"/>
  <sheetViews>
    <sheetView showGridLines="0" view="pageBreakPreview" zoomScale="60" zoomScaleNormal="84" zoomScalePageLayoutView="0" workbookViewId="0" topLeftCell="B67">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33" t="s">
        <v>985</v>
      </c>
      <c r="H2" s="34"/>
      <c r="I2" s="34"/>
      <c r="J2" s="34"/>
      <c r="K2" s="34"/>
      <c r="L2" s="34"/>
      <c r="M2" s="34"/>
      <c r="N2" s="1"/>
      <c r="O2" s="1"/>
      <c r="P2" s="1"/>
      <c r="Q2" s="1"/>
      <c r="R2" s="1"/>
      <c r="S2" s="1"/>
      <c r="T2" s="1"/>
      <c r="U2" s="1"/>
    </row>
    <row r="3" spans="2:21" ht="6" customHeight="1">
      <c r="B3" s="1"/>
      <c r="C3" s="1"/>
      <c r="D3" s="1"/>
      <c r="E3" s="1"/>
      <c r="F3" s="74"/>
      <c r="G3" s="75"/>
      <c r="H3" s="75"/>
      <c r="I3" s="75"/>
      <c r="J3" s="75"/>
      <c r="K3" s="75"/>
      <c r="L3" s="75"/>
      <c r="M3" s="75"/>
      <c r="N3" s="75"/>
      <c r="O3" s="75"/>
      <c r="P3" s="75"/>
      <c r="Q3" s="75"/>
      <c r="R3" s="1"/>
      <c r="S3" s="1"/>
      <c r="T3" s="1"/>
      <c r="U3" s="1"/>
    </row>
    <row r="4" spans="2:21" ht="10.5" customHeight="1">
      <c r="B4" s="1"/>
      <c r="C4" s="1"/>
      <c r="D4" s="1"/>
      <c r="E4" s="1"/>
      <c r="F4" s="75"/>
      <c r="G4" s="75"/>
      <c r="H4" s="75"/>
      <c r="I4" s="75"/>
      <c r="J4" s="75"/>
      <c r="K4" s="75"/>
      <c r="L4" s="75"/>
      <c r="M4" s="75"/>
      <c r="N4" s="75"/>
      <c r="O4" s="75"/>
      <c r="P4" s="75"/>
      <c r="Q4" s="75"/>
      <c r="R4" s="1"/>
      <c r="S4" s="1"/>
      <c r="T4" s="1"/>
      <c r="U4" s="1"/>
    </row>
    <row r="5" spans="2:21" ht="32.25" customHeight="1">
      <c r="B5" s="35" t="s">
        <v>1052</v>
      </c>
      <c r="C5" s="36"/>
      <c r="D5" s="36"/>
      <c r="E5" s="36"/>
      <c r="F5" s="36"/>
      <c r="G5" s="36"/>
      <c r="H5" s="36"/>
      <c r="I5" s="36"/>
      <c r="J5" s="36"/>
      <c r="K5" s="36"/>
      <c r="L5" s="36"/>
      <c r="M5" s="36"/>
      <c r="N5" s="36"/>
      <c r="O5" s="36"/>
      <c r="P5" s="36"/>
      <c r="Q5" s="36"/>
      <c r="R5" s="36"/>
      <c r="S5" s="1"/>
      <c r="T5" s="1"/>
      <c r="U5" s="1"/>
    </row>
    <row r="6" spans="2:21" ht="14.25" customHeight="1">
      <c r="B6" s="52" t="s">
        <v>1053</v>
      </c>
      <c r="C6" s="53"/>
      <c r="D6" s="53"/>
      <c r="E6" s="53"/>
      <c r="F6" s="53"/>
      <c r="G6" s="53"/>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37" t="s">
        <v>1054</v>
      </c>
      <c r="C8" s="38"/>
      <c r="D8" s="38"/>
      <c r="E8" s="38"/>
      <c r="F8" s="38"/>
      <c r="G8" s="38"/>
      <c r="H8" s="38"/>
      <c r="I8" s="38"/>
      <c r="J8" s="38"/>
      <c r="K8" s="38"/>
      <c r="L8" s="38"/>
      <c r="M8" s="38"/>
      <c r="N8" s="38"/>
      <c r="O8" s="38"/>
      <c r="P8" s="38"/>
      <c r="Q8" s="38"/>
      <c r="R8" s="39"/>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76" t="s">
        <v>1055</v>
      </c>
      <c r="C10" s="77"/>
      <c r="D10" s="77"/>
      <c r="E10" s="77"/>
      <c r="F10" s="77"/>
      <c r="G10" s="77"/>
      <c r="H10" s="77"/>
      <c r="I10" s="77"/>
      <c r="J10" s="1"/>
      <c r="K10" s="78">
        <v>5000000000</v>
      </c>
      <c r="L10" s="77"/>
      <c r="M10" s="77"/>
      <c r="N10" s="77"/>
      <c r="O10" s="77"/>
      <c r="P10" s="77"/>
      <c r="Q10" s="77"/>
      <c r="R10" s="77"/>
      <c r="S10" s="19" t="s">
        <v>1056</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76" t="s">
        <v>1058</v>
      </c>
      <c r="C12" s="77"/>
      <c r="D12" s="77"/>
      <c r="E12" s="77"/>
      <c r="F12" s="77"/>
      <c r="G12" s="77"/>
      <c r="H12" s="77"/>
      <c r="I12" s="77"/>
      <c r="J12" s="1"/>
      <c r="K12" s="54">
        <v>13467006072.51996</v>
      </c>
      <c r="L12" s="53"/>
      <c r="M12" s="53"/>
      <c r="N12" s="53"/>
      <c r="O12" s="53"/>
      <c r="P12" s="53"/>
      <c r="Q12" s="53"/>
      <c r="R12" s="53"/>
      <c r="S12" s="79" t="s">
        <v>1057</v>
      </c>
      <c r="T12" s="80"/>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52" t="s">
        <v>1059</v>
      </c>
      <c r="C14" s="53"/>
      <c r="D14" s="53"/>
      <c r="E14" s="53"/>
      <c r="F14" s="53"/>
      <c r="G14" s="53"/>
      <c r="H14" s="53"/>
      <c r="I14" s="53"/>
      <c r="J14" s="1"/>
      <c r="K14" s="1"/>
      <c r="L14" s="1"/>
      <c r="M14" s="54">
        <v>91500000</v>
      </c>
      <c r="N14" s="53"/>
      <c r="O14" s="53"/>
      <c r="P14" s="53"/>
      <c r="Q14" s="53"/>
      <c r="R14" s="53"/>
      <c r="S14" s="79" t="s">
        <v>1060</v>
      </c>
      <c r="T14" s="80"/>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52" t="s">
        <v>1061</v>
      </c>
      <c r="C16" s="53"/>
      <c r="D16" s="53"/>
      <c r="E16" s="53"/>
      <c r="F16" s="53"/>
      <c r="G16" s="53"/>
      <c r="H16" s="53"/>
      <c r="I16" s="53"/>
      <c r="J16" s="1"/>
      <c r="K16" s="1"/>
      <c r="L16" s="1"/>
      <c r="M16" s="54">
        <v>359620884.81</v>
      </c>
      <c r="N16" s="53"/>
      <c r="O16" s="53"/>
      <c r="P16" s="53"/>
      <c r="Q16" s="53"/>
      <c r="R16" s="53"/>
      <c r="S16" s="79" t="s">
        <v>1062</v>
      </c>
      <c r="T16" s="80"/>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52" t="s">
        <v>1063</v>
      </c>
      <c r="C18" s="53"/>
      <c r="D18" s="53"/>
      <c r="E18" s="53"/>
      <c r="F18" s="53"/>
      <c r="G18" s="53"/>
      <c r="H18" s="53"/>
      <c r="I18" s="53"/>
      <c r="J18" s="1"/>
      <c r="K18" s="81">
        <v>1.7836253914659919</v>
      </c>
      <c r="L18" s="77"/>
      <c r="M18" s="77"/>
      <c r="N18" s="77"/>
      <c r="O18" s="77"/>
      <c r="P18" s="77"/>
      <c r="Q18" s="77"/>
      <c r="R18" s="77"/>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37" t="s">
        <v>1064</v>
      </c>
      <c r="C20" s="38"/>
      <c r="D20" s="38"/>
      <c r="E20" s="38"/>
      <c r="F20" s="38"/>
      <c r="G20" s="38"/>
      <c r="H20" s="38"/>
      <c r="I20" s="38"/>
      <c r="J20" s="38"/>
      <c r="K20" s="38"/>
      <c r="L20" s="38"/>
      <c r="M20" s="38"/>
      <c r="N20" s="38"/>
      <c r="O20" s="38"/>
      <c r="P20" s="38"/>
      <c r="Q20" s="38"/>
      <c r="R20" s="39"/>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50" t="s">
        <v>1107</v>
      </c>
      <c r="C22" s="43"/>
      <c r="D22" s="43"/>
      <c r="E22" s="43"/>
      <c r="F22" s="43"/>
      <c r="G22" s="43"/>
      <c r="H22" s="43"/>
      <c r="I22" s="106"/>
      <c r="J22" s="107"/>
      <c r="K22" s="108">
        <v>10470519907.94497</v>
      </c>
      <c r="L22" s="43"/>
      <c r="M22" s="43"/>
      <c r="N22" s="43"/>
      <c r="O22" s="43"/>
      <c r="P22" s="43"/>
      <c r="Q22" s="43"/>
      <c r="R22" s="43"/>
      <c r="S22" s="79" t="s">
        <v>1065</v>
      </c>
      <c r="T22" s="80"/>
      <c r="U22" s="1"/>
    </row>
    <row r="23" spans="2:21" ht="9.75" customHeight="1">
      <c r="B23" s="73"/>
      <c r="C23" s="43"/>
      <c r="D23" s="43"/>
      <c r="E23" s="43"/>
      <c r="F23" s="43"/>
      <c r="G23" s="43"/>
      <c r="H23" s="43"/>
      <c r="I23" s="106"/>
      <c r="J23" s="107"/>
      <c r="K23" s="109"/>
      <c r="L23" s="43"/>
      <c r="M23" s="43"/>
      <c r="N23" s="43"/>
      <c r="O23" s="43"/>
      <c r="P23" s="43"/>
      <c r="Q23" s="43"/>
      <c r="R23" s="43"/>
      <c r="S23" s="1"/>
      <c r="T23" s="1"/>
      <c r="U23" s="1"/>
    </row>
    <row r="24" spans="2:21" ht="14.25" customHeight="1">
      <c r="B24" s="50" t="s">
        <v>1108</v>
      </c>
      <c r="C24" s="43"/>
      <c r="D24" s="43"/>
      <c r="E24" s="43"/>
      <c r="F24" s="43"/>
      <c r="G24" s="43"/>
      <c r="H24" s="43"/>
      <c r="I24" s="43"/>
      <c r="J24" s="43"/>
      <c r="K24" s="43"/>
      <c r="L24" s="20"/>
      <c r="M24" s="110">
        <v>2.0941039815889937</v>
      </c>
      <c r="N24" s="43"/>
      <c r="O24" s="43"/>
      <c r="P24" s="43"/>
      <c r="Q24" s="43"/>
      <c r="R24" s="43"/>
      <c r="S24" s="82" t="s">
        <v>1066</v>
      </c>
      <c r="T24" s="83"/>
      <c r="U24" s="84"/>
    </row>
    <row r="25" spans="2:21" ht="9" customHeight="1">
      <c r="B25" s="73"/>
      <c r="C25" s="43"/>
      <c r="D25" s="43"/>
      <c r="E25" s="43"/>
      <c r="F25" s="43"/>
      <c r="G25" s="43"/>
      <c r="H25" s="43"/>
      <c r="I25" s="106"/>
      <c r="J25" s="107"/>
      <c r="K25" s="109"/>
      <c r="L25" s="43"/>
      <c r="M25" s="43"/>
      <c r="N25" s="43"/>
      <c r="O25" s="43"/>
      <c r="P25" s="43"/>
      <c r="Q25" s="43"/>
      <c r="R25" s="43"/>
      <c r="S25" s="85"/>
      <c r="T25" s="86"/>
      <c r="U25" s="87"/>
    </row>
    <row r="26" spans="2:21" ht="15" customHeight="1">
      <c r="B26" s="111" t="s">
        <v>1109</v>
      </c>
      <c r="C26" s="112"/>
      <c r="D26" s="112"/>
      <c r="E26" s="112"/>
      <c r="F26" s="112"/>
      <c r="G26" s="112"/>
      <c r="H26" s="113"/>
      <c r="I26" s="106"/>
      <c r="J26" s="107"/>
      <c r="K26" s="114" t="s">
        <v>1092</v>
      </c>
      <c r="L26" s="115"/>
      <c r="M26" s="115"/>
      <c r="N26" s="115"/>
      <c r="O26" s="115"/>
      <c r="P26" s="115"/>
      <c r="Q26" s="115"/>
      <c r="R26" s="116"/>
      <c r="S26" s="88"/>
      <c r="T26" s="89"/>
      <c r="U26" s="90"/>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37" t="s">
        <v>1067</v>
      </c>
      <c r="C28" s="38"/>
      <c r="D28" s="38"/>
      <c r="E28" s="38"/>
      <c r="F28" s="38"/>
      <c r="G28" s="38"/>
      <c r="H28" s="38"/>
      <c r="I28" s="38"/>
      <c r="J28" s="38"/>
      <c r="K28" s="38"/>
      <c r="L28" s="38"/>
      <c r="M28" s="38"/>
      <c r="N28" s="38"/>
      <c r="O28" s="38"/>
      <c r="P28" s="38"/>
      <c r="Q28" s="38"/>
      <c r="R28" s="39"/>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52" t="s">
        <v>1068</v>
      </c>
      <c r="C30" s="53"/>
      <c r="D30" s="53"/>
      <c r="E30" s="53"/>
      <c r="F30" s="53"/>
      <c r="G30" s="53"/>
      <c r="H30" s="53"/>
      <c r="I30" s="53"/>
      <c r="J30" s="1"/>
      <c r="K30" s="1"/>
      <c r="L30" s="1"/>
      <c r="M30" s="54">
        <v>57331355.29</v>
      </c>
      <c r="N30" s="53"/>
      <c r="O30" s="53"/>
      <c r="P30" s="53"/>
      <c r="Q30" s="53"/>
      <c r="R30" s="53"/>
      <c r="S30" s="79" t="s">
        <v>1069</v>
      </c>
      <c r="T30" s="80"/>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52" t="s">
        <v>1071</v>
      </c>
      <c r="C32" s="53"/>
      <c r="D32" s="53"/>
      <c r="E32" s="53"/>
      <c r="F32" s="53"/>
      <c r="G32" s="53"/>
      <c r="H32" s="53"/>
      <c r="I32" s="53"/>
      <c r="J32" s="1"/>
      <c r="K32" s="1"/>
      <c r="L32" s="1"/>
      <c r="M32" s="54">
        <v>359620884.81</v>
      </c>
      <c r="N32" s="53"/>
      <c r="O32" s="53"/>
      <c r="P32" s="53"/>
      <c r="Q32" s="53"/>
      <c r="R32" s="53"/>
      <c r="S32" s="79" t="s">
        <v>1070</v>
      </c>
      <c r="T32" s="80"/>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50" t="s">
        <v>1107</v>
      </c>
      <c r="C34" s="43"/>
      <c r="D34" s="43"/>
      <c r="E34" s="43"/>
      <c r="F34" s="43"/>
      <c r="G34" s="43"/>
      <c r="H34" s="43"/>
      <c r="I34" s="106"/>
      <c r="J34" s="107"/>
      <c r="K34" s="108">
        <v>10470519907.94497</v>
      </c>
      <c r="L34" s="43"/>
      <c r="M34" s="43"/>
      <c r="N34" s="43"/>
      <c r="O34" s="43"/>
      <c r="P34" s="43"/>
      <c r="Q34" s="43"/>
      <c r="R34" s="43"/>
      <c r="S34" s="1"/>
      <c r="T34" s="1"/>
      <c r="U34" s="1"/>
    </row>
    <row r="35" spans="2:21" ht="6.75" customHeight="1">
      <c r="B35" s="73"/>
      <c r="C35" s="43"/>
      <c r="D35" s="43"/>
      <c r="E35" s="43"/>
      <c r="F35" s="43"/>
      <c r="G35" s="43"/>
      <c r="H35" s="43"/>
      <c r="I35" s="106"/>
      <c r="J35" s="107"/>
      <c r="K35" s="109"/>
      <c r="L35" s="43"/>
      <c r="M35" s="43"/>
      <c r="N35" s="43"/>
      <c r="O35" s="43"/>
      <c r="P35" s="43"/>
      <c r="Q35" s="43"/>
      <c r="R35" s="43"/>
      <c r="S35" s="1"/>
      <c r="T35" s="1"/>
      <c r="U35" s="1"/>
    </row>
    <row r="36" spans="2:21" ht="13.5" customHeight="1">
      <c r="B36" s="50" t="s">
        <v>1110</v>
      </c>
      <c r="C36" s="43"/>
      <c r="D36" s="43"/>
      <c r="E36" s="43"/>
      <c r="F36" s="43"/>
      <c r="G36" s="43"/>
      <c r="H36" s="43"/>
      <c r="I36" s="106"/>
      <c r="J36" s="107"/>
      <c r="K36" s="110">
        <v>2.177494429608994</v>
      </c>
      <c r="L36" s="43"/>
      <c r="M36" s="43"/>
      <c r="N36" s="43"/>
      <c r="O36" s="43"/>
      <c r="P36" s="43"/>
      <c r="Q36" s="43"/>
      <c r="R36" s="43"/>
      <c r="S36" s="82" t="s">
        <v>1072</v>
      </c>
      <c r="T36" s="83"/>
      <c r="U36" s="84"/>
    </row>
    <row r="37" spans="2:21" ht="6" customHeight="1">
      <c r="B37" s="73"/>
      <c r="C37" s="43"/>
      <c r="D37" s="43"/>
      <c r="E37" s="43"/>
      <c r="F37" s="43"/>
      <c r="G37" s="43"/>
      <c r="H37" s="43"/>
      <c r="I37" s="106"/>
      <c r="J37" s="107"/>
      <c r="K37" s="109"/>
      <c r="L37" s="43"/>
      <c r="M37" s="43"/>
      <c r="N37" s="43"/>
      <c r="O37" s="43"/>
      <c r="P37" s="43"/>
      <c r="Q37" s="43"/>
      <c r="R37" s="43"/>
      <c r="S37" s="85"/>
      <c r="T37" s="86"/>
      <c r="U37" s="87"/>
    </row>
    <row r="38" spans="2:21" ht="15" customHeight="1">
      <c r="B38" s="111" t="s">
        <v>1111</v>
      </c>
      <c r="C38" s="112"/>
      <c r="D38" s="112"/>
      <c r="E38" s="112"/>
      <c r="F38" s="112"/>
      <c r="G38" s="112"/>
      <c r="H38" s="113"/>
      <c r="I38" s="106"/>
      <c r="J38" s="107"/>
      <c r="K38" s="114" t="s">
        <v>1092</v>
      </c>
      <c r="L38" s="115"/>
      <c r="M38" s="115"/>
      <c r="N38" s="115"/>
      <c r="O38" s="115"/>
      <c r="P38" s="115"/>
      <c r="Q38" s="115"/>
      <c r="R38" s="116"/>
      <c r="S38" s="88"/>
      <c r="T38" s="89"/>
      <c r="U38" s="90"/>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37" t="s">
        <v>1073</v>
      </c>
      <c r="C40" s="38"/>
      <c r="D40" s="38"/>
      <c r="E40" s="38"/>
      <c r="F40" s="38"/>
      <c r="G40" s="38"/>
      <c r="H40" s="38"/>
      <c r="I40" s="38"/>
      <c r="J40" s="38"/>
      <c r="K40" s="38"/>
      <c r="L40" s="38"/>
      <c r="M40" s="38"/>
      <c r="N40" s="38"/>
      <c r="O40" s="38"/>
      <c r="P40" s="38"/>
      <c r="Q40" s="38"/>
      <c r="R40" s="39"/>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52" t="s">
        <v>1075</v>
      </c>
      <c r="C42" s="53"/>
      <c r="D42" s="53"/>
      <c r="E42" s="53"/>
      <c r="F42" s="53"/>
      <c r="G42" s="53"/>
      <c r="H42" s="53"/>
      <c r="I42" s="53"/>
      <c r="J42" s="53"/>
      <c r="K42" s="53"/>
      <c r="L42" s="53"/>
      <c r="M42" s="53"/>
      <c r="N42" s="1"/>
      <c r="O42" s="91">
        <v>1926977525.5000134</v>
      </c>
      <c r="P42" s="92"/>
      <c r="Q42" s="92"/>
      <c r="R42" s="92"/>
      <c r="S42" s="79" t="s">
        <v>1074</v>
      </c>
      <c r="T42" s="80"/>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94"/>
      <c r="D44" s="93" t="s">
        <v>1076</v>
      </c>
      <c r="E44" s="92"/>
      <c r="F44" s="92"/>
      <c r="G44" s="92"/>
      <c r="H44" s="92"/>
      <c r="I44" s="92"/>
      <c r="J44" s="92"/>
      <c r="K44" s="92"/>
      <c r="L44" s="92"/>
      <c r="M44" s="92"/>
      <c r="N44" s="92"/>
      <c r="O44" s="54">
        <v>1924097525.5000134</v>
      </c>
      <c r="P44" s="53"/>
      <c r="Q44" s="53"/>
      <c r="R44" s="53"/>
      <c r="S44" s="1"/>
      <c r="T44" s="1"/>
      <c r="U44" s="1"/>
    </row>
    <row r="45" spans="2:21" ht="7.5" customHeight="1">
      <c r="B45" s="1"/>
      <c r="C45" s="95"/>
      <c r="D45" s="1"/>
      <c r="E45" s="1"/>
      <c r="F45" s="1"/>
      <c r="G45" s="1"/>
      <c r="H45" s="1"/>
      <c r="I45" s="1"/>
      <c r="J45" s="1"/>
      <c r="K45" s="1"/>
      <c r="L45" s="1"/>
      <c r="M45" s="1"/>
      <c r="N45" s="1"/>
      <c r="O45" s="1"/>
      <c r="P45" s="1"/>
      <c r="Q45" s="1"/>
      <c r="R45" s="1"/>
      <c r="S45" s="1"/>
      <c r="T45" s="1"/>
      <c r="U45" s="1"/>
    </row>
    <row r="46" spans="2:21" ht="13.5" customHeight="1">
      <c r="B46" s="1"/>
      <c r="C46" s="95"/>
      <c r="D46" s="93" t="s">
        <v>1077</v>
      </c>
      <c r="E46" s="92"/>
      <c r="F46" s="92"/>
      <c r="G46" s="92"/>
      <c r="H46" s="92"/>
      <c r="I46" s="92"/>
      <c r="J46" s="92"/>
      <c r="K46" s="92"/>
      <c r="L46" s="92"/>
      <c r="M46" s="92"/>
      <c r="N46" s="1"/>
      <c r="O46" s="54">
        <v>2880000</v>
      </c>
      <c r="P46" s="53"/>
      <c r="Q46" s="53"/>
      <c r="R46" s="53"/>
      <c r="S46" s="1"/>
      <c r="T46" s="1"/>
      <c r="U46" s="1"/>
    </row>
    <row r="47" spans="2:21" ht="9" customHeight="1">
      <c r="B47" s="1"/>
      <c r="C47" s="95"/>
      <c r="D47" s="1"/>
      <c r="E47" s="1"/>
      <c r="F47" s="1"/>
      <c r="G47" s="1"/>
      <c r="H47" s="1"/>
      <c r="I47" s="1"/>
      <c r="J47" s="1"/>
      <c r="K47" s="1"/>
      <c r="L47" s="1"/>
      <c r="M47" s="1"/>
      <c r="N47" s="1"/>
      <c r="O47" s="1"/>
      <c r="P47" s="1"/>
      <c r="Q47" s="1"/>
      <c r="R47" s="1"/>
      <c r="S47" s="1"/>
      <c r="T47" s="1"/>
      <c r="U47" s="1"/>
    </row>
    <row r="48" spans="2:21" ht="13.5" customHeight="1">
      <c r="B48" s="1"/>
      <c r="C48" s="95"/>
      <c r="D48" s="93" t="s">
        <v>1078</v>
      </c>
      <c r="E48" s="92"/>
      <c r="F48" s="92"/>
      <c r="G48" s="92"/>
      <c r="H48" s="92"/>
      <c r="I48" s="92"/>
      <c r="J48" s="92"/>
      <c r="K48" s="92"/>
      <c r="L48" s="92"/>
      <c r="M48" s="92"/>
      <c r="N48" s="92"/>
      <c r="O48" s="97" t="s">
        <v>86</v>
      </c>
      <c r="P48" s="53"/>
      <c r="Q48" s="53"/>
      <c r="R48" s="53"/>
      <c r="S48" s="1"/>
      <c r="T48" s="1"/>
      <c r="U48" s="1"/>
    </row>
    <row r="49" spans="2:21" ht="8.25" customHeight="1">
      <c r="B49" s="1"/>
      <c r="C49" s="95"/>
      <c r="D49" s="1"/>
      <c r="E49" s="1"/>
      <c r="F49" s="1"/>
      <c r="G49" s="1"/>
      <c r="H49" s="1"/>
      <c r="I49" s="1"/>
      <c r="J49" s="1"/>
      <c r="K49" s="1"/>
      <c r="L49" s="1"/>
      <c r="M49" s="1"/>
      <c r="N49" s="1"/>
      <c r="O49" s="1"/>
      <c r="P49" s="1"/>
      <c r="Q49" s="1"/>
      <c r="R49" s="1"/>
      <c r="S49" s="1"/>
      <c r="T49" s="1"/>
      <c r="U49" s="1"/>
    </row>
    <row r="50" spans="2:21" ht="15" customHeight="1">
      <c r="B50" s="1"/>
      <c r="C50" s="96"/>
      <c r="D50" s="93" t="s">
        <v>1079</v>
      </c>
      <c r="E50" s="92"/>
      <c r="F50" s="92"/>
      <c r="G50" s="92"/>
      <c r="H50" s="92"/>
      <c r="I50" s="92"/>
      <c r="J50" s="92"/>
      <c r="K50" s="92"/>
      <c r="L50" s="92"/>
      <c r="M50" s="92"/>
      <c r="N50" s="92"/>
      <c r="O50" s="97" t="s">
        <v>86</v>
      </c>
      <c r="P50" s="53"/>
      <c r="Q50" s="53"/>
      <c r="R50" s="53"/>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52" t="s">
        <v>1081</v>
      </c>
      <c r="C52" s="53"/>
      <c r="D52" s="53"/>
      <c r="E52" s="53"/>
      <c r="F52" s="53"/>
      <c r="G52" s="53"/>
      <c r="H52" s="53"/>
      <c r="I52" s="53"/>
      <c r="J52" s="53"/>
      <c r="K52" s="53"/>
      <c r="L52" s="53"/>
      <c r="M52" s="53"/>
      <c r="N52" s="1"/>
      <c r="O52" s="91">
        <v>13916959391.567461</v>
      </c>
      <c r="P52" s="92"/>
      <c r="Q52" s="92"/>
      <c r="R52" s="92"/>
      <c r="S52" s="79" t="s">
        <v>1080</v>
      </c>
      <c r="T52" s="80"/>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93" t="s">
        <v>1082</v>
      </c>
      <c r="E54" s="92"/>
      <c r="F54" s="92"/>
      <c r="G54" s="92"/>
      <c r="H54" s="92"/>
      <c r="I54" s="92"/>
      <c r="J54" s="92"/>
      <c r="K54" s="92"/>
      <c r="L54" s="92"/>
      <c r="M54" s="92"/>
      <c r="N54" s="92"/>
      <c r="O54" s="54">
        <v>13467006072.51996</v>
      </c>
      <c r="P54" s="53"/>
      <c r="Q54" s="53"/>
      <c r="R54" s="53"/>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93" t="s">
        <v>1083</v>
      </c>
      <c r="E56" s="92"/>
      <c r="F56" s="92"/>
      <c r="G56" s="92"/>
      <c r="H56" s="92"/>
      <c r="I56" s="92"/>
      <c r="J56" s="92"/>
      <c r="K56" s="92"/>
      <c r="L56" s="92"/>
      <c r="M56" s="92"/>
      <c r="N56" s="92"/>
      <c r="O56" s="54">
        <v>90332434.2375</v>
      </c>
      <c r="P56" s="53"/>
      <c r="Q56" s="53"/>
      <c r="R56" s="53"/>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93" t="s">
        <v>1084</v>
      </c>
      <c r="E58" s="92"/>
      <c r="F58" s="92"/>
      <c r="G58" s="92"/>
      <c r="H58" s="92"/>
      <c r="I58" s="92"/>
      <c r="J58" s="92"/>
      <c r="K58" s="92"/>
      <c r="L58" s="92"/>
      <c r="M58" s="92"/>
      <c r="N58" s="92"/>
      <c r="O58" s="54">
        <v>359620884.81</v>
      </c>
      <c r="P58" s="53"/>
      <c r="Q58" s="53"/>
      <c r="R58" s="53"/>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93" t="s">
        <v>1079</v>
      </c>
      <c r="E60" s="92"/>
      <c r="F60" s="92"/>
      <c r="G60" s="92"/>
      <c r="H60" s="92"/>
      <c r="I60" s="92"/>
      <c r="J60" s="92"/>
      <c r="K60" s="92"/>
      <c r="L60" s="92"/>
      <c r="M60" s="92"/>
      <c r="N60" s="92"/>
      <c r="O60" s="97" t="s">
        <v>86</v>
      </c>
      <c r="P60" s="53"/>
      <c r="Q60" s="53"/>
      <c r="R60" s="53"/>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52" t="s">
        <v>1085</v>
      </c>
      <c r="C62" s="53"/>
      <c r="D62" s="53"/>
      <c r="E62" s="53"/>
      <c r="F62" s="53"/>
      <c r="G62" s="53"/>
      <c r="H62" s="53"/>
      <c r="I62" s="53"/>
      <c r="J62" s="53"/>
      <c r="K62" s="53"/>
      <c r="L62" s="53"/>
      <c r="M62" s="53"/>
      <c r="N62" s="53"/>
      <c r="O62" s="54">
        <v>266250000</v>
      </c>
      <c r="P62" s="53"/>
      <c r="Q62" s="53"/>
      <c r="R62" s="53"/>
      <c r="S62" s="79" t="s">
        <v>1086</v>
      </c>
      <c r="T62" s="80"/>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52" t="s">
        <v>1088</v>
      </c>
      <c r="C64" s="53"/>
      <c r="D64" s="53"/>
      <c r="E64" s="53"/>
      <c r="F64" s="53"/>
      <c r="G64" s="53"/>
      <c r="H64" s="53"/>
      <c r="I64" s="53"/>
      <c r="J64" s="53"/>
      <c r="K64" s="53"/>
      <c r="L64" s="53"/>
      <c r="M64" s="53"/>
      <c r="N64" s="53"/>
      <c r="O64" s="54">
        <v>105659047.21998477</v>
      </c>
      <c r="P64" s="53"/>
      <c r="Q64" s="53"/>
      <c r="R64" s="53"/>
      <c r="S64" s="79" t="s">
        <v>1087</v>
      </c>
      <c r="T64" s="80"/>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52" t="s">
        <v>1089</v>
      </c>
      <c r="C66" s="53"/>
      <c r="D66" s="53"/>
      <c r="E66" s="53"/>
      <c r="F66" s="53"/>
      <c r="G66" s="53"/>
      <c r="H66" s="53"/>
      <c r="I66" s="53"/>
      <c r="J66" s="53"/>
      <c r="K66" s="53"/>
      <c r="L66" s="53"/>
      <c r="M66" s="53"/>
      <c r="N66" s="53"/>
      <c r="O66" s="54">
        <v>5000000000</v>
      </c>
      <c r="P66" s="53"/>
      <c r="Q66" s="53"/>
      <c r="R66" s="53"/>
      <c r="S66" s="79" t="s">
        <v>1090</v>
      </c>
      <c r="T66" s="80"/>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52" t="s">
        <v>1091</v>
      </c>
      <c r="C68" s="53"/>
      <c r="D68" s="53"/>
      <c r="E68" s="53"/>
      <c r="F68" s="53"/>
      <c r="G68" s="53"/>
      <c r="H68" s="53"/>
      <c r="I68" s="53"/>
      <c r="J68" s="53"/>
      <c r="K68" s="53"/>
      <c r="L68" s="53"/>
      <c r="M68" s="53"/>
      <c r="N68" s="53"/>
      <c r="O68" s="54">
        <v>10472027869.847488</v>
      </c>
      <c r="P68" s="53"/>
      <c r="Q68" s="53"/>
      <c r="R68" s="53"/>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101" t="s">
        <v>1093</v>
      </c>
      <c r="C70" s="102"/>
      <c r="D70" s="102"/>
      <c r="E70" s="102"/>
      <c r="F70" s="102"/>
      <c r="G70" s="102"/>
      <c r="H70" s="103"/>
      <c r="I70" s="1"/>
      <c r="J70" s="1"/>
      <c r="K70" s="1"/>
      <c r="L70" s="98" t="s">
        <v>1092</v>
      </c>
      <c r="M70" s="99"/>
      <c r="N70" s="99"/>
      <c r="O70" s="99"/>
      <c r="P70" s="99"/>
      <c r="Q70" s="99"/>
      <c r="R70" s="100"/>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37" t="s">
        <v>1094</v>
      </c>
      <c r="C72" s="38"/>
      <c r="D72" s="38"/>
      <c r="E72" s="38"/>
      <c r="F72" s="38"/>
      <c r="G72" s="38"/>
      <c r="H72" s="38"/>
      <c r="I72" s="38"/>
      <c r="J72" s="38"/>
      <c r="K72" s="38"/>
      <c r="L72" s="38"/>
      <c r="M72" s="38"/>
      <c r="N72" s="38"/>
      <c r="O72" s="38"/>
      <c r="P72" s="38"/>
      <c r="Q72" s="38"/>
      <c r="R72" s="39"/>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52" t="s">
        <v>1095</v>
      </c>
      <c r="C74" s="53"/>
      <c r="D74" s="53"/>
      <c r="E74" s="53"/>
      <c r="F74" s="53"/>
      <c r="G74" s="53"/>
      <c r="H74" s="53"/>
      <c r="I74" s="53"/>
      <c r="J74" s="53"/>
      <c r="K74" s="53"/>
      <c r="L74" s="53"/>
      <c r="M74" s="53"/>
      <c r="N74" s="117">
        <v>1032585049.2675072</v>
      </c>
      <c r="O74" s="69"/>
      <c r="P74" s="69"/>
      <c r="Q74" s="69"/>
      <c r="R74" s="69"/>
      <c r="S74" s="79" t="s">
        <v>1096</v>
      </c>
      <c r="T74" s="80"/>
      <c r="U74" s="1"/>
    </row>
    <row r="75" spans="2:21" ht="7.5" customHeight="1">
      <c r="B75" s="1"/>
      <c r="C75" s="1"/>
      <c r="D75" s="1"/>
      <c r="E75" s="1"/>
      <c r="F75" s="1"/>
      <c r="G75" s="1"/>
      <c r="H75" s="1"/>
      <c r="I75" s="1"/>
      <c r="J75" s="1"/>
      <c r="K75" s="1"/>
      <c r="L75" s="1"/>
      <c r="M75" s="1"/>
      <c r="N75" s="1"/>
      <c r="O75" s="1"/>
      <c r="P75" s="1"/>
      <c r="Q75" s="1"/>
      <c r="R75" s="1"/>
      <c r="S75" s="80"/>
      <c r="T75" s="80"/>
      <c r="U75" s="1"/>
    </row>
    <row r="76" spans="2:21" ht="15" customHeight="1">
      <c r="B76" s="52" t="s">
        <v>1097</v>
      </c>
      <c r="C76" s="53"/>
      <c r="D76" s="53"/>
      <c r="E76" s="53"/>
      <c r="F76" s="53"/>
      <c r="G76" s="53"/>
      <c r="H76" s="53"/>
      <c r="I76" s="53"/>
      <c r="J76" s="53"/>
      <c r="K76" s="53"/>
      <c r="L76" s="53"/>
      <c r="M76" s="53"/>
      <c r="N76" s="53"/>
      <c r="O76" s="108">
        <v>-7213452.125381987</v>
      </c>
      <c r="P76" s="43"/>
      <c r="Q76" s="43"/>
      <c r="R76" s="43"/>
      <c r="S76" s="79" t="s">
        <v>1098</v>
      </c>
      <c r="T76" s="80"/>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52" t="s">
        <v>1099</v>
      </c>
      <c r="C78" s="53"/>
      <c r="D78" s="53"/>
      <c r="E78" s="53"/>
      <c r="F78" s="53"/>
      <c r="G78" s="53"/>
      <c r="H78" s="53"/>
      <c r="I78" s="53"/>
      <c r="J78" s="53"/>
      <c r="K78" s="53"/>
      <c r="L78" s="53"/>
      <c r="M78" s="53"/>
      <c r="N78" s="53"/>
      <c r="O78" s="1"/>
      <c r="P78" s="1"/>
      <c r="Q78" s="118">
        <v>1025371597.1421252</v>
      </c>
      <c r="R78" s="43"/>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101" t="s">
        <v>1100</v>
      </c>
      <c r="C80" s="102"/>
      <c r="D80" s="102"/>
      <c r="E80" s="102"/>
      <c r="F80" s="102"/>
      <c r="G80" s="102"/>
      <c r="H80" s="103"/>
      <c r="I80" s="1"/>
      <c r="J80" s="1"/>
      <c r="K80" s="1"/>
      <c r="L80" s="98" t="s">
        <v>1092</v>
      </c>
      <c r="M80" s="99"/>
      <c r="N80" s="99"/>
      <c r="O80" s="99"/>
      <c r="P80" s="99"/>
      <c r="Q80" s="99"/>
      <c r="R80" s="100"/>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104"/>
      <c r="C82" s="105"/>
      <c r="D82" s="105"/>
      <c r="E82" s="105"/>
      <c r="F82" s="105"/>
      <c r="G82" s="105"/>
      <c r="H82" s="105"/>
      <c r="I82" s="105"/>
      <c r="J82" s="105"/>
      <c r="K82" s="105"/>
      <c r="L82" s="105"/>
      <c r="M82" s="105"/>
      <c r="N82" s="105"/>
      <c r="O82" s="105"/>
      <c r="P82" s="105"/>
      <c r="Q82" s="105"/>
      <c r="R82" s="105"/>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52" t="s">
        <v>1101</v>
      </c>
      <c r="C84" s="53"/>
      <c r="D84" s="53"/>
      <c r="E84" s="53"/>
      <c r="F84" s="53"/>
      <c r="G84" s="53"/>
      <c r="H84" s="53"/>
      <c r="I84" s="53"/>
      <c r="J84" s="53"/>
      <c r="K84" s="53"/>
      <c r="L84" s="53"/>
      <c r="M84" s="53"/>
      <c r="N84" s="1"/>
      <c r="O84" s="54">
        <v>90332434.2375</v>
      </c>
      <c r="P84" s="53"/>
      <c r="Q84" s="53"/>
      <c r="R84" s="53"/>
      <c r="S84" s="79" t="s">
        <v>1102</v>
      </c>
      <c r="T84" s="80"/>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52" t="s">
        <v>1103</v>
      </c>
      <c r="C86" s="53"/>
      <c r="D86" s="53"/>
      <c r="E86" s="53"/>
      <c r="F86" s="53"/>
      <c r="G86" s="53"/>
      <c r="H86" s="53"/>
      <c r="I86" s="53"/>
      <c r="J86" s="53"/>
      <c r="K86" s="53"/>
      <c r="L86" s="53"/>
      <c r="M86" s="53"/>
      <c r="N86" s="1"/>
      <c r="O86" s="20"/>
      <c r="P86" s="108">
        <v>0</v>
      </c>
      <c r="Q86" s="43"/>
      <c r="R86" s="43"/>
      <c r="S86" s="79" t="s">
        <v>1104</v>
      </c>
      <c r="T86" s="80"/>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52" t="s">
        <v>1105</v>
      </c>
      <c r="C88" s="53"/>
      <c r="D88" s="53"/>
      <c r="E88" s="53"/>
      <c r="F88" s="53"/>
      <c r="G88" s="53"/>
      <c r="H88" s="53"/>
      <c r="I88" s="53"/>
      <c r="J88" s="53"/>
      <c r="K88" s="53"/>
      <c r="L88" s="53"/>
      <c r="M88" s="53"/>
      <c r="O88" s="20"/>
      <c r="P88" s="108">
        <v>90332434.2375</v>
      </c>
      <c r="Q88" s="43"/>
      <c r="R88" s="43"/>
      <c r="S88" s="79" t="s">
        <v>1106</v>
      </c>
      <c r="T88" s="80"/>
    </row>
  </sheetData>
  <sheetProtection/>
  <mergeCells count="116">
    <mergeCell ref="B38:H38"/>
    <mergeCell ref="I38:J38"/>
    <mergeCell ref="K38:R38"/>
    <mergeCell ref="N74:R74"/>
    <mergeCell ref="O76:R76"/>
    <mergeCell ref="Q78:R78"/>
    <mergeCell ref="K35:R35"/>
    <mergeCell ref="B36:H36"/>
    <mergeCell ref="I36:J36"/>
    <mergeCell ref="K36:R36"/>
    <mergeCell ref="B37:H37"/>
    <mergeCell ref="I37:J37"/>
    <mergeCell ref="K37:R37"/>
    <mergeCell ref="B26:H26"/>
    <mergeCell ref="I26:J26"/>
    <mergeCell ref="K26:R26"/>
    <mergeCell ref="B34:H34"/>
    <mergeCell ref="I34:J34"/>
    <mergeCell ref="K34:R34"/>
    <mergeCell ref="I23:J23"/>
    <mergeCell ref="K23:R23"/>
    <mergeCell ref="B24:K24"/>
    <mergeCell ref="M24:R24"/>
    <mergeCell ref="B25:H25"/>
    <mergeCell ref="I25:J25"/>
    <mergeCell ref="K25:R25"/>
    <mergeCell ref="B84:M84"/>
    <mergeCell ref="O84:R84"/>
    <mergeCell ref="S84:T84"/>
    <mergeCell ref="B86:M86"/>
    <mergeCell ref="S86:T86"/>
    <mergeCell ref="B88:M88"/>
    <mergeCell ref="S88:T88"/>
    <mergeCell ref="P86:R86"/>
    <mergeCell ref="P88:R88"/>
    <mergeCell ref="S74:T75"/>
    <mergeCell ref="B76:N76"/>
    <mergeCell ref="S76:T76"/>
    <mergeCell ref="B78:N78"/>
    <mergeCell ref="B80:H80"/>
    <mergeCell ref="B82:R82"/>
    <mergeCell ref="L80:R80"/>
    <mergeCell ref="B68:N68"/>
    <mergeCell ref="O68:R68"/>
    <mergeCell ref="L70:R70"/>
    <mergeCell ref="B70:H70"/>
    <mergeCell ref="B72:R72"/>
    <mergeCell ref="B74:M74"/>
    <mergeCell ref="S62:T62"/>
    <mergeCell ref="S64:T64"/>
    <mergeCell ref="B64:N64"/>
    <mergeCell ref="O64:R64"/>
    <mergeCell ref="O66:R66"/>
    <mergeCell ref="B66:N66"/>
    <mergeCell ref="S66:T66"/>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32:T32"/>
    <mergeCell ref="M32:R32"/>
    <mergeCell ref="B32:I32"/>
    <mergeCell ref="S36:U38"/>
    <mergeCell ref="B40:R40"/>
    <mergeCell ref="S42:T42"/>
    <mergeCell ref="B42:M42"/>
    <mergeCell ref="O42:R42"/>
    <mergeCell ref="B35:H35"/>
    <mergeCell ref="I35:J35"/>
    <mergeCell ref="S22:T22"/>
    <mergeCell ref="S24:U26"/>
    <mergeCell ref="B28:R28"/>
    <mergeCell ref="B30:I30"/>
    <mergeCell ref="S30:T30"/>
    <mergeCell ref="M30:R30"/>
    <mergeCell ref="B22:H22"/>
    <mergeCell ref="I22:J22"/>
    <mergeCell ref="K22:R22"/>
    <mergeCell ref="B23:H23"/>
    <mergeCell ref="B16:I16"/>
    <mergeCell ref="M16:R16"/>
    <mergeCell ref="S16:T16"/>
    <mergeCell ref="B18:I18"/>
    <mergeCell ref="K18:R18"/>
    <mergeCell ref="B20:R20"/>
    <mergeCell ref="S12:T12"/>
    <mergeCell ref="B12:I12"/>
    <mergeCell ref="K12:R12"/>
    <mergeCell ref="B14:I14"/>
    <mergeCell ref="S14:T14"/>
    <mergeCell ref="M14:R14"/>
    <mergeCell ref="G2:M2"/>
    <mergeCell ref="F3:Q4"/>
    <mergeCell ref="B5:R5"/>
    <mergeCell ref="B6:G6"/>
    <mergeCell ref="B8:R8"/>
    <mergeCell ref="B10:I10"/>
    <mergeCell ref="K10:R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2020-05-08T14:25:05Z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