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A. HTT General" sheetId="2" r:id="rId2"/>
    <sheet name="B1. HTT Mortgage Assets" sheetId="3" r:id="rId3"/>
    <sheet name="C. HTT Harmonised Glossary" sheetId="4" r:id="rId4"/>
    <sheet name="D1. Front Page" sheetId="5" r:id="rId5"/>
    <sheet name="D2. Covered Bond Series" sheetId="6" r:id="rId6"/>
    <sheet name="D3. Ratings" sheetId="7" r:id="rId7"/>
    <sheet name="D4. Tests Royal Decree" sheetId="8" r:id="rId8"/>
    <sheet name="D5. Cover Pool Summary" sheetId="9" r:id="rId9"/>
    <sheet name="D6. Stratification Tables" sheetId="10" r:id="rId10"/>
    <sheet name="D7. Stratification Graphs" sheetId="11" r:id="rId11"/>
    <sheet name="_Hidden11" sheetId="12" state="hidden" r:id="rId12"/>
    <sheet name="_Hidden12" sheetId="13" state="hidden" r:id="rId13"/>
    <sheet name="_Hidden13" sheetId="14" state="hidden" r:id="rId14"/>
    <sheet name="_Hidden14" sheetId="15" state="hidden" r:id="rId15"/>
    <sheet name="_Hidden15" sheetId="16" state="hidden" r:id="rId16"/>
    <sheet name="_Hidden16" sheetId="17" state="hidden" r:id="rId17"/>
    <sheet name="_Hidden17" sheetId="18" state="hidden" r:id="rId18"/>
    <sheet name="_Hidden18" sheetId="19" state="hidden" r:id="rId19"/>
    <sheet name="_Hidden19" sheetId="20" state="hidden" r:id="rId20"/>
    <sheet name="_Hidden20" sheetId="21" state="hidden" r:id="rId21"/>
    <sheet name="_Hidden21" sheetId="22" state="hidden" r:id="rId22"/>
    <sheet name="_Hidden22" sheetId="23" state="hidden" r:id="rId23"/>
    <sheet name="_Hidden23" sheetId="24" state="hidden" r:id="rId24"/>
    <sheet name="_Hidden24" sheetId="25" state="hidden" r:id="rId25"/>
    <sheet name="_Hidden25" sheetId="26" state="hidden" r:id="rId26"/>
    <sheet name="D8. Performance" sheetId="27" r:id="rId27"/>
    <sheet name="_Hidden27" sheetId="28" state="hidden" r:id="rId28"/>
    <sheet name="D9. Amortisation" sheetId="29" r:id="rId29"/>
    <sheet name="E. Optional ECB-ECAIs data" sheetId="30" r:id="rId30"/>
    <sheet name="_Hidden30" sheetId="31" state="hidden" r:id="rId31"/>
  </sheets>
  <externalReferences>
    <externalReference r:id="rId34"/>
  </externalReferences>
  <definedNames>
    <definedName name="_xlnm._FilterDatabase" localSheetId="1" hidden="1">'A. HTT General'!$L$112:$L$126</definedName>
    <definedName name="acceptable_use_policy" localSheetId="0">'Disclaimer'!#REF!</definedName>
    <definedName name="general_tc" localSheetId="0">'Disclaimer'!$A$61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10">'D7. Stratification Graphs'!$A$1:$T$56</definedName>
    <definedName name="_xlnm.Print_Area" localSheetId="0">'Disclaimer'!$A$1:$A$170</definedName>
    <definedName name="_xlnm.Print_Area" localSheetId="29">'E. Optional ECB-ECAIs data'!$A$2:$G$91</definedName>
    <definedName name="Print_Area_0">#REF!</definedName>
    <definedName name="Print_Area_1">#REF!</definedName>
    <definedName name="Print_Area_2">#REF!</definedName>
    <definedName name="Print_Area_25">'D8. Performance'!$B$2:$L$19</definedName>
    <definedName name="Print_Area_27">'D9. Amortisation'!$B$1:$P$391</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Summary'!$B$1:$T$53</definedName>
    <definedName name="Print_Area_8">'D6. Stratification Tables'!$B$2:$AI$323</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<sst xmlns="http://schemas.openxmlformats.org/spreadsheetml/2006/main" count="2960" uniqueCount="2061">
  <si>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</si>
  <si>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</si>
  <si>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</si>
  <si>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</si>
  <si>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</si>
  <si>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</si>
  <si>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</si>
  <si>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</si>
  <si>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</si>
  <si>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</si>
  <si>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</si>
  <si>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</si>
  <si>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</si>
  <si>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</si>
  <si>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</si>
  <si>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</si>
  <si>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</si>
  <si>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</si>
  <si>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</si>
  <si>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</si>
  <si>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</si>
  <si>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</si>
  <si>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</si>
  <si>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</si>
  <si>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</si>
  <si>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</si>
  <si>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</si>
  <si>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</si>
  <si>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</si>
  <si>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</si>
  <si>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</si>
  <si>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</si>
  <si>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</si>
  <si>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</si>
  <si>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</si>
  <si>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</si>
  <si>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</si>
  <si>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</si>
  <si>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</si>
  <si>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</si>
  <si>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</si>
  <si>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</si>
  <si>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</si>
  <si>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</si>
  <si>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</si>
  <si>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</si>
  <si>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</si>
  <si>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</si>
  <si>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</si>
  <si>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</si>
  <si>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</si>
  <si>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</si>
  <si>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</si>
  <si>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</si>
  <si>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</si>
  <si>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</si>
  <si>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</si>
  <si>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</si>
  <si>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</si>
  <si>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</si>
  <si>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</si>
  <si>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</si>
  <si>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</si>
  <si>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</si>
  <si>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</si>
  <si>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</si>
  <si>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</si>
  <si>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</si>
  <si>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</si>
  <si>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</si>
  <si>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</si>
  <si>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</si>
  <si>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</si>
  <si>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</si>
  <si>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</si>
  <si>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</si>
  <si>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</si>
  <si>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</si>
  <si>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</si>
  <si>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</si>
  <si>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</si>
  <si>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</si>
  <si>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</si>
  <si>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</si>
  <si>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</si>
  <si>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</si>
  <si>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</si>
  <si>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</si>
  <si>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</si>
  <si>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</si>
  <si>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</si>
  <si>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</si>
  <si>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</si>
  <si>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</si>
  <si>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</si>
  <si>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</si>
  <si>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</si>
  <si>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</si>
  <si>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</si>
  <si>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</si>
  <si>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</si>
  <si>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</si>
  <si>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</si>
  <si>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</si>
  <si>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</si>
  <si>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</si>
  <si>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</si>
  <si>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</si>
  <si>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</si>
  <si>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</si>
  <si>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</si>
  <si>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</si>
  <si>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</si>
  <si>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</si>
  <si>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</si>
  <si>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</si>
  <si>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</si>
  <si>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</si>
  <si>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</si>
  <si>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</si>
  <si>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</si>
  <si>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</si>
  <si>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</si>
  <si>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</si>
  <si>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</si>
  <si>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</si>
  <si>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</si>
  <si>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</si>
  <si>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</si>
  <si>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</si>
  <si>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</si>
  <si>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</si>
  <si>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</si>
  <si>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</si>
  <si>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</si>
  <si>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</si>
  <si>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</si>
  <si>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</si>
  <si>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</si>
  <si>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</si>
  <si>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</si>
  <si>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</si>
  <si>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</si>
  <si>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</si>
  <si>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</si>
  <si>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</si>
  <si>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</si>
  <si>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</si>
  <si>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</si>
  <si>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</si>
  <si>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</si>
  <si>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</si>
  <si>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</si>
  <si>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</si>
  <si>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</si>
  <si>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</si>
  <si>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</si>
  <si>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</si>
  <si>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</si>
  <si>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</si>
  <si>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</si>
  <si>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</si>
  <si>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</si>
  <si>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</si>
  <si>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</si>
  <si>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</si>
  <si>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</si>
  <si>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</si>
  <si>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</si>
  <si>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</si>
  <si>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</si>
  <si>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</si>
  <si>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</si>
  <si>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</si>
  <si>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</si>
  <si>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</si>
  <si>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</si>
  <si>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</si>
  <si>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</si>
  <si>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</si>
  <si>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</si>
  <si>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</si>
  <si>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</si>
  <si>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</si>
  <si>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</si>
  <si>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</si>
  <si>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</si>
  <si>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</si>
  <si>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</si>
  <si>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</si>
  <si>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</si>
  <si>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</si>
  <si>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</si>
  <si>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</si>
  <si>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</si>
  <si>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</si>
  <si>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</si>
  <si>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</si>
  <si>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</si>
  <si>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</si>
  <si>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</si>
  <si>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</si>
  <si>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</si>
  <si>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</si>
  <si>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</si>
  <si>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</si>
  <si>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</si>
  <si>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</si>
  <si>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</si>
  <si>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</si>
  <si>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</si>
  <si>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</si>
  <si>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</si>
  <si>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</si>
  <si>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</si>
  <si>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</si>
  <si>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</si>
  <si>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</si>
  <si>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</si>
  <si>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</si>
  <si>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</si>
  <si>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</si>
  <si>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</si>
  <si>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</si>
  <si>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</si>
  <si>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</si>
  <si>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</si>
  <si>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</si>
  <si>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</si>
  <si>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</si>
  <si>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</si>
  <si>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</si>
  <si>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</si>
  <si>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</si>
  <si>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</si>
  <si>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</si>
  <si>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</si>
  <si>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</si>
  <si>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</si>
  <si>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</si>
  <si>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</si>
  <si>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</si>
  <si>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</si>
  <si>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</si>
  <si>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</si>
  <si>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</si>
  <si>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</si>
  <si>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</si>
  <si>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</si>
  <si>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</si>
  <si>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</si>
  <si>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</si>
  <si>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</si>
  <si>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</si>
  <si>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</si>
  <si>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</si>
  <si>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</si>
  <si>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</si>
  <si>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</si>
  <si>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</si>
  <si>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</si>
  <si>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</si>
  <si>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</si>
  <si>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</si>
  <si>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</si>
  <si>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</si>
  <si>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</si>
  <si>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</si>
  <si>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</si>
  <si>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</si>
  <si>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</si>
  <si>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</si>
  <si>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</si>
  <si>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</si>
  <si>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</si>
  <si>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</si>
  <si>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</si>
  <si>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</si>
  <si>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</si>
  <si>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</si>
  <si>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</si>
  <si>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</si>
  <si>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</si>
  <si>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</si>
  <si>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</si>
  <si>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</si>
  <si>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</si>
  <si>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</si>
  <si>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</si>
  <si>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</si>
  <si>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</si>
  <si>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</si>
  <si>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</si>
  <si>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</si>
  <si>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</si>
  <si>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</si>
  <si>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</si>
  <si>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</si>
  <si>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</si>
  <si>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</si>
  <si>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</si>
  <si>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</si>
  <si>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</si>
  <si>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</si>
  <si>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</si>
  <si>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</si>
  <si>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</si>
  <si>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</si>
  <si>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</si>
  <si>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</si>
  <si>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</si>
  <si>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</si>
  <si>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</si>
  <si>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</si>
  <si>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</si>
  <si>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</si>
  <si>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</si>
  <si>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</si>
  <si>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</si>
  <si>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</si>
  <si>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</si>
  <si>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</si>
  <si>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</si>
  <si>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</si>
  <si>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</si>
  <si>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</si>
  <si>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</si>
  <si>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</si>
  <si>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</si>
  <si>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</si>
  <si>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</si>
  <si>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</si>
  <si>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</si>
  <si>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</si>
  <si>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</si>
  <si>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</si>
  <si>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</si>
  <si>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</si>
  <si>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</si>
  <si>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</si>
  <si>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</si>
  <si>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</si>
  <si>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</si>
  <si>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</si>
  <si>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</si>
  <si>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</si>
  <si>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</si>
  <si>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</si>
  <si>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</si>
  <si>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</si>
  <si>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</si>
  <si>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</si>
  <si>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</si>
  <si>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</si>
  <si>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</si>
  <si>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</si>
  <si>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</si>
  <si>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</si>
  <si>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</si>
  <si>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</si>
  <si>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</si>
  <si>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</si>
  <si>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</si>
  <si>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</si>
  <si>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</si>
  <si>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</si>
  <si>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</si>
  <si>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</si>
  <si>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</si>
  <si>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</si>
  <si>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</si>
  <si>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</si>
  <si>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</si>
  <si>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</si>
  <si>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</si>
  <si>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</si>
  <si>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</si>
  <si>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</si>
  <si>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</si>
  <si>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</si>
  <si>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</si>
  <si>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</si>
  <si>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</si>
  <si>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</si>
  <si>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</si>
  <si>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</si>
  <si>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</si>
  <si>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</si>
  <si>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</si>
  <si>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</si>
  <si>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</si>
  <si>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</si>
  <si>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</si>
  <si>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</si>
  <si>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</si>
  <si>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</si>
  <si>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</si>
  <si>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</si>
  <si>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</si>
  <si>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</si>
  <si>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</si>
  <si>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</si>
  <si>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</si>
  <si>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</si>
  <si>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</si>
  <si>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</si>
  <si>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</si>
  <si>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</si>
  <si>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</si>
  <si>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</si>
  <si>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</si>
  <si>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</si>
  <si>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</si>
  <si>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</si>
  <si>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</si>
  <si>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</si>
  <si>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</si>
  <si>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</si>
  <si>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</si>
  <si>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</si>
  <si>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</si>
  <si>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</si>
  <si>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</si>
  <si>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</si>
  <si>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</si>
  <si>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</si>
  <si>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</si>
  <si>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</si>
  <si>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</si>
  <si>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</si>
  <si>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</si>
  <si>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</si>
  <si>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</si>
  <si>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</si>
  <si>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</si>
  <si>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</si>
  <si>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</si>
  <si>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</si>
  <si>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</si>
  <si>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</si>
  <si>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</si>
  <si>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</si>
  <si>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</si>
  <si>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</si>
  <si>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</si>
  <si>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</si>
  <si>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</si>
  <si>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</si>
  <si>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</si>
  <si>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</si>
  <si>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</si>
  <si>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</si>
  <si>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</si>
  <si>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</si>
  <si>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</si>
  <si>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</si>
  <si>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</si>
  <si>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</si>
  <si>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</si>
  <si>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</si>
  <si>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</si>
  <si>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</si>
  <si>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</si>
  <si>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</si>
  <si>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</si>
  <si>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</si>
  <si>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</si>
  <si>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</si>
  <si>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</si>
  <si>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</si>
  <si>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</si>
  <si>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</si>
  <si>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</si>
  <si>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</si>
  <si>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</si>
  <si>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</si>
  <si>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</si>
  <si>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</si>
  <si>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</si>
  <si>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</si>
  <si>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</si>
  <si>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</si>
  <si>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</si>
  <si>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</si>
  <si>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</si>
  <si>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</si>
  <si>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</si>
  <si>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</si>
  <si>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</si>
  <si>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</si>
  <si>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</si>
  <si>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</si>
  <si>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</si>
  <si>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</si>
  <si>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</si>
  <si>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</si>
  <si>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</si>
  <si>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</si>
  <si>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</si>
  <si>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</si>
  <si>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</si>
  <si>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</si>
  <si>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</si>
  <si>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</si>
  <si>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</si>
  <si>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</si>
  <si>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</si>
  <si>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</si>
  <si>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</si>
  <si>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</si>
  <si>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</si>
  <si>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</si>
  <si>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</si>
  <si>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</si>
  <si>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</si>
  <si>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</si>
  <si>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</si>
  <si>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</si>
  <si>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</si>
  <si>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</si>
  <si>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</si>
  <si>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</si>
  <si>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</si>
  <si>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</si>
  <si>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</si>
  <si>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</si>
  <si>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</si>
  <si>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</si>
  <si>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</si>
  <si>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</si>
  <si>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</si>
  <si>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</si>
  <si>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</si>
  <si>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</si>
  <si>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</si>
  <si>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</si>
  <si>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</si>
  <si>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</si>
  <si>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</si>
  <si>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</si>
  <si>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</si>
  <si>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</si>
  <si>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</si>
  <si>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</si>
  <si>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</si>
  <si>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</si>
  <si>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</si>
  <si>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</si>
  <si>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</si>
  <si>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</si>
  <si>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</si>
  <si>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</si>
  <si>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</si>
  <si>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</si>
  <si>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</si>
  <si>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</si>
  <si>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</si>
  <si>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</si>
  <si>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</si>
  <si>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</si>
  <si>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</si>
  <si>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</si>
  <si>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</si>
  <si>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</si>
  <si>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</si>
  <si>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</si>
  <si>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</si>
  <si>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</si>
  <si>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</si>
  <si>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</si>
  <si>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</si>
  <si>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</si>
  <si>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</si>
  <si>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</si>
  <si>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</si>
  <si>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</si>
  <si>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</si>
  <si>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</si>
  <si>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</si>
  <si>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</si>
  <si>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</si>
  <si>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</si>
  <si>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</si>
  <si>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</si>
  <si>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</si>
  <si>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</si>
  <si>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</si>
  <si>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</si>
  <si>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</si>
  <si>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</si>
  <si>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</si>
  <si>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</si>
  <si>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</si>
  <si>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</si>
  <si>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</si>
  <si>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</si>
  <si>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</si>
  <si>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</si>
  <si>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</si>
  <si>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</si>
  <si>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</si>
  <si>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</si>
  <si>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</si>
  <si>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</si>
  <si>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</si>
  <si>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</si>
  <si>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</si>
  <si>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</si>
  <si>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</si>
  <si>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</si>
  <si>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</si>
  <si>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</si>
  <si>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</si>
  <si>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</si>
  <si>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</si>
  <si>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</si>
  <si>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</si>
  <si>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</si>
  <si>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</si>
  <si>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</si>
  <si>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</si>
  <si>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</si>
  <si>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</si>
  <si>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</si>
  <si>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</si>
  <si>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</si>
  <si>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</si>
  <si>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</si>
  <si>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</si>
  <si>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</si>
  <si>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</si>
  <si>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</si>
  <si>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</si>
  <si>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</si>
  <si>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</si>
  <si>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</si>
  <si>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</si>
  <si>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</si>
  <si>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</si>
  <si>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</si>
  <si>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</si>
  <si>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</si>
  <si>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</si>
  <si>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</si>
  <si>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</si>
  <si>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</si>
  <si>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</si>
  <si>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</si>
  <si>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</si>
  <si>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</si>
  <si>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</si>
  <si>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</si>
  <si>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</si>
  <si>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</si>
  <si>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</si>
  <si>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</si>
  <si>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</si>
  <si>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</si>
  <si>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</si>
  <si>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</si>
  <si>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</si>
  <si>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</si>
  <si>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</si>
  <si>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</si>
  <si>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</si>
  <si>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</si>
  <si>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</si>
  <si>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</si>
  <si>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</si>
  <si>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</si>
  <si>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</si>
  <si>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</si>
  <si>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</si>
  <si>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</si>
  <si>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</si>
  <si>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</si>
  <si>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</si>
  <si>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</si>
  <si>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</si>
  <si>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</si>
  <si>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</si>
  <si>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</si>
  <si>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</si>
  <si>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</si>
  <si>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</si>
  <si>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</si>
  <si>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</si>
  <si>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</si>
  <si>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</si>
  <si>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</si>
  <si>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</si>
  <si>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</si>
  <si>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</si>
  <si>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</si>
  <si>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</si>
  <si>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</si>
  <si>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</si>
  <si>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</si>
  <si>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</si>
  <si>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</si>
  <si>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</si>
  <si>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</si>
  <si>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</si>
  <si>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</si>
  <si>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</si>
  <si>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</si>
  <si>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</si>
  <si>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</si>
  <si>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</si>
  <si>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</si>
  <si>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</si>
  <si>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</si>
  <si>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</si>
  <si>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</si>
  <si>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</si>
  <si>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</si>
  <si>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</si>
  <si>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</si>
  <si>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</si>
  <si>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</si>
  <si>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</si>
  <si>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</si>
  <si>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</si>
  <si>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</si>
  <si>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</si>
  <si>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</si>
  <si>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</si>
  <si>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</si>
  <si>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</si>
  <si>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</si>
  <si>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</si>
  <si>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</si>
  <si>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</si>
  <si>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</si>
  <si>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</si>
  <si>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</si>
  <si>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</si>
  <si>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</si>
  <si>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</si>
  <si>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</si>
  <si>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</si>
  <si>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</si>
  <si>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</si>
  <si>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</si>
  <si>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</si>
  <si>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</si>
  <si>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</si>
  <si>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</si>
  <si>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</si>
  <si>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</si>
  <si>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</si>
  <si>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</si>
  <si>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</si>
  <si>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</si>
  <si>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</si>
  <si>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</si>
  <si>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</si>
  <si>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</si>
  <si>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</si>
  <si>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</si>
  <si>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</si>
  <si>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</si>
  <si>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</si>
  <si>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</si>
  <si>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</si>
  <si>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</si>
  <si>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</si>
  <si>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</si>
  <si>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</si>
  <si>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</si>
  <si>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</si>
  <si>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</si>
  <si>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</si>
  <si>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</si>
  <si>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</si>
  <si>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</si>
  <si>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</si>
  <si>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</si>
  <si>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</si>
  <si>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</si>
  <si>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</si>
  <si>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</si>
  <si>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</si>
  <si>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</si>
  <si>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</si>
  <si>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</si>
  <si>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</si>
  <si>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</si>
  <si>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</si>
  <si>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</si>
  <si>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</si>
  <si>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</si>
  <si>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</si>
  <si>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</si>
  <si>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</si>
  <si>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</si>
  <si>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</si>
  <si>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</si>
  <si>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</si>
  <si>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</si>
  <si>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</si>
  <si>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</si>
  <si>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</si>
  <si>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</si>
  <si>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</si>
  <si>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</si>
  <si>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</si>
  <si>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</si>
  <si>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</si>
  <si>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</si>
  <si>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</si>
  <si>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</si>
  <si>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</si>
  <si>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</si>
  <si>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</si>
  <si>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</si>
  <si>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</si>
  <si>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</si>
  <si>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</si>
  <si>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</si>
  <si>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</si>
  <si>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</si>
  <si>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</si>
  <si>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</si>
  <si>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</si>
  <si>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</si>
  <si>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</si>
  <si>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</si>
  <si>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</si>
  <si>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</si>
  <si>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</si>
  <si>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</si>
  <si>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</si>
  <si>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</si>
  <si>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</si>
  <si>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</si>
  <si>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</si>
  <si>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</si>
  <si>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</si>
  <si>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</si>
  <si>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</si>
  <si>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</si>
  <si>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</si>
  <si>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</si>
  <si>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</si>
  <si>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</si>
  <si>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</si>
  <si>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</si>
  <si>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</si>
  <si>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</si>
  <si>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</si>
  <si>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</si>
  <si>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</si>
  <si>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</si>
  <si>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</si>
  <si>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</si>
  <si>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</si>
  <si>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</si>
  <si>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</si>
  <si>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</si>
  <si>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</si>
  <si>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</si>
  <si>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</si>
  <si>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</si>
  <si>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</si>
  <si>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</si>
  <si>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</si>
  <si>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</si>
  <si>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</si>
  <si>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</si>
  <si>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</si>
  <si>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</si>
  <si>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</si>
  <si>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</si>
  <si>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</si>
  <si>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</si>
  <si>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</si>
  <si>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</si>
  <si>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</si>
  <si>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</si>
  <si>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</si>
  <si>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</si>
  <si>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</si>
  <si>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</si>
  <si>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</si>
  <si>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</si>
  <si>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</si>
  <si>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</si>
  <si>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</si>
  <si>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</si>
  <si>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</si>
  <si>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</si>
  <si>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</si>
  <si>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</si>
  <si>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</si>
  <si>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</si>
  <si>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</si>
  <si>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</si>
  <si>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</si>
  <si>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</si>
  <si>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</si>
  <si>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</si>
  <si>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</si>
  <si>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</si>
  <si>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</si>
  <si>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</si>
  <si>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</si>
  <si>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</si>
  <si>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</si>
  <si>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</si>
  <si>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</si>
  <si>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</si>
  <si>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</si>
  <si>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</si>
  <si>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</si>
  <si>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</si>
  <si>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</si>
  <si>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</si>
  <si>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</si>
  <si>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</si>
  <si>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</si>
  <si>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</si>
  <si>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</si>
  <si>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</si>
  <si>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</si>
  <si>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</si>
  <si>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</si>
  <si>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</si>
  <si>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</si>
  <si>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</si>
  <si>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</si>
  <si>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</si>
  <si>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</si>
  <si>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</si>
  <si>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</si>
  <si>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</si>
  <si>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</si>
  <si>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</si>
  <si>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</si>
  <si>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</si>
  <si>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</si>
  <si>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</si>
  <si>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</si>
  <si>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</si>
  <si>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</si>
  <si>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</si>
  <si>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</si>
  <si>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</si>
  <si>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</si>
  <si>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</si>
  <si>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</si>
  <si>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</si>
  <si>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</si>
  <si>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</si>
  <si>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</si>
  <si>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</si>
  <si>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</si>
  <si>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</si>
  <si>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</si>
  <si>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</si>
  <si>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</si>
  <si>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</si>
  <si>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</si>
  <si>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</si>
  <si>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</si>
  <si>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</si>
  <si>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</si>
  <si>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</si>
  <si>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</si>
  <si>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</si>
  <si>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</si>
  <si>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</si>
  <si>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</si>
  <si>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</si>
  <si>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</si>
  <si>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</si>
  <si>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</si>
  <si>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</si>
  <si>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</si>
  <si>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</si>
  <si>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</si>
  <si>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</si>
  <si>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</si>
  <si>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</si>
  <si>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</si>
  <si>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</si>
  <si>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</si>
  <si>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</si>
  <si>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</si>
  <si>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</si>
  <si>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</si>
  <si>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</si>
  <si>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</si>
  <si>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</si>
  <si>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</si>
  <si>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</si>
  <si>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</si>
  <si>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</si>
  <si>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</si>
  <si>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</si>
  <si>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</si>
  <si>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</si>
  <si>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</si>
  <si>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</si>
  <si>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</si>
  <si>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</si>
  <si>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</si>
  <si>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</si>
  <si>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</si>
  <si>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</si>
  <si>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</si>
  <si>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</si>
  <si>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</si>
  <si>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</si>
  <si>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</si>
  <si>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</si>
  <si>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</si>
  <si>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</si>
  <si>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</si>
  <si>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</si>
  <si>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</si>
  <si>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</si>
  <si>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</si>
  <si>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</si>
  <si>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</si>
  <si>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</si>
  <si>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</si>
  <si>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</si>
  <si>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</si>
  <si>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</si>
  <si>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</si>
  <si>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</si>
  <si>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</si>
  <si>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</si>
  <si>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</si>
  <si>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</si>
  <si>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</si>
  <si>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</si>
  <si>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</si>
  <si>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</si>
  <si>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</si>
  <si>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</si>
  <si>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</si>
  <si>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</si>
  <si>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</si>
  <si>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</si>
  <si>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</si>
  <si>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</si>
  <si>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</si>
  <si>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</si>
  <si>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</si>
  <si>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</si>
  <si>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</si>
  <si>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</si>
  <si>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</si>
  <si>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</si>
  <si>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</si>
  <si>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</si>
  <si>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</si>
  <si>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</si>
  <si>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</si>
  <si>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</si>
  <si>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</si>
  <si>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</si>
  <si>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</si>
  <si>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</si>
  <si>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</si>
  <si>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</si>
  <si>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</si>
  <si>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</si>
  <si>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</si>
  <si>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</si>
  <si>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</si>
  <si>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</si>
  <si>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</si>
  <si>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</si>
  <si>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</si>
  <si>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</si>
  <si>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</si>
  <si>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</si>
  <si>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</si>
  <si>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</si>
  <si>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</si>
  <si>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</si>
  <si>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</si>
  <si>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</si>
  <si>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</si>
  <si>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</si>
  <si>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</si>
  <si>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</si>
  <si>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</si>
  <si>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</si>
  <si>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</si>
  <si>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</si>
  <si>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</si>
  <si>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</si>
  <si>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</si>
  <si>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</si>
  <si>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</si>
  <si>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</si>
  <si>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</si>
  <si>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</si>
  <si>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</si>
  <si>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</si>
  <si>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</si>
  <si>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</si>
  <si>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</si>
  <si>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</si>
  <si>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</si>
  <si>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</si>
  <si>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</si>
  <si>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</si>
  <si>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</si>
  <si>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</si>
  <si>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</si>
  <si>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</si>
  <si>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</si>
  <si>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</si>
  <si>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</si>
  <si>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</si>
  <si>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</si>
  <si>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</si>
  <si>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</si>
  <si>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</si>
  <si>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</si>
  <si>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</si>
  <si>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</si>
  <si>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</si>
  <si>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</si>
  <si>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</si>
  <si>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</si>
  <si>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</si>
  <si>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</si>
  <si>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</si>
  <si>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</si>
  <si>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</si>
  <si>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</si>
  <si>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</si>
  <si>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</si>
  <si>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</si>
  <si>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</si>
  <si>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</si>
  <si>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</si>
  <si>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</si>
  <si>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</si>
  <si>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</si>
  <si>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</si>
  <si>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</si>
  <si>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</si>
  <si>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</si>
  <si>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</si>
  <si>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</si>
  <si>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</si>
  <si>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</si>
  <si>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</si>
  <si>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</si>
  <si>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</si>
  <si>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</si>
  <si>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</si>
  <si>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</si>
  <si>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</si>
  <si>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</si>
  <si>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</si>
  <si>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</si>
  <si>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</si>
  <si>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</si>
  <si>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</si>
  <si>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</si>
  <si>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</si>
  <si>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</si>
  <si>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</si>
  <si>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</si>
  <si>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</si>
  <si>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</si>
  <si>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</si>
  <si>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</si>
  <si>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</si>
  <si>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</si>
  <si>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</si>
  <si>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</si>
  <si>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</si>
  <si>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</si>
  <si>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</si>
  <si>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</si>
  <si>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</si>
  <si>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</si>
  <si>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</si>
  <si>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</si>
  <si>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</si>
  <si>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</si>
  <si>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</si>
  <si>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</si>
  <si>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</si>
  <si>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</si>
  <si>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</si>
  <si>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</si>
  <si>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</si>
  <si>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</si>
  <si>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</si>
  <si>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</si>
  <si>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</si>
  <si>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</si>
  <si>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&gt;25 and &lt;=26</t>
  </si>
  <si>
    <t>&gt;26 and &lt;=27</t>
  </si>
  <si>
    <t>&lt;0</t>
  </si>
  <si>
    <t>&gt;28 and &lt;=29</t>
  </si>
  <si>
    <t>&gt;31 and &lt;=32</t>
  </si>
  <si>
    <t>&gt;33 and &lt;=34</t>
  </si>
  <si>
    <t>&gt;34 and &lt;=35</t>
  </si>
  <si>
    <t>&gt;35 and &lt;=36</t>
  </si>
  <si>
    <t>&gt;36 and &lt;=37</t>
  </si>
  <si>
    <t>&gt;39 and &lt;=40</t>
  </si>
  <si>
    <t>&gt;32 and &lt;=33</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</si>
  <si>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</si>
  <si>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</si>
  <si>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</si>
  <si>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</si>
  <si>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</si>
  <si>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</si>
  <si>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</si>
  <si>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</si>
  <si>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</si>
  <si>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</si>
  <si>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</si>
  <si>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</si>
  <si>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</si>
  <si>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</si>
  <si>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</si>
  <si>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</si>
  <si>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</si>
  <si>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</si>
  <si>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</si>
  <si>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</si>
  <si>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</si>
  <si>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</si>
  <si>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</si>
  <si>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7.5 - 8%</t>
  </si>
  <si>
    <t>9 - 9.5%</t>
  </si>
  <si>
    <t>8 - 8.5%</t>
  </si>
  <si>
    <t>8.5 - 9%</t>
  </si>
  <si>
    <t>Variable</t>
  </si>
  <si>
    <t>Variable With Cap</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</si>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</sst>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2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3"/>
      <name val="Calibri"/>
      <family val="2"/>
    </font>
    <font>
      <b/>
      <sz val="13"/>
      <name val="Calibri"/>
      <family val="2"/>
    </font>
    <font>
      <i/>
      <sz val="13"/>
      <name val="Calibri"/>
      <family val="2"/>
    </font>
    <font>
      <sz val="13"/>
      <color indexed="63"/>
      <name val="Calibri"/>
      <family val="2"/>
    </font>
    <font>
      <b/>
      <sz val="13"/>
      <color indexed="63"/>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b/>
      <sz val="24"/>
      <color indexed="11"/>
      <name val="Calibri"/>
      <family val="2"/>
    </font>
    <font>
      <sz val="11"/>
      <name val="Calibri"/>
      <family val="2"/>
    </font>
    <font>
      <b/>
      <sz val="14"/>
      <color indexed="8"/>
      <name val="Calibri"/>
      <family val="2"/>
    </font>
    <font>
      <b/>
      <u val="single"/>
      <sz val="11"/>
      <name val="Calibri"/>
      <family val="2"/>
    </font>
    <font>
      <u val="single"/>
      <sz val="11"/>
      <color indexed="15"/>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9" fontId="90" fillId="0" borderId="0" applyFont="0" applyFill="0" applyBorder="0" applyAlignment="0" applyProtection="0"/>
    <xf numFmtId="0" fontId="0" fillId="0" borderId="0">
      <alignment horizontal="left" wrapText="1"/>
      <protection/>
    </xf>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31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90" fillId="0" borderId="0" xfId="57" applyFont="1">
      <alignment/>
      <protection/>
    </xf>
    <xf numFmtId="0" fontId="59" fillId="0" borderId="0" xfId="57" applyFont="1" applyAlignment="1">
      <alignment wrapText="1"/>
      <protection/>
    </xf>
    <xf numFmtId="0" fontId="60" fillId="0" borderId="0" xfId="57" applyFont="1" applyAlignment="1">
      <alignment vertical="center" wrapText="1"/>
      <protection/>
    </xf>
    <xf numFmtId="0" fontId="59" fillId="0" borderId="0" xfId="57" applyFont="1" applyAlignment="1">
      <alignment horizontal="left" vertical="center" wrapText="1"/>
      <protection/>
    </xf>
    <xf numFmtId="0" fontId="59" fillId="0" borderId="0" xfId="57" applyFont="1" applyFill="1" applyAlignment="1">
      <alignment wrapText="1"/>
      <protection/>
    </xf>
    <xf numFmtId="0" fontId="59" fillId="0" borderId="0" xfId="57" applyFont="1" applyAlignment="1">
      <alignment vertical="center" wrapText="1"/>
      <protection/>
    </xf>
    <xf numFmtId="0" fontId="108" fillId="0" borderId="0" xfId="57" applyFont="1" applyAlignment="1">
      <alignment horizontal="left" vertical="center" wrapText="1"/>
      <protection/>
    </xf>
    <xf numFmtId="0" fontId="64" fillId="0" borderId="0" xfId="57" applyFont="1" applyAlignment="1">
      <alignment horizontal="left" vertical="center" wrapText="1"/>
      <protection/>
    </xf>
    <xf numFmtId="0" fontId="108" fillId="0" borderId="0" xfId="57" applyFont="1" applyAlignment="1">
      <alignment vertical="center" wrapText="1"/>
      <protection/>
    </xf>
    <xf numFmtId="0" fontId="109" fillId="0" borderId="0" xfId="57" applyFont="1" applyAlignment="1">
      <alignment vertical="center" wrapText="1"/>
      <protection/>
    </xf>
    <xf numFmtId="0" fontId="110" fillId="0" borderId="0" xfId="57" applyFont="1" applyAlignment="1">
      <alignment wrapText="1"/>
      <protection/>
    </xf>
    <xf numFmtId="0" fontId="110" fillId="0" borderId="0" xfId="57" applyFont="1" applyAlignment="1">
      <alignment vertical="center" wrapText="1"/>
      <protection/>
    </xf>
    <xf numFmtId="0" fontId="110" fillId="0" borderId="0" xfId="57" applyFont="1" applyFill="1" applyAlignment="1">
      <alignment wrapText="1"/>
      <protection/>
    </xf>
    <xf numFmtId="0" fontId="111" fillId="0" borderId="0" xfId="57" applyFont="1" applyAlignment="1">
      <alignment horizontal="center" vertical="center"/>
      <protection/>
    </xf>
    <xf numFmtId="0" fontId="112" fillId="0" borderId="0" xfId="57" applyFont="1" applyBorder="1" applyAlignment="1">
      <alignment horizontal="left" vertical="center"/>
      <protection/>
    </xf>
    <xf numFmtId="0" fontId="112" fillId="0" borderId="0" xfId="57" applyFont="1" applyFill="1" applyBorder="1" applyAlignment="1">
      <alignment horizontal="left" vertical="center"/>
      <protection/>
    </xf>
    <xf numFmtId="0" fontId="90" fillId="0" borderId="0" xfId="57" applyFont="1" applyFill="1" applyBorder="1" applyAlignment="1">
      <alignment horizontal="center" vertical="center" wrapText="1"/>
      <protection/>
    </xf>
    <xf numFmtId="0" fontId="113" fillId="0" borderId="0" xfId="57" applyFont="1" applyFill="1" applyBorder="1" applyAlignment="1">
      <alignment horizontal="center" vertical="center"/>
      <protection/>
    </xf>
    <xf numFmtId="0" fontId="90" fillId="0" borderId="32" xfId="57" applyFont="1" applyFill="1" applyBorder="1" applyAlignment="1">
      <alignment horizontal="center" vertical="center" wrapText="1"/>
      <protection/>
    </xf>
    <xf numFmtId="0" fontId="69" fillId="0" borderId="0" xfId="57" applyFont="1" applyFill="1" applyBorder="1" applyAlignment="1">
      <alignment horizontal="center" vertical="center" wrapText="1"/>
      <protection/>
    </xf>
    <xf numFmtId="0" fontId="114" fillId="0" borderId="0" xfId="57" applyFont="1" applyFill="1" applyBorder="1" applyAlignment="1">
      <alignment vertical="center" wrapText="1"/>
      <protection/>
    </xf>
    <xf numFmtId="0" fontId="114" fillId="46" borderId="0" xfId="57" applyFont="1" applyFill="1" applyBorder="1" applyAlignment="1">
      <alignment horizontal="center" vertical="center" wrapText="1"/>
      <protection/>
    </xf>
    <xf numFmtId="0" fontId="69" fillId="0" borderId="33" xfId="57" applyFont="1" applyFill="1" applyBorder="1" applyAlignment="1">
      <alignment horizontal="center" vertical="center" wrapText="1"/>
      <protection/>
    </xf>
    <xf numFmtId="0" fontId="114" fillId="0" borderId="0" xfId="57" applyFont="1" applyFill="1" applyBorder="1" applyAlignment="1">
      <alignment horizontal="center" vertical="center" wrapText="1"/>
      <protection/>
    </xf>
    <xf numFmtId="0" fontId="114" fillId="47" borderId="34" xfId="57" applyFont="1" applyFill="1" applyBorder="1" applyAlignment="1">
      <alignment horizontal="center" vertical="center" wrapText="1"/>
      <protection/>
    </xf>
    <xf numFmtId="0" fontId="71" fillId="0" borderId="0" xfId="57" applyFont="1" applyFill="1" applyBorder="1" applyAlignment="1">
      <alignment horizontal="center" vertical="center" wrapText="1"/>
      <protection/>
    </xf>
    <xf numFmtId="0" fontId="100" fillId="0" borderId="35" xfId="53" applyFill="1" applyBorder="1" applyAlignment="1" quotePrefix="1">
      <alignment horizontal="center" vertical="center" wrapText="1"/>
    </xf>
    <xf numFmtId="0" fontId="100" fillId="0" borderId="35" xfId="53" applyFill="1" applyBorder="1" applyAlignment="1">
      <alignment horizontal="center" vertical="center" wrapText="1"/>
    </xf>
    <xf numFmtId="0" fontId="100" fillId="0" borderId="36" xfId="53" applyFill="1" applyBorder="1" applyAlignment="1" quotePrefix="1">
      <alignment horizontal="center" vertical="center" wrapText="1"/>
    </xf>
    <xf numFmtId="0" fontId="100" fillId="0" borderId="0" xfId="53" applyFill="1" applyBorder="1" applyAlignment="1" quotePrefix="1">
      <alignment horizontal="center" vertical="center" wrapText="1"/>
    </xf>
    <xf numFmtId="0" fontId="114" fillId="47" borderId="0" xfId="57" applyFont="1" applyFill="1" applyBorder="1" applyAlignment="1">
      <alignment horizontal="center" vertical="center" wrapText="1"/>
      <protection/>
    </xf>
    <xf numFmtId="0" fontId="71" fillId="47" borderId="0" xfId="57" applyFont="1" applyFill="1" applyBorder="1" applyAlignment="1">
      <alignment horizontal="center" vertical="center" wrapText="1"/>
      <protection/>
    </xf>
    <xf numFmtId="0" fontId="90" fillId="47" borderId="0" xfId="57" applyFont="1" applyFill="1" applyBorder="1" applyAlignment="1">
      <alignment horizontal="center" vertical="center" wrapText="1"/>
      <protection/>
    </xf>
    <xf numFmtId="0" fontId="73" fillId="0" borderId="0" xfId="57" applyFont="1" applyFill="1" applyBorder="1" applyAlignment="1">
      <alignment horizontal="center" vertical="center" wrapText="1"/>
      <protection/>
    </xf>
    <xf numFmtId="14" fontId="69" fillId="0" borderId="0" xfId="57" applyNumberFormat="1" applyFont="1" applyFill="1" applyBorder="1" applyAlignment="1">
      <alignment horizontal="center" vertical="center" wrapText="1"/>
      <protection/>
    </xf>
    <xf numFmtId="0" fontId="74" fillId="0" borderId="0" xfId="57" applyFont="1" applyFill="1" applyBorder="1" applyAlignment="1">
      <alignment horizontal="center" vertical="center" wrapText="1"/>
      <protection/>
    </xf>
    <xf numFmtId="0" fontId="0" fillId="0" borderId="0" xfId="65" applyFill="1">
      <alignment horizontal="left" wrapText="1"/>
      <protection/>
    </xf>
    <xf numFmtId="0" fontId="115" fillId="0" borderId="0" xfId="53" applyFont="1" applyFill="1" applyBorder="1" applyAlignment="1" quotePrefix="1">
      <alignment horizontal="center" vertical="center" wrapText="1"/>
    </xf>
    <xf numFmtId="0" fontId="69" fillId="0" borderId="0" xfId="57" applyFont="1" applyFill="1" applyBorder="1" applyAlignment="1" quotePrefix="1">
      <alignment horizontal="center" vertical="center" wrapText="1"/>
      <protection/>
    </xf>
    <xf numFmtId="0" fontId="73" fillId="0" borderId="0" xfId="57" applyFont="1" applyFill="1" applyBorder="1" applyAlignment="1" quotePrefix="1">
      <alignment horizontal="center" vertical="center" wrapText="1"/>
      <protection/>
    </xf>
    <xf numFmtId="0" fontId="73" fillId="19" borderId="0" xfId="57" applyFont="1" applyFill="1" applyBorder="1" applyAlignment="1">
      <alignment horizontal="center" vertical="center" wrapText="1"/>
      <protection/>
    </xf>
    <xf numFmtId="0" fontId="76" fillId="19" borderId="0" xfId="57" applyFont="1" applyFill="1" applyBorder="1" applyAlignment="1" quotePrefix="1">
      <alignment horizontal="center" vertical="center" wrapText="1"/>
      <protection/>
    </xf>
    <xf numFmtId="0" fontId="71" fillId="19" borderId="0" xfId="57" applyFont="1" applyFill="1" applyBorder="1" applyAlignment="1">
      <alignment horizontal="center" vertical="center" wrapText="1"/>
      <protection/>
    </xf>
    <xf numFmtId="0" fontId="106" fillId="19" borderId="0" xfId="57" applyFont="1" applyFill="1" applyBorder="1" applyAlignment="1">
      <alignment horizontal="center" vertical="center" wrapText="1"/>
      <protection/>
    </xf>
    <xf numFmtId="179" fontId="69" fillId="0" borderId="0" xfId="57" applyNumberFormat="1" applyFont="1" applyFill="1" applyBorder="1" applyAlignment="1">
      <alignment horizontal="center" vertical="center" wrapText="1"/>
      <protection/>
    </xf>
    <xf numFmtId="0" fontId="74" fillId="0" borderId="0" xfId="57" applyFont="1" applyFill="1" applyBorder="1" applyAlignment="1" quotePrefix="1">
      <alignment horizontal="center" vertical="center" wrapText="1"/>
      <protection/>
    </xf>
    <xf numFmtId="179" fontId="69" fillId="0" borderId="0" xfId="57" applyNumberFormat="1" applyFont="1" applyFill="1" applyBorder="1" applyAlignment="1" applyProtection="1">
      <alignment horizontal="center" vertical="center" wrapText="1"/>
      <protection/>
    </xf>
    <xf numFmtId="0" fontId="73" fillId="19" borderId="0" xfId="57" applyFont="1" applyFill="1" applyBorder="1" applyAlignment="1" quotePrefix="1">
      <alignment horizontal="center" vertical="center" wrapText="1"/>
      <protection/>
    </xf>
    <xf numFmtId="9" fontId="69" fillId="0" borderId="0" xfId="64" applyFont="1" applyFill="1" applyBorder="1" applyAlignment="1">
      <alignment horizontal="center" vertical="center" wrapText="1"/>
    </xf>
    <xf numFmtId="3" fontId="69" fillId="0" borderId="0" xfId="57" applyNumberFormat="1" applyFont="1" applyFill="1" applyBorder="1" applyAlignment="1" quotePrefix="1">
      <alignment horizontal="center" vertical="center" wrapText="1"/>
      <protection/>
    </xf>
    <xf numFmtId="10" fontId="69" fillId="0" borderId="0" xfId="57" applyNumberFormat="1" applyFont="1" applyFill="1" applyBorder="1" applyAlignment="1" quotePrefix="1">
      <alignment horizontal="center" vertical="center" wrapText="1"/>
      <protection/>
    </xf>
    <xf numFmtId="10" fontId="69" fillId="0" borderId="0" xfId="57" applyNumberFormat="1" applyFont="1" applyFill="1" applyBorder="1" applyAlignment="1" applyProtection="1" quotePrefix="1">
      <alignment horizontal="center" vertical="center" wrapText="1"/>
      <protection/>
    </xf>
    <xf numFmtId="0" fontId="69" fillId="0" borderId="0" xfId="57" applyFont="1" applyFill="1" applyBorder="1" applyAlignment="1" quotePrefix="1">
      <alignment horizontal="right" vertical="center" wrapText="1"/>
      <protection/>
    </xf>
    <xf numFmtId="179" fontId="69" fillId="0" borderId="0" xfId="57" applyNumberFormat="1" applyFont="1" applyFill="1" applyBorder="1" applyAlignment="1" quotePrefix="1">
      <alignment horizontal="center" vertical="center" wrapText="1"/>
      <protection/>
    </xf>
    <xf numFmtId="9" fontId="69" fillId="0" borderId="0" xfId="64" applyFont="1" applyFill="1" applyBorder="1" applyAlignment="1" quotePrefix="1">
      <alignment horizontal="center" vertical="center" wrapText="1"/>
    </xf>
    <xf numFmtId="0" fontId="74" fillId="0" borderId="0" xfId="57" applyFont="1" applyFill="1" applyBorder="1" applyAlignment="1">
      <alignment horizontal="right" vertical="center" wrapText="1"/>
      <protection/>
    </xf>
    <xf numFmtId="179" fontId="116" fillId="0" borderId="0" xfId="57" applyNumberFormat="1" applyFont="1" applyFill="1" applyBorder="1" applyAlignment="1">
      <alignment horizontal="center" vertical="center" wrapText="1"/>
      <protection/>
    </xf>
    <xf numFmtId="0" fontId="116" fillId="0" borderId="0" xfId="57" applyFont="1" applyFill="1" applyBorder="1" applyAlignment="1">
      <alignment horizontal="center" vertical="center" wrapText="1"/>
      <protection/>
    </xf>
    <xf numFmtId="0" fontId="117" fillId="19" borderId="0" xfId="57" applyFont="1" applyFill="1" applyBorder="1" applyAlignment="1">
      <alignment horizontal="center" vertical="center" wrapText="1"/>
      <protection/>
    </xf>
    <xf numFmtId="180" fontId="69" fillId="0" borderId="0" xfId="57" applyNumberFormat="1" applyFont="1" applyFill="1" applyBorder="1" applyAlignment="1">
      <alignment horizontal="center" vertical="center" wrapText="1"/>
      <protection/>
    </xf>
    <xf numFmtId="0" fontId="106" fillId="0" borderId="0" xfId="57" applyFont="1" applyFill="1" applyBorder="1" applyAlignment="1" quotePrefix="1">
      <alignment horizontal="center" vertical="center" wrapText="1"/>
      <protection/>
    </xf>
    <xf numFmtId="0" fontId="106" fillId="0" borderId="0" xfId="57" applyFont="1" applyFill="1" applyBorder="1" applyAlignment="1">
      <alignment horizontal="center" vertical="center" wrapText="1"/>
      <protection/>
    </xf>
    <xf numFmtId="0" fontId="90" fillId="0" borderId="0" xfId="57" applyFont="1" applyFill="1" applyBorder="1" applyAlignment="1" quotePrefix="1">
      <alignment horizontal="center" vertical="center" wrapText="1"/>
      <protection/>
    </xf>
    <xf numFmtId="0" fontId="90" fillId="0" borderId="0" xfId="57" applyFont="1" applyFill="1" applyBorder="1" applyAlignment="1" quotePrefix="1">
      <alignment horizontal="right" vertical="center" wrapText="1"/>
      <protection/>
    </xf>
    <xf numFmtId="180" fontId="69" fillId="0" borderId="0" xfId="57" applyNumberFormat="1" applyFont="1" applyFill="1" applyBorder="1" applyAlignment="1" quotePrefix="1">
      <alignment horizontal="center" vertical="center" wrapText="1"/>
      <protection/>
    </xf>
    <xf numFmtId="0" fontId="118" fillId="0" borderId="0" xfId="57" applyFont="1" applyFill="1" applyBorder="1" applyAlignment="1" quotePrefix="1">
      <alignment horizontal="right" vertical="center" wrapText="1"/>
      <protection/>
    </xf>
    <xf numFmtId="180" fontId="69" fillId="0" borderId="0" xfId="57" applyNumberFormat="1" applyFont="1" applyFill="1" applyBorder="1" applyAlignment="1" applyProtection="1">
      <alignment horizontal="center" vertical="center" wrapText="1"/>
      <protection/>
    </xf>
    <xf numFmtId="2" fontId="69"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69" fillId="0" borderId="0" xfId="57" applyNumberFormat="1" applyFont="1" applyFill="1" applyBorder="1" applyAlignment="1" applyProtection="1">
      <alignment horizontal="center" vertical="center" wrapText="1"/>
      <protection/>
    </xf>
    <xf numFmtId="9" fontId="90" fillId="0" borderId="0" xfId="64" applyFont="1" applyFill="1" applyBorder="1" applyAlignment="1" quotePrefix="1">
      <alignment horizontal="center" vertical="center" wrapText="1"/>
    </xf>
    <xf numFmtId="0" fontId="69" fillId="0" borderId="0" xfId="57" applyFont="1" applyFill="1" applyBorder="1" applyAlignment="1" applyProtection="1">
      <alignment horizontal="center" vertical="center" wrapText="1"/>
      <protection/>
    </xf>
    <xf numFmtId="0" fontId="90" fillId="0" borderId="0" xfId="57" applyFont="1" applyFill="1" applyBorder="1" applyAlignment="1">
      <alignment horizontal="right" vertical="center" wrapText="1"/>
      <protection/>
    </xf>
    <xf numFmtId="0" fontId="74" fillId="0" borderId="0" xfId="57" applyFont="1" applyFill="1" applyBorder="1" applyAlignment="1" quotePrefix="1">
      <alignment horizontal="right" vertical="center" wrapText="1"/>
      <protection/>
    </xf>
    <xf numFmtId="0" fontId="100" fillId="0" borderId="0" xfId="53" applyFill="1" applyBorder="1" applyAlignment="1">
      <alignment horizontal="center" vertical="center" wrapText="1"/>
    </xf>
    <xf numFmtId="0" fontId="90" fillId="0" borderId="0" xfId="57" applyFill="1" applyAlignment="1">
      <alignment horizontal="center"/>
      <protection/>
    </xf>
    <xf numFmtId="0" fontId="90" fillId="0" borderId="0" xfId="57">
      <alignment/>
      <protection/>
    </xf>
    <xf numFmtId="0" fontId="90" fillId="0" borderId="0" xfId="57" applyFill="1">
      <alignment/>
      <protection/>
    </xf>
    <xf numFmtId="0" fontId="80" fillId="0" borderId="0" xfId="57" applyFont="1" applyFill="1" applyBorder="1" applyAlignment="1">
      <alignment horizontal="left" vertical="center"/>
      <protection/>
    </xf>
    <xf numFmtId="0" fontId="80" fillId="0" borderId="0" xfId="57" applyFont="1" applyFill="1" applyBorder="1" applyAlignment="1">
      <alignment horizontal="center" vertical="center" wrapText="1"/>
      <protection/>
    </xf>
    <xf numFmtId="0" fontId="81" fillId="0" borderId="0" xfId="57" applyFont="1" applyFill="1" applyBorder="1" applyAlignment="1">
      <alignment horizontal="center" vertical="center" wrapText="1"/>
      <protection/>
    </xf>
    <xf numFmtId="0" fontId="119" fillId="0" borderId="0" xfId="57" applyFont="1" applyFill="1" applyBorder="1" applyAlignment="1">
      <alignment horizontal="center" vertical="center" wrapText="1"/>
      <protection/>
    </xf>
    <xf numFmtId="0" fontId="100" fillId="0" borderId="0" xfId="53" applyAlignment="1">
      <alignment horizontal="center"/>
    </xf>
    <xf numFmtId="0" fontId="112" fillId="0" borderId="0" xfId="57" applyFont="1" applyFill="1" applyBorder="1" applyAlignment="1" applyProtection="1">
      <alignment horizontal="left" vertical="center"/>
      <protection/>
    </xf>
    <xf numFmtId="0" fontId="90" fillId="0" borderId="0" xfId="57" applyFont="1" applyFill="1" applyBorder="1" applyAlignment="1" applyProtection="1">
      <alignment horizontal="center" vertical="center" wrapText="1"/>
      <protection/>
    </xf>
    <xf numFmtId="0" fontId="113" fillId="0" borderId="0" xfId="57" applyFont="1" applyFill="1" applyBorder="1" applyAlignment="1" applyProtection="1">
      <alignment horizontal="center" vertical="center"/>
      <protection/>
    </xf>
    <xf numFmtId="0" fontId="116" fillId="0" borderId="0" xfId="57" applyFont="1" applyFill="1" applyBorder="1" applyAlignment="1" applyProtection="1">
      <alignment horizontal="center" vertical="center" wrapText="1"/>
      <protection/>
    </xf>
    <xf numFmtId="0" fontId="114" fillId="0" borderId="0" xfId="57" applyFont="1" applyFill="1" applyBorder="1" applyAlignment="1" applyProtection="1">
      <alignment vertical="center" wrapText="1"/>
      <protection/>
    </xf>
    <xf numFmtId="0" fontId="114" fillId="46" borderId="0" xfId="57" applyFont="1" applyFill="1" applyBorder="1" applyAlignment="1" applyProtection="1">
      <alignment horizontal="center" vertical="center" wrapText="1"/>
      <protection/>
    </xf>
    <xf numFmtId="0" fontId="69" fillId="0" borderId="33" xfId="57" applyFont="1" applyFill="1" applyBorder="1" applyAlignment="1" applyProtection="1">
      <alignment horizontal="center" vertical="center" wrapText="1"/>
      <protection/>
    </xf>
    <xf numFmtId="0" fontId="114" fillId="0" borderId="0" xfId="57" applyFont="1" applyFill="1" applyBorder="1" applyAlignment="1" applyProtection="1">
      <alignment horizontal="center" vertical="center" wrapText="1"/>
      <protection/>
    </xf>
    <xf numFmtId="0" fontId="114" fillId="47" borderId="34" xfId="57" applyFont="1" applyFill="1" applyBorder="1" applyAlignment="1" applyProtection="1">
      <alignment horizontal="center" vertical="center" wrapText="1"/>
      <protection/>
    </xf>
    <xf numFmtId="0" fontId="71" fillId="0" borderId="0" xfId="57" applyFont="1" applyFill="1" applyBorder="1" applyAlignment="1" applyProtection="1">
      <alignment horizontal="center" vertical="center" wrapText="1"/>
      <protection/>
    </xf>
    <xf numFmtId="0" fontId="100" fillId="0" borderId="35" xfId="53" applyFill="1" applyBorder="1" applyAlignment="1" applyProtection="1">
      <alignment horizontal="center" vertical="center" wrapText="1"/>
      <protection/>
    </xf>
    <xf numFmtId="0" fontId="100" fillId="0" borderId="35" xfId="53" applyFill="1" applyBorder="1" applyAlignment="1" applyProtection="1" quotePrefix="1">
      <alignment horizontal="right" vertical="center" wrapText="1"/>
      <protection/>
    </xf>
    <xf numFmtId="0" fontId="100" fillId="0" borderId="36" xfId="53" applyFill="1" applyBorder="1" applyAlignment="1" applyProtection="1" quotePrefix="1">
      <alignment horizontal="right" vertical="center" wrapText="1"/>
      <protection/>
    </xf>
    <xf numFmtId="0" fontId="100" fillId="0" borderId="0" xfId="53" applyFill="1" applyBorder="1" applyAlignment="1" applyProtection="1" quotePrefix="1">
      <alignment horizontal="center" vertical="center" wrapText="1"/>
      <protection/>
    </xf>
    <xf numFmtId="0" fontId="114" fillId="47" borderId="0" xfId="57" applyFont="1" applyFill="1" applyBorder="1" applyAlignment="1" applyProtection="1">
      <alignment horizontal="center" vertical="center" wrapText="1"/>
      <protection/>
    </xf>
    <xf numFmtId="0" fontId="71" fillId="47" borderId="0" xfId="57" applyFont="1" applyFill="1" applyBorder="1" applyAlignment="1" applyProtection="1">
      <alignment horizontal="center" vertical="center" wrapText="1"/>
      <protection/>
    </xf>
    <xf numFmtId="0" fontId="90" fillId="47" borderId="0" xfId="57" applyFont="1" applyFill="1" applyBorder="1" applyAlignment="1" applyProtection="1">
      <alignment horizontal="center" vertical="center" wrapText="1"/>
      <protection/>
    </xf>
    <xf numFmtId="0" fontId="73" fillId="19" borderId="0" xfId="57" applyFont="1" applyFill="1" applyBorder="1" applyAlignment="1" applyProtection="1">
      <alignment horizontal="center" vertical="center" wrapText="1"/>
      <protection/>
    </xf>
    <xf numFmtId="0" fontId="76" fillId="19" borderId="0" xfId="57" applyFont="1" applyFill="1" applyBorder="1" applyAlignment="1" applyProtection="1" quotePrefix="1">
      <alignment horizontal="center" vertical="center" wrapText="1"/>
      <protection/>
    </xf>
    <xf numFmtId="0" fontId="106" fillId="19" borderId="0" xfId="57" applyFont="1" applyFill="1" applyBorder="1" applyAlignment="1" applyProtection="1">
      <alignment horizontal="center" vertical="center" wrapText="1"/>
      <protection/>
    </xf>
    <xf numFmtId="0" fontId="69" fillId="0" borderId="0" xfId="57" applyFont="1" applyFill="1" applyBorder="1" applyAlignment="1" applyProtection="1">
      <alignment horizontal="right" vertical="center" wrapText="1"/>
      <protection/>
    </xf>
    <xf numFmtId="9" fontId="69" fillId="0" borderId="0" xfId="64" applyFont="1" applyFill="1" applyBorder="1" applyAlignment="1" applyProtection="1">
      <alignment horizontal="center" vertical="center" wrapText="1"/>
      <protection/>
    </xf>
    <xf numFmtId="0" fontId="74" fillId="0" borderId="0" xfId="57" applyFont="1" applyFill="1" applyBorder="1" applyAlignment="1" applyProtection="1">
      <alignment horizontal="right" vertical="center" wrapText="1"/>
      <protection/>
    </xf>
    <xf numFmtId="0" fontId="71" fillId="19" borderId="0" xfId="57" applyFont="1" applyFill="1" applyBorder="1" applyAlignment="1" applyProtection="1">
      <alignment horizontal="center" vertical="center" wrapText="1"/>
      <protection/>
    </xf>
    <xf numFmtId="1" fontId="69" fillId="0" borderId="0" xfId="57" applyNumberFormat="1" applyFont="1" applyFill="1" applyBorder="1" applyAlignment="1" applyProtection="1">
      <alignment horizontal="center" vertical="center" wrapText="1"/>
      <protection/>
    </xf>
    <xf numFmtId="0" fontId="74" fillId="0" borderId="0" xfId="57" applyFont="1" applyFill="1" applyBorder="1" applyAlignment="1" applyProtection="1">
      <alignment horizontal="center" vertical="center" wrapText="1"/>
      <protection/>
    </xf>
    <xf numFmtId="10" fontId="69" fillId="0" borderId="0" xfId="64" applyNumberFormat="1" applyFont="1" applyFill="1" applyBorder="1" applyAlignment="1" applyProtection="1">
      <alignment horizontal="center" vertical="center" wrapText="1"/>
      <protection/>
    </xf>
    <xf numFmtId="181" fontId="69" fillId="0" borderId="0" xfId="64" applyNumberFormat="1" applyFont="1" applyFill="1" applyBorder="1" applyAlignment="1" applyProtection="1">
      <alignment horizontal="center" vertical="center" wrapText="1"/>
      <protection/>
    </xf>
    <xf numFmtId="0" fontId="83" fillId="0" borderId="0" xfId="57" applyFont="1" applyFill="1" applyBorder="1" applyAlignment="1" applyProtection="1">
      <alignment horizontal="center" vertical="center" wrapText="1"/>
      <protection/>
    </xf>
    <xf numFmtId="181" fontId="83" fillId="0" borderId="0" xfId="64" applyNumberFormat="1" applyFont="1" applyFill="1" applyBorder="1" applyAlignment="1" applyProtection="1">
      <alignment horizontal="center" vertical="center" wrapText="1"/>
      <protection/>
    </xf>
    <xf numFmtId="0" fontId="69" fillId="0" borderId="0" xfId="57" applyFont="1" applyFill="1" applyBorder="1" applyAlignment="1" applyProtection="1" quotePrefix="1">
      <alignment horizontal="center" vertical="center" wrapText="1"/>
      <protection/>
    </xf>
    <xf numFmtId="0" fontId="76" fillId="19" borderId="0" xfId="57" applyFont="1" applyFill="1" applyBorder="1" applyAlignment="1" applyProtection="1">
      <alignment horizontal="center" vertical="center" wrapText="1"/>
      <protection/>
    </xf>
    <xf numFmtId="181" fontId="90" fillId="0" borderId="0" xfId="64" applyNumberFormat="1" applyFont="1" applyFill="1" applyBorder="1" applyAlignment="1" applyProtection="1">
      <alignment horizontal="center" vertical="center" wrapText="1"/>
      <protection/>
    </xf>
    <xf numFmtId="0" fontId="90" fillId="0" borderId="0" xfId="57" applyFont="1" applyFill="1" applyBorder="1" applyAlignment="1" applyProtection="1" quotePrefix="1">
      <alignment horizontal="center" vertical="center" wrapText="1"/>
      <protection/>
    </xf>
    <xf numFmtId="9" fontId="74" fillId="0" borderId="0" xfId="64" applyFont="1" applyFill="1" applyBorder="1" applyAlignment="1" applyProtection="1">
      <alignment horizontal="center" vertical="center" wrapText="1"/>
      <protection/>
    </xf>
    <xf numFmtId="0" fontId="73" fillId="48" borderId="0" xfId="57" applyFont="1" applyFill="1" applyBorder="1" applyAlignment="1" applyProtection="1">
      <alignment horizontal="center" vertical="center" wrapText="1"/>
      <protection/>
    </xf>
    <xf numFmtId="0" fontId="120" fillId="48" borderId="0" xfId="57" applyFont="1" applyFill="1" applyBorder="1" applyAlignment="1" applyProtection="1" quotePrefix="1">
      <alignment horizontal="center" vertical="center" wrapText="1"/>
      <protection/>
    </xf>
    <xf numFmtId="0" fontId="106" fillId="48" borderId="0" xfId="57" applyFont="1" applyFill="1" applyBorder="1" applyAlignment="1" applyProtection="1">
      <alignment horizontal="center" vertical="center" wrapText="1"/>
      <protection/>
    </xf>
    <xf numFmtId="0" fontId="73" fillId="0" borderId="0" xfId="57" applyFont="1" applyFill="1" applyBorder="1" applyAlignment="1" applyProtection="1">
      <alignment horizontal="center" vertical="center" wrapText="1"/>
      <protection/>
    </xf>
    <xf numFmtId="0" fontId="106" fillId="0" borderId="0" xfId="57"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69" fillId="0" borderId="0" xfId="57" applyFont="1" applyFill="1" applyBorder="1" applyAlignment="1" applyProtection="1" quotePrefix="1">
      <alignment horizontal="right" vertical="center" wrapText="1"/>
      <protection/>
    </xf>
    <xf numFmtId="180" fontId="69" fillId="0" borderId="0" xfId="57" applyNumberFormat="1" applyFont="1" applyFill="1" applyBorder="1" applyAlignment="1" applyProtection="1" quotePrefix="1">
      <alignment horizontal="center" vertical="center" wrapText="1"/>
      <protection/>
    </xf>
    <xf numFmtId="9" fontId="69" fillId="0" borderId="0" xfId="64" applyFont="1" applyFill="1" applyBorder="1" applyAlignment="1" applyProtection="1" quotePrefix="1">
      <alignment horizontal="center" vertical="center" wrapText="1"/>
      <protection/>
    </xf>
    <xf numFmtId="9" fontId="116" fillId="0" borderId="0" xfId="64" applyFont="1" applyFill="1" applyBorder="1" applyAlignment="1" applyProtection="1">
      <alignment horizontal="center" vertical="center" wrapText="1"/>
      <protection/>
    </xf>
    <xf numFmtId="0" fontId="90" fillId="0" borderId="0" xfId="57" applyFont="1" applyFill="1" applyBorder="1">
      <alignment/>
      <protection/>
    </xf>
    <xf numFmtId="0" fontId="90" fillId="0" borderId="0" xfId="57" applyFill="1" applyBorder="1">
      <alignment/>
      <protection/>
    </xf>
    <xf numFmtId="0" fontId="90" fillId="0" borderId="0" xfId="57" applyFont="1" applyFill="1" applyBorder="1" applyAlignment="1">
      <alignment horizontal="left" vertical="center"/>
      <protection/>
    </xf>
    <xf numFmtId="0" fontId="90" fillId="0" borderId="0" xfId="57" applyFont="1" applyFill="1" applyBorder="1" applyAlignment="1">
      <alignment horizontal="left" vertical="center" wrapText="1"/>
      <protection/>
    </xf>
    <xf numFmtId="0" fontId="94" fillId="47" borderId="0" xfId="57" applyFont="1" applyFill="1" applyBorder="1" applyAlignment="1">
      <alignment horizontal="center" vertical="center" wrapText="1"/>
      <protection/>
    </xf>
    <xf numFmtId="0" fontId="90" fillId="0" borderId="0" xfId="57" applyAlignment="1">
      <alignment horizontal="center"/>
      <protection/>
    </xf>
    <xf numFmtId="0" fontId="76" fillId="0" borderId="0" xfId="57" applyFont="1" applyFill="1" applyBorder="1" applyAlignment="1" quotePrefix="1">
      <alignment horizontal="center" vertical="center" wrapText="1"/>
      <protection/>
    </xf>
    <xf numFmtId="0" fontId="71" fillId="0" borderId="0" xfId="57" applyFont="1" applyFill="1" applyBorder="1" applyAlignment="1" quotePrefix="1">
      <alignment horizontal="center" vertical="center" wrapText="1"/>
      <protection/>
    </xf>
    <xf numFmtId="0" fontId="69" fillId="49" borderId="0" xfId="57" applyFont="1" applyFill="1" applyBorder="1" applyAlignment="1" quotePrefix="1">
      <alignment horizontal="center" vertical="center" wrapText="1"/>
      <protection/>
    </xf>
    <xf numFmtId="0" fontId="121" fillId="0" borderId="0" xfId="57" applyFont="1" applyFill="1" applyBorder="1" applyAlignment="1">
      <alignment horizontal="left" vertical="center" wrapText="1"/>
      <protection/>
    </xf>
    <xf numFmtId="0" fontId="73" fillId="0" borderId="0" xfId="57" applyFont="1" applyFill="1" applyBorder="1" applyAlignment="1" quotePrefix="1">
      <alignment horizontal="left" vertical="center" wrapText="1"/>
      <protection/>
    </xf>
    <xf numFmtId="0" fontId="73" fillId="0" borderId="0" xfId="57" applyFont="1" applyFill="1" applyBorder="1" applyAlignment="1">
      <alignment horizontal="left" vertical="center" wrapText="1"/>
      <protection/>
    </xf>
    <xf numFmtId="0" fontId="122" fillId="0" borderId="0" xfId="57" applyFont="1" applyFill="1" applyBorder="1" applyAlignment="1">
      <alignment horizontal="center" vertical="center" wrapText="1"/>
      <protection/>
    </xf>
    <xf numFmtId="14" fontId="122" fillId="0" borderId="0" xfId="57" applyNumberFormat="1" applyFont="1" applyFill="1" applyBorder="1" applyAlignment="1">
      <alignment horizontal="center" vertical="center" wrapText="1"/>
      <protection/>
    </xf>
    <xf numFmtId="10" fontId="122" fillId="0" borderId="0" xfId="57" applyNumberFormat="1" applyFont="1" applyFill="1" applyBorder="1" applyAlignment="1">
      <alignment horizontal="center" vertical="center" wrapText="1"/>
      <protection/>
    </xf>
    <xf numFmtId="10" fontId="122" fillId="0" borderId="0" xfId="57" applyNumberFormat="1" applyFont="1" applyFill="1" applyBorder="1" applyAlignment="1" applyProtection="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7" xfId="60"/>
    <cellStyle name="Note" xfId="61"/>
    <cellStyle name="Output" xfId="62"/>
    <cellStyle name="Percent" xfId="63"/>
    <cellStyle name="Percent 2" xfId="64"/>
    <cellStyle name="Standard 3" xfId="65"/>
    <cellStyle name="Title" xfId="66"/>
    <cellStyle name="Total" xfId="67"/>
    <cellStyle name="Warning Text" xfId="68"/>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Antwerpen</c:v>
                </c:pt>
                <c:pt idx="11">
                  <c:v>Oost-Vlaanderen</c:v>
                </c:pt>
              </c:strCache>
            </c:strRef>
          </c:cat>
          <c:val>
            <c:numRef>
              <c:f>_Hidden11!$B$2:$B$13</c:f>
              <c:numCache>
                <c:ptCount val="12"/>
                <c:pt idx="0">
                  <c:v>52421435.849999994</c:v>
                </c:pt>
                <c:pt idx="1">
                  <c:v>359167883.18999934</c:v>
                </c:pt>
                <c:pt idx="2">
                  <c:v>582854687.8500006</c:v>
                </c:pt>
                <c:pt idx="3">
                  <c:v>683145168.8100011</c:v>
                </c:pt>
                <c:pt idx="4">
                  <c:v>895950331.5099994</c:v>
                </c:pt>
                <c:pt idx="5">
                  <c:v>983776965.8699973</c:v>
                </c:pt>
                <c:pt idx="6">
                  <c:v>1088917242.7199996</c:v>
                </c:pt>
                <c:pt idx="7">
                  <c:v>1144129539.000001</c:v>
                </c:pt>
                <c:pt idx="8">
                  <c:v>1533786962.7299974</c:v>
                </c:pt>
                <c:pt idx="9">
                  <c:v>1949691193.9299996</c:v>
                </c:pt>
                <c:pt idx="10">
                  <c:v>2152334418.3899903</c:v>
                </c:pt>
                <c:pt idx="11">
                  <c:v>2175789881.390003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1.5420311626478577E-05</c:v>
                </c:pt>
                <c:pt idx="1">
                  <c:v>0.9999845796883736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172816321.51000023</c:v>
                </c:pt>
                <c:pt idx="1">
                  <c:v>729447833.4599997</c:v>
                </c:pt>
                <c:pt idx="2">
                  <c:v>12699701556.270138</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0.08830383063511678</c:v>
                </c:pt>
                <c:pt idx="1">
                  <c:v>0.05615207669718301</c:v>
                </c:pt>
                <c:pt idx="2">
                  <c:v>0.05107223904747441</c:v>
                </c:pt>
                <c:pt idx="3">
                  <c:v>0.0676880435236789</c:v>
                </c:pt>
                <c:pt idx="4">
                  <c:v>0.08629392324743564</c:v>
                </c:pt>
                <c:pt idx="5">
                  <c:v>0.09492787423534033</c:v>
                </c:pt>
                <c:pt idx="6">
                  <c:v>0.09966940966993555</c:v>
                </c:pt>
                <c:pt idx="7">
                  <c:v>0.10715894895805633</c:v>
                </c:pt>
                <c:pt idx="8">
                  <c:v>0.11084688224320975</c:v>
                </c:pt>
                <c:pt idx="9">
                  <c:v>0.11166693065509412</c:v>
                </c:pt>
                <c:pt idx="10">
                  <c:v>0.07822961205605003</c:v>
                </c:pt>
                <c:pt idx="11">
                  <c:v>0.011812060337516668</c:v>
                </c:pt>
                <c:pt idx="12">
                  <c:v>0.007956718317600689</c:v>
                </c:pt>
                <c:pt idx="13">
                  <c:v>0.028221450376307845</c:v>
                </c:pt>
              </c:numCache>
            </c:numRef>
          </c:val>
        </c:ser>
        <c:gapWidth val="80"/>
        <c:axId val="46101146"/>
        <c:axId val="12257131"/>
      </c:barChart>
      <c:catAx>
        <c:axId val="4610114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2257131"/>
        <c:crosses val="autoZero"/>
        <c:auto val="1"/>
        <c:lblOffset val="100"/>
        <c:tickLblSkip val="1"/>
        <c:noMultiLvlLbl val="0"/>
      </c:catAx>
      <c:valAx>
        <c:axId val="1225713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10114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0.01187357247317143</c:v>
                </c:pt>
                <c:pt idx="1">
                  <c:v>0.029069304976505114</c:v>
                </c:pt>
                <c:pt idx="2">
                  <c:v>0.04843940855736328</c:v>
                </c:pt>
                <c:pt idx="3">
                  <c:v>0.0919139497070547</c:v>
                </c:pt>
                <c:pt idx="4">
                  <c:v>0.18177907552338576</c:v>
                </c:pt>
                <c:pt idx="5">
                  <c:v>0.05603319781273868</c:v>
                </c:pt>
                <c:pt idx="6">
                  <c:v>0.05606031493667751</c:v>
                </c:pt>
                <c:pt idx="7">
                  <c:v>0.05975420837654089</c:v>
                </c:pt>
                <c:pt idx="8">
                  <c:v>0.06668618964981264</c:v>
                </c:pt>
                <c:pt idx="9">
                  <c:v>0.06443256740206157</c:v>
                </c:pt>
                <c:pt idx="10">
                  <c:v>0.1574940601254249</c:v>
                </c:pt>
                <c:pt idx="11">
                  <c:v>0.06804629632135885</c:v>
                </c:pt>
                <c:pt idx="12">
                  <c:v>0.028997018558433344</c:v>
                </c:pt>
                <c:pt idx="13">
                  <c:v>0.07942083557947147</c:v>
                </c:pt>
              </c:numCache>
            </c:numRef>
          </c:val>
        </c:ser>
        <c:gapWidth val="80"/>
        <c:axId val="43205316"/>
        <c:axId val="53303525"/>
      </c:barChart>
      <c:catAx>
        <c:axId val="432053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3303525"/>
        <c:crosses val="autoZero"/>
        <c:auto val="1"/>
        <c:lblOffset val="100"/>
        <c:tickLblSkip val="1"/>
        <c:noMultiLvlLbl val="0"/>
      </c:catAx>
      <c:valAx>
        <c:axId val="5330352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053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0.023253284358644852</c:v>
                </c:pt>
                <c:pt idx="1">
                  <c:v>0.022768760595689427</c:v>
                </c:pt>
                <c:pt idx="2">
                  <c:v>0.04185131465885061</c:v>
                </c:pt>
                <c:pt idx="3">
                  <c:v>0.058570925232641714</c:v>
                </c:pt>
                <c:pt idx="4">
                  <c:v>0.09593629483874332</c:v>
                </c:pt>
                <c:pt idx="5">
                  <c:v>0.07225314936560079</c:v>
                </c:pt>
                <c:pt idx="6">
                  <c:v>0.08989832787914928</c:v>
                </c:pt>
                <c:pt idx="7">
                  <c:v>0.10179900585146888</c:v>
                </c:pt>
                <c:pt idx="8">
                  <c:v>0.09516803135302103</c:v>
                </c:pt>
                <c:pt idx="9">
                  <c:v>0.10969306249956536</c:v>
                </c:pt>
                <c:pt idx="10">
                  <c:v>0.10081009420034769</c:v>
                </c:pt>
                <c:pt idx="11">
                  <c:v>0.08096560435525457</c:v>
                </c:pt>
                <c:pt idx="12">
                  <c:v>0.08337790349543626</c:v>
                </c:pt>
                <c:pt idx="13">
                  <c:v>0.020918395659156586</c:v>
                </c:pt>
                <c:pt idx="14">
                  <c:v>0.0017299489970449907</c:v>
                </c:pt>
                <c:pt idx="15">
                  <c:v>0.0009048437822357954</c:v>
                </c:pt>
                <c:pt idx="16">
                  <c:v>6.790991093564459E-05</c:v>
                </c:pt>
                <c:pt idx="17">
                  <c:v>3.314296621314617E-05</c:v>
                </c:pt>
              </c:numCache>
            </c:numRef>
          </c:val>
        </c:ser>
        <c:gapWidth val="80"/>
        <c:axId val="9969678"/>
        <c:axId val="22618239"/>
      </c:barChart>
      <c:catAx>
        <c:axId val="996967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2618239"/>
        <c:crosses val="autoZero"/>
        <c:auto val="1"/>
        <c:lblOffset val="100"/>
        <c:tickLblSkip val="1"/>
        <c:noMultiLvlLbl val="0"/>
      </c:catAx>
      <c:valAx>
        <c:axId val="2261823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9696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0.7875866050064771</c:v>
                </c:pt>
                <c:pt idx="1">
                  <c:v>0.10123037830423007</c:v>
                </c:pt>
                <c:pt idx="2">
                  <c:v>0.040873328252149566</c:v>
                </c:pt>
                <c:pt idx="3">
                  <c:v>0.02022207621452106</c:v>
                </c:pt>
                <c:pt idx="4">
                  <c:v>0.015452814309501472</c:v>
                </c:pt>
                <c:pt idx="5">
                  <c:v>0.009516374555556687</c:v>
                </c:pt>
                <c:pt idx="6">
                  <c:v>0.023251202765395433</c:v>
                </c:pt>
                <c:pt idx="7">
                  <c:v>0.00186722059216869</c:v>
                </c:pt>
              </c:numCache>
            </c:numRef>
          </c:val>
        </c:ser>
        <c:gapWidth val="80"/>
        <c:axId val="2237560"/>
        <c:axId val="20138041"/>
      </c:barChart>
      <c:catAx>
        <c:axId val="223756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138041"/>
        <c:crosses val="autoZero"/>
        <c:auto val="1"/>
        <c:lblOffset val="100"/>
        <c:tickLblSkip val="1"/>
        <c:noMultiLvlLbl val="0"/>
      </c:catAx>
      <c:valAx>
        <c:axId val="201380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375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8682501.200000003</c:v>
                </c:pt>
                <c:pt idx="1">
                  <c:v>2255575.9899999998</c:v>
                </c:pt>
                <c:pt idx="2">
                  <c:v>909442.58</c:v>
                </c:pt>
                <c:pt idx="3">
                  <c:v>349634.82</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105</c:v>
                </c:pt>
                <c:pt idx="1">
                  <c:v>24</c:v>
                </c:pt>
                <c:pt idx="2">
                  <c:v>11</c:v>
                </c:pt>
                <c:pt idx="3">
                  <c:v>2</c:v>
                </c:pt>
              </c:numCache>
            </c:numRef>
          </c:val>
        </c:ser>
        <c:gapWidth val="100"/>
        <c:axId val="47024642"/>
        <c:axId val="20568595"/>
      </c:barChart>
      <c:catAx>
        <c:axId val="4702464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568595"/>
        <c:crosses val="autoZero"/>
        <c:auto val="1"/>
        <c:lblOffset val="100"/>
        <c:tickLblSkip val="1"/>
        <c:noMultiLvlLbl val="0"/>
      </c:catAx>
      <c:valAx>
        <c:axId val="2056859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0246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&gt;25 and &lt;=26</c:v>
                </c:pt>
                <c:pt idx="29">
                  <c:v>&gt;26 and &lt;=27</c:v>
                </c:pt>
              </c:strCache>
            </c:strRef>
          </c:cat>
          <c:val>
            <c:numRef>
              <c:f>_Hidden12!$B$2:$B$31</c:f>
              <c:numCache>
                <c:ptCount val="30"/>
                <c:pt idx="0">
                  <c:v>0.25597337310612917</c:v>
                </c:pt>
                <c:pt idx="1">
                  <c:v>0.18025847925964714</c:v>
                </c:pt>
                <c:pt idx="2">
                  <c:v>0.12476142695152365</c:v>
                </c:pt>
                <c:pt idx="3">
                  <c:v>0.22187541216091447</c:v>
                </c:pt>
                <c:pt idx="4">
                  <c:v>0.08662475832933007</c:v>
                </c:pt>
                <c:pt idx="5">
                  <c:v>0.03607481117633757</c:v>
                </c:pt>
                <c:pt idx="6">
                  <c:v>0.00769256099091149</c:v>
                </c:pt>
                <c:pt idx="7">
                  <c:v>0.0057795737777105085</c:v>
                </c:pt>
                <c:pt idx="8">
                  <c:v>0.01448306358155362</c:v>
                </c:pt>
                <c:pt idx="9">
                  <c:v>0.025215338190169124</c:v>
                </c:pt>
                <c:pt idx="10">
                  <c:v>0.019899009795792708</c:v>
                </c:pt>
                <c:pt idx="11">
                  <c:v>0.003629437705404983</c:v>
                </c:pt>
                <c:pt idx="12">
                  <c:v>0.0012020349137102431</c:v>
                </c:pt>
                <c:pt idx="13">
                  <c:v>0.0016134992923753904</c:v>
                </c:pt>
                <c:pt idx="14">
                  <c:v>0.006690160412241201</c:v>
                </c:pt>
                <c:pt idx="15">
                  <c:v>0.005078247386178947</c:v>
                </c:pt>
                <c:pt idx="16">
                  <c:v>0.002153875986159155</c:v>
                </c:pt>
                <c:pt idx="17">
                  <c:v>0.0004993645877512513</c:v>
                </c:pt>
                <c:pt idx="18">
                  <c:v>0.00014157957687017627</c:v>
                </c:pt>
                <c:pt idx="19">
                  <c:v>7.855386145526437E-05</c:v>
                </c:pt>
                <c:pt idx="20">
                  <c:v>0.0001701985499115745</c:v>
                </c:pt>
                <c:pt idx="21">
                  <c:v>2.7410520502334955E-05</c:v>
                </c:pt>
                <c:pt idx="22">
                  <c:v>3.543127664273949E-05</c:v>
                </c:pt>
                <c:pt idx="23">
                  <c:v>2.2357891238374337E-05</c:v>
                </c:pt>
                <c:pt idx="24">
                  <c:v>2.9545141381139764E-06</c:v>
                </c:pt>
                <c:pt idx="25">
                  <c:v>7.967896133603773E-06</c:v>
                </c:pt>
                <c:pt idx="26">
                  <c:v>1.4534450696095588E-06</c:v>
                </c:pt>
                <c:pt idx="27">
                  <c:v>4.2099363588808695E-06</c:v>
                </c:pt>
                <c:pt idx="28">
                  <c:v>6.602060459966686E-08</c:v>
                </c:pt>
                <c:pt idx="29">
                  <c:v>3.388907234335168E-06</c:v>
                </c:pt>
              </c:numCache>
            </c:numRef>
          </c:val>
        </c:ser>
        <c:gapWidth val="80"/>
        <c:axId val="56092916"/>
        <c:axId val="35074197"/>
      </c:barChart>
      <c:catAx>
        <c:axId val="560929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5074197"/>
        <c:crosses val="autoZero"/>
        <c:auto val="1"/>
        <c:lblOffset val="100"/>
        <c:tickLblSkip val="1"/>
        <c:noMultiLvlLbl val="0"/>
      </c:catAx>
      <c:valAx>
        <c:axId val="3507419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0929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pt idx="32">
                  <c:v>&gt;31 and &lt;=32</c:v>
                </c:pt>
              </c:strCache>
            </c:strRef>
          </c:cat>
          <c:val>
            <c:numRef>
              <c:f>_Hidden13!$B$2:$B$34</c:f>
              <c:numCache>
                <c:ptCount val="33"/>
                <c:pt idx="0">
                  <c:v>2.510541764693723E-05</c:v>
                </c:pt>
                <c:pt idx="1">
                  <c:v>0.007756330933316421</c:v>
                </c:pt>
                <c:pt idx="2">
                  <c:v>0.009804392821678599</c:v>
                </c:pt>
                <c:pt idx="3">
                  <c:v>0.009591192940752294</c:v>
                </c:pt>
                <c:pt idx="4">
                  <c:v>0.013341186234578195</c:v>
                </c:pt>
                <c:pt idx="5">
                  <c:v>0.019780386996393354</c:v>
                </c:pt>
                <c:pt idx="6">
                  <c:v>0.02333272695487982</c:v>
                </c:pt>
                <c:pt idx="7">
                  <c:v>0.03443076545789242</c:v>
                </c:pt>
                <c:pt idx="8">
                  <c:v>0.029463113091722743</c:v>
                </c:pt>
                <c:pt idx="9">
                  <c:v>0.043681356620316886</c:v>
                </c:pt>
                <c:pt idx="10">
                  <c:v>0.05457785258836127</c:v>
                </c:pt>
                <c:pt idx="11">
                  <c:v>0.03158153851138042</c:v>
                </c:pt>
                <c:pt idx="12">
                  <c:v>0.04972077814173123</c:v>
                </c:pt>
                <c:pt idx="13">
                  <c:v>0.04673281769595421</c:v>
                </c:pt>
                <c:pt idx="14">
                  <c:v>0.04679947220231385</c:v>
                </c:pt>
                <c:pt idx="15">
                  <c:v>0.06936460137525163</c:v>
                </c:pt>
                <c:pt idx="16">
                  <c:v>0.03671186056345942</c:v>
                </c:pt>
                <c:pt idx="17">
                  <c:v>0.06586203868751911</c:v>
                </c:pt>
                <c:pt idx="18">
                  <c:v>0.05455598313755442</c:v>
                </c:pt>
                <c:pt idx="19">
                  <c:v>0.05975770198187805</c:v>
                </c:pt>
                <c:pt idx="20">
                  <c:v>0.082074783390865</c:v>
                </c:pt>
                <c:pt idx="21">
                  <c:v>0.029108049597039082</c:v>
                </c:pt>
                <c:pt idx="22">
                  <c:v>0.05656545203493646</c:v>
                </c:pt>
                <c:pt idx="23">
                  <c:v>0.034555318744966285</c:v>
                </c:pt>
                <c:pt idx="24">
                  <c:v>0.042286023356514164</c:v>
                </c:pt>
                <c:pt idx="25">
                  <c:v>0.04518170080021296</c:v>
                </c:pt>
                <c:pt idx="26">
                  <c:v>0.0007370858729422578</c:v>
                </c:pt>
                <c:pt idx="27">
                  <c:v>0.0011088777725366712</c:v>
                </c:pt>
                <c:pt idx="28">
                  <c:v>0.000624605401186935</c:v>
                </c:pt>
                <c:pt idx="29">
                  <c:v>0.0005567873659423878</c:v>
                </c:pt>
                <c:pt idx="30">
                  <c:v>0.0002969703420632837</c:v>
                </c:pt>
                <c:pt idx="31">
                  <c:v>1.1401896115047741E-05</c:v>
                </c:pt>
                <c:pt idx="32">
                  <c:v>2.174107009809841E-05</c:v>
                </c:pt>
              </c:numCache>
            </c:numRef>
          </c:val>
        </c:ser>
        <c:gapWidth val="80"/>
        <c:axId val="47232318"/>
        <c:axId val="22437679"/>
      </c:barChart>
      <c:catAx>
        <c:axId val="4723231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2437679"/>
        <c:crosses val="autoZero"/>
        <c:auto val="1"/>
        <c:lblOffset val="100"/>
        <c:tickLblSkip val="1"/>
        <c:noMultiLvlLbl val="0"/>
      </c:catAx>
      <c:valAx>
        <c:axId val="224376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2323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0.00010302144335226803</c:v>
                </c:pt>
                <c:pt idx="1">
                  <c:v>0.0035692564553284883</c:v>
                </c:pt>
                <c:pt idx="2">
                  <c:v>0.0036867190606546967</c:v>
                </c:pt>
                <c:pt idx="3">
                  <c:v>0.0011870375696255238</c:v>
                </c:pt>
                <c:pt idx="4">
                  <c:v>0.022497045118790013</c:v>
                </c:pt>
                <c:pt idx="5">
                  <c:v>0.0027115222970693544</c:v>
                </c:pt>
                <c:pt idx="6">
                  <c:v>0.0052305431031346395</c:v>
                </c:pt>
                <c:pt idx="7">
                  <c:v>0.006910988726601544</c:v>
                </c:pt>
                <c:pt idx="8">
                  <c:v>0.008629189086472134</c:v>
                </c:pt>
                <c:pt idx="9">
                  <c:v>0.1054127576483416</c:v>
                </c:pt>
                <c:pt idx="10">
                  <c:v>0.013605047495971878</c:v>
                </c:pt>
                <c:pt idx="11">
                  <c:v>0.016826347493353298</c:v>
                </c:pt>
                <c:pt idx="12">
                  <c:v>0.05601510600562627</c:v>
                </c:pt>
                <c:pt idx="13">
                  <c:v>0.008413633232101949</c:v>
                </c:pt>
                <c:pt idx="14">
                  <c:v>0.1341519353200639</c:v>
                </c:pt>
                <c:pt idx="15">
                  <c:v>0.007322589368659724</c:v>
                </c:pt>
                <c:pt idx="16">
                  <c:v>0.0158409060509503</c:v>
                </c:pt>
                <c:pt idx="17">
                  <c:v>0.06334144921406847</c:v>
                </c:pt>
                <c:pt idx="18">
                  <c:v>0.014728939949793273</c:v>
                </c:pt>
                <c:pt idx="19">
                  <c:v>0.2275920341125293</c:v>
                </c:pt>
                <c:pt idx="20">
                  <c:v>0.008973002373410187</c:v>
                </c:pt>
                <c:pt idx="21">
                  <c:v>0.01090629438636312</c:v>
                </c:pt>
                <c:pt idx="22">
                  <c:v>0.01534947206692873</c:v>
                </c:pt>
                <c:pt idx="23">
                  <c:v>0.00982510244159535</c:v>
                </c:pt>
                <c:pt idx="24">
                  <c:v>0.20811702432912071</c:v>
                </c:pt>
                <c:pt idx="25">
                  <c:v>0.005473101693564966</c:v>
                </c:pt>
                <c:pt idx="26">
                  <c:v>0.0010322344408203968</c:v>
                </c:pt>
                <c:pt idx="27">
                  <c:v>0.0009399880871214492</c:v>
                </c:pt>
                <c:pt idx="28">
                  <c:v>0.0007370242664055438</c:v>
                </c:pt>
                <c:pt idx="29">
                  <c:v>0.01982000093098489</c:v>
                </c:pt>
                <c:pt idx="30">
                  <c:v>0.0008819854743558504</c:v>
                </c:pt>
                <c:pt idx="31">
                  <c:v>1.8443525393737422E-06</c:v>
                </c:pt>
                <c:pt idx="32">
                  <c:v>3.6039812951073224E-05</c:v>
                </c:pt>
                <c:pt idx="33">
                  <c:v>1.0934897437441129E-06</c:v>
                </c:pt>
                <c:pt idx="34">
                  <c:v>8.743037037781132E-06</c:v>
                </c:pt>
                <c:pt idx="35">
                  <c:v>5.1462758020449974E-05</c:v>
                </c:pt>
                <c:pt idx="36">
                  <c:v>2.0392154772952627E-05</c:v>
                </c:pt>
                <c:pt idx="37">
                  <c:v>4.884766026508609E-05</c:v>
                </c:pt>
                <c:pt idx="38">
                  <c:v>2.774915096926766E-07</c:v>
                </c:pt>
              </c:numCache>
            </c:numRef>
          </c:val>
        </c:ser>
        <c:gapWidth val="80"/>
        <c:axId val="612520"/>
        <c:axId val="5512681"/>
      </c:barChart>
      <c:catAx>
        <c:axId val="61252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12681"/>
        <c:crosses val="autoZero"/>
        <c:auto val="1"/>
        <c:lblOffset val="100"/>
        <c:tickLblSkip val="1"/>
        <c:noMultiLvlLbl val="0"/>
      </c:catAx>
      <c:valAx>
        <c:axId val="551268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25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1.0537597509274523E-05</c:v>
                </c:pt>
                <c:pt idx="1">
                  <c:v>1.640234983210094E-06</c:v>
                </c:pt>
                <c:pt idx="2">
                  <c:v>1.3811731626757172E-06</c:v>
                </c:pt>
                <c:pt idx="3">
                  <c:v>3.4611791412689995E-06</c:v>
                </c:pt>
                <c:pt idx="4">
                  <c:v>6.602060459966673E-08</c:v>
                </c:pt>
                <c:pt idx="5">
                  <c:v>4.6371165270530604E-07</c:v>
                </c:pt>
                <c:pt idx="6">
                  <c:v>2.1614650135241226E-05</c:v>
                </c:pt>
                <c:pt idx="7">
                  <c:v>3.173120261899658E-05</c:v>
                </c:pt>
                <c:pt idx="8">
                  <c:v>2.5010964387219197E-05</c:v>
                </c:pt>
                <c:pt idx="9">
                  <c:v>0.00015942577830556178</c:v>
                </c:pt>
                <c:pt idx="10">
                  <c:v>8.419385655807547E-05</c:v>
                </c:pt>
                <c:pt idx="11">
                  <c:v>0.00011850599863429982</c:v>
                </c:pt>
                <c:pt idx="12">
                  <c:v>0.0003301713572391143</c:v>
                </c:pt>
                <c:pt idx="13">
                  <c:v>0.001947869561096301</c:v>
                </c:pt>
                <c:pt idx="14">
                  <c:v>0.0037788844672300083</c:v>
                </c:pt>
                <c:pt idx="15">
                  <c:v>0.0075539845248318045</c:v>
                </c:pt>
                <c:pt idx="16">
                  <c:v>0.0022790570038258083</c:v>
                </c:pt>
                <c:pt idx="17">
                  <c:v>0.001093634597072067</c:v>
                </c:pt>
                <c:pt idx="18">
                  <c:v>0.0019451354614235432</c:v>
                </c:pt>
                <c:pt idx="19">
                  <c:v>0.015945967647217903</c:v>
                </c:pt>
                <c:pt idx="20">
                  <c:v>0.026598573043088485</c:v>
                </c:pt>
                <c:pt idx="21">
                  <c:v>0.017901099216033955</c:v>
                </c:pt>
                <c:pt idx="22">
                  <c:v>0.004576343481630883</c:v>
                </c:pt>
                <c:pt idx="23">
                  <c:v>0.008873063479366592</c:v>
                </c:pt>
                <c:pt idx="24">
                  <c:v>0.020669495277265294</c:v>
                </c:pt>
                <c:pt idx="25">
                  <c:v>0.08785278217563325</c:v>
                </c:pt>
                <c:pt idx="26">
                  <c:v>0.18948550855264937</c:v>
                </c:pt>
                <c:pt idx="27">
                  <c:v>0.13380030986595332</c:v>
                </c:pt>
                <c:pt idx="28">
                  <c:v>0.189386672039711</c:v>
                </c:pt>
                <c:pt idx="29">
                  <c:v>0.2855234158810382</c:v>
                </c:pt>
              </c:numCache>
            </c:numRef>
          </c:val>
        </c:ser>
        <c:gapWidth val="80"/>
        <c:axId val="49614130"/>
        <c:axId val="43873987"/>
      </c:barChart>
      <c:catAx>
        <c:axId val="49614130"/>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3873987"/>
        <c:crosses val="autoZero"/>
        <c:auto val="1"/>
        <c:lblOffset val="100"/>
        <c:tickLblSkip val="1"/>
        <c:noMultiLvlLbl val="0"/>
      </c:catAx>
      <c:valAx>
        <c:axId val="4387398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6141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0.17012102652176303</c:v>
                </c:pt>
                <c:pt idx="1">
                  <c:v>0.34781881340654464</c:v>
                </c:pt>
                <c:pt idx="2">
                  <c:v>0.25225954682157664</c:v>
                </c:pt>
                <c:pt idx="3">
                  <c:v>0.09916907522383621</c:v>
                </c:pt>
                <c:pt idx="4">
                  <c:v>0.13063153802627966</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0.49830702958936063</c:v>
                </c:pt>
                <c:pt idx="1">
                  <c:v>0.3045653768740242</c:v>
                </c:pt>
                <c:pt idx="2">
                  <c:v>0.13361298696412785</c:v>
                </c:pt>
                <c:pt idx="3">
                  <c:v>0.03730178138108764</c:v>
                </c:pt>
                <c:pt idx="4">
                  <c:v>0.02621282519139971</c:v>
                </c:pt>
              </c:numCache>
            </c:numRef>
          </c:val>
        </c:ser>
        <c:axId val="59321564"/>
        <c:axId val="64132029"/>
      </c:barChart>
      <c:catAx>
        <c:axId val="5932156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4132029"/>
        <c:crosses val="autoZero"/>
        <c:auto val="1"/>
        <c:lblOffset val="100"/>
        <c:tickLblSkip val="1"/>
        <c:noMultiLvlLbl val="0"/>
      </c:catAx>
      <c:valAx>
        <c:axId val="6413202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321564"/>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7.5 - 8%</c:v>
                </c:pt>
                <c:pt idx="15">
                  <c:v>9 - 9.5%</c:v>
                </c:pt>
                <c:pt idx="16">
                  <c:v>8 - 8.5%</c:v>
                </c:pt>
                <c:pt idx="17">
                  <c:v>8.5 - 9%</c:v>
                </c:pt>
              </c:strCache>
            </c:strRef>
          </c:cat>
          <c:val>
            <c:numRef>
              <c:f>_Hidden17!$B$2:$B$19</c:f>
              <c:numCache>
                <c:ptCount val="18"/>
                <c:pt idx="0">
                  <c:v>0.005732843077641511</c:v>
                </c:pt>
                <c:pt idx="1">
                  <c:v>0.039732546959988506</c:v>
                </c:pt>
                <c:pt idx="2">
                  <c:v>0.2241867118390191</c:v>
                </c:pt>
                <c:pt idx="3">
                  <c:v>0.5554423632120212</c:v>
                </c:pt>
                <c:pt idx="4">
                  <c:v>0.10428356939305125</c:v>
                </c:pt>
                <c:pt idx="5">
                  <c:v>0.05072796833621016</c:v>
                </c:pt>
                <c:pt idx="6">
                  <c:v>0.012429816308115491</c:v>
                </c:pt>
                <c:pt idx="7">
                  <c:v>0.004721723290842252</c:v>
                </c:pt>
                <c:pt idx="8">
                  <c:v>0.0016323047529558756</c:v>
                </c:pt>
                <c:pt idx="9">
                  <c:v>0.0007703940660092025</c:v>
                </c:pt>
                <c:pt idx="10">
                  <c:v>0.00026136450388654044</c:v>
                </c:pt>
                <c:pt idx="11">
                  <c:v>4.5527619547538306E-05</c:v>
                </c:pt>
                <c:pt idx="12">
                  <c:v>1.092709635910775E-05</c:v>
                </c:pt>
                <c:pt idx="13">
                  <c:v>1.2306833699901927E-05</c:v>
                </c:pt>
                <c:pt idx="14">
                  <c:v>2.1423285882804456E-06</c:v>
                </c:pt>
                <c:pt idx="15">
                  <c:v>2.9706478355999424E-06</c:v>
                </c:pt>
                <c:pt idx="16">
                  <c:v>3.189321376111965E-06</c:v>
                </c:pt>
                <c:pt idx="17">
                  <c:v>1.3304128523898603E-06</c:v>
                </c:pt>
              </c:numCache>
            </c:numRef>
          </c:val>
        </c:ser>
        <c:gapWidth val="80"/>
        <c:axId val="40317350"/>
        <c:axId val="27311831"/>
      </c:barChart>
      <c:catAx>
        <c:axId val="4031735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7311831"/>
        <c:crosses val="autoZero"/>
        <c:auto val="1"/>
        <c:lblOffset val="100"/>
        <c:tickLblSkip val="1"/>
        <c:noMultiLvlLbl val="0"/>
      </c:catAx>
      <c:valAx>
        <c:axId val="2731183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3173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2931544621.7200084</c:v>
                </c:pt>
                <c:pt idx="1">
                  <c:v>29630306.80999998</c:v>
                </c:pt>
                <c:pt idx="2">
                  <c:v>10640790782.710178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0.07074052461144405</c:v>
                </c:pt>
                <c:pt idx="1">
                  <c:v>0.027046158024497505</c:v>
                </c:pt>
                <c:pt idx="2">
                  <c:v>0.012546172532914013</c:v>
                </c:pt>
                <c:pt idx="3">
                  <c:v>0.026691907675519193</c:v>
                </c:pt>
                <c:pt idx="4">
                  <c:v>0.02020155211558364</c:v>
                </c:pt>
                <c:pt idx="5">
                  <c:v>0.004879053571290693</c:v>
                </c:pt>
                <c:pt idx="6">
                  <c:v>0.00798522585527801</c:v>
                </c:pt>
                <c:pt idx="7">
                  <c:v>0.007422221600409771</c:v>
                </c:pt>
                <c:pt idx="8">
                  <c:v>0.0038415598082871365</c:v>
                </c:pt>
                <c:pt idx="9">
                  <c:v>0.00594059584073401</c:v>
                </c:pt>
                <c:pt idx="10">
                  <c:v>0.00691792892421727</c:v>
                </c:pt>
                <c:pt idx="11">
                  <c:v>0.018200494433346724</c:v>
                </c:pt>
                <c:pt idx="12">
                  <c:v>0.787586605006478</c:v>
                </c:pt>
              </c:numCache>
            </c:numRef>
          </c:val>
        </c:ser>
        <c:gapWidth val="80"/>
        <c:axId val="44479888"/>
        <c:axId val="64774673"/>
      </c:barChart>
      <c:catAx>
        <c:axId val="4447988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4774673"/>
        <c:crosses val="autoZero"/>
        <c:auto val="1"/>
        <c:lblOffset val="100"/>
        <c:tickLblSkip val="1"/>
        <c:noMultiLvlLbl val="0"/>
      </c:catAx>
      <c:valAx>
        <c:axId val="647746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47988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E. Optional ECB-ECAIs data"/>
      <sheetName val="Disclaim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16" sqref="A16"/>
    </sheetView>
  </sheetViews>
  <sheetFormatPr defaultColWidth="9.140625" defaultRowHeight="12.75"/>
  <cols>
    <col min="1" max="1" width="242.00390625" style="170" customWidth="1"/>
    <col min="2" max="16384" width="9.140625" style="170" customWidth="1"/>
  </cols>
  <sheetData>
    <row r="1" ht="31.5">
      <c r="A1" s="184" t="s">
        <v>1857</v>
      </c>
    </row>
    <row r="3" ht="15">
      <c r="A3" s="183"/>
    </row>
    <row r="4" ht="34.5">
      <c r="A4" s="178" t="s">
        <v>1856</v>
      </c>
    </row>
    <row r="5" ht="34.5">
      <c r="A5" s="178" t="s">
        <v>1855</v>
      </c>
    </row>
    <row r="6" ht="34.5">
      <c r="A6" s="178" t="s">
        <v>1854</v>
      </c>
    </row>
    <row r="7" ht="17.25">
      <c r="A7" s="178"/>
    </row>
    <row r="8" ht="18.75">
      <c r="A8" s="177" t="s">
        <v>1853</v>
      </c>
    </row>
    <row r="9" ht="34.5">
      <c r="A9" s="182" t="s">
        <v>1852</v>
      </c>
    </row>
    <row r="10" ht="69">
      <c r="A10" s="176" t="s">
        <v>1851</v>
      </c>
    </row>
    <row r="11" ht="34.5">
      <c r="A11" s="176" t="s">
        <v>1850</v>
      </c>
    </row>
    <row r="12" ht="17.25">
      <c r="A12" s="176" t="s">
        <v>1849</v>
      </c>
    </row>
    <row r="13" ht="17.25">
      <c r="A13" s="176" t="s">
        <v>1848</v>
      </c>
    </row>
    <row r="14" ht="34.5">
      <c r="A14" s="176" t="s">
        <v>1847</v>
      </c>
    </row>
    <row r="15" ht="17.25">
      <c r="A15" s="176"/>
    </row>
    <row r="16" ht="18.75">
      <c r="A16" s="177" t="s">
        <v>1846</v>
      </c>
    </row>
    <row r="17" ht="17.25">
      <c r="A17" s="172" t="s">
        <v>1845</v>
      </c>
    </row>
    <row r="18" ht="34.5">
      <c r="A18" s="173" t="s">
        <v>1844</v>
      </c>
    </row>
    <row r="19" ht="34.5">
      <c r="A19" s="173" t="s">
        <v>1843</v>
      </c>
    </row>
    <row r="20" ht="51.75">
      <c r="A20" s="173" t="s">
        <v>1842</v>
      </c>
    </row>
    <row r="21" ht="86.25">
      <c r="A21" s="173" t="s">
        <v>1841</v>
      </c>
    </row>
    <row r="22" ht="51.75">
      <c r="A22" s="173" t="s">
        <v>1840</v>
      </c>
    </row>
    <row r="23" ht="34.5">
      <c r="A23" s="173" t="s">
        <v>1839</v>
      </c>
    </row>
    <row r="24" ht="17.25">
      <c r="A24" s="173" t="s">
        <v>1838</v>
      </c>
    </row>
    <row r="25" ht="17.25">
      <c r="A25" s="172" t="s">
        <v>1837</v>
      </c>
    </row>
    <row r="26" ht="51.75">
      <c r="A26" s="171" t="s">
        <v>1836</v>
      </c>
    </row>
    <row r="27" ht="17.25">
      <c r="A27" s="171" t="s">
        <v>1835</v>
      </c>
    </row>
    <row r="28" ht="17.25">
      <c r="A28" s="172" t="s">
        <v>1834</v>
      </c>
    </row>
    <row r="29" ht="34.5">
      <c r="A29" s="173" t="s">
        <v>1833</v>
      </c>
    </row>
    <row r="30" ht="34.5">
      <c r="A30" s="173" t="s">
        <v>1832</v>
      </c>
    </row>
    <row r="31" ht="34.5">
      <c r="A31" s="173" t="s">
        <v>1831</v>
      </c>
    </row>
    <row r="32" ht="34.5">
      <c r="A32" s="173" t="s">
        <v>1830</v>
      </c>
    </row>
    <row r="33" ht="17.25">
      <c r="A33" s="173"/>
    </row>
    <row r="34" ht="18.75">
      <c r="A34" s="177" t="s">
        <v>1829</v>
      </c>
    </row>
    <row r="35" ht="17.25">
      <c r="A35" s="172" t="s">
        <v>1828</v>
      </c>
    </row>
    <row r="36" ht="34.5">
      <c r="A36" s="173" t="s">
        <v>1827</v>
      </c>
    </row>
    <row r="37" ht="34.5">
      <c r="A37" s="173" t="s">
        <v>1826</v>
      </c>
    </row>
    <row r="38" ht="34.5">
      <c r="A38" s="173" t="s">
        <v>1825</v>
      </c>
    </row>
    <row r="39" ht="17.25">
      <c r="A39" s="173" t="s">
        <v>1824</v>
      </c>
    </row>
    <row r="40" ht="34.5">
      <c r="A40" s="173" t="s">
        <v>1823</v>
      </c>
    </row>
    <row r="41" ht="17.25">
      <c r="A41" s="172" t="s">
        <v>1822</v>
      </c>
    </row>
    <row r="42" ht="17.25">
      <c r="A42" s="173" t="s">
        <v>1821</v>
      </c>
    </row>
    <row r="43" ht="17.25">
      <c r="A43" s="171" t="s">
        <v>1820</v>
      </c>
    </row>
    <row r="44" ht="17.25">
      <c r="A44" s="172" t="s">
        <v>1819</v>
      </c>
    </row>
    <row r="45" ht="34.5">
      <c r="A45" s="171" t="s">
        <v>1818</v>
      </c>
    </row>
    <row r="46" ht="34.5">
      <c r="A46" s="173" t="s">
        <v>1817</v>
      </c>
    </row>
    <row r="47" ht="51.75">
      <c r="A47" s="173" t="s">
        <v>1816</v>
      </c>
    </row>
    <row r="48" ht="17.25">
      <c r="A48" s="173" t="s">
        <v>1815</v>
      </c>
    </row>
    <row r="49" ht="17.25">
      <c r="A49" s="171" t="s">
        <v>1814</v>
      </c>
    </row>
    <row r="50" ht="17.25">
      <c r="A50" s="172" t="s">
        <v>1813</v>
      </c>
    </row>
    <row r="51" ht="34.5">
      <c r="A51" s="171" t="s">
        <v>1812</v>
      </c>
    </row>
    <row r="52" ht="17.25">
      <c r="A52" s="173" t="s">
        <v>1811</v>
      </c>
    </row>
    <row r="53" ht="34.5">
      <c r="A53" s="171" t="s">
        <v>1810</v>
      </c>
    </row>
    <row r="54" ht="17.25">
      <c r="A54" s="172" t="s">
        <v>1809</v>
      </c>
    </row>
    <row r="55" ht="17.25">
      <c r="A55" s="171" t="s">
        <v>1808</v>
      </c>
    </row>
    <row r="56" ht="34.5">
      <c r="A56" s="173" t="s">
        <v>1807</v>
      </c>
    </row>
    <row r="57" ht="17.25">
      <c r="A57" s="173" t="s">
        <v>1806</v>
      </c>
    </row>
    <row r="58" ht="34.5">
      <c r="A58" s="173" t="s">
        <v>1805</v>
      </c>
    </row>
    <row r="59" ht="17.25">
      <c r="A59" s="172" t="s">
        <v>1804</v>
      </c>
    </row>
    <row r="60" ht="34.5">
      <c r="A60" s="173" t="s">
        <v>1803</v>
      </c>
    </row>
    <row r="61" ht="17.25">
      <c r="A61" s="181"/>
    </row>
    <row r="62" ht="18.75">
      <c r="A62" s="177" t="s">
        <v>1802</v>
      </c>
    </row>
    <row r="63" ht="17.25">
      <c r="A63" s="172" t="s">
        <v>1801</v>
      </c>
    </row>
    <row r="64" ht="34.5">
      <c r="A64" s="173" t="s">
        <v>1800</v>
      </c>
    </row>
    <row r="65" ht="17.25">
      <c r="A65" s="173" t="s">
        <v>1799</v>
      </c>
    </row>
    <row r="66" ht="34.5">
      <c r="A66" s="176" t="s">
        <v>1798</v>
      </c>
    </row>
    <row r="67" ht="34.5">
      <c r="A67" s="176" t="s">
        <v>1797</v>
      </c>
    </row>
    <row r="68" ht="34.5">
      <c r="A68" s="176" t="s">
        <v>1796</v>
      </c>
    </row>
    <row r="69" ht="17.25">
      <c r="A69" s="179" t="s">
        <v>1795</v>
      </c>
    </row>
    <row r="70" ht="51.75">
      <c r="A70" s="176" t="s">
        <v>1794</v>
      </c>
    </row>
    <row r="71" ht="17.25">
      <c r="A71" s="176" t="s">
        <v>1793</v>
      </c>
    </row>
    <row r="72" ht="17.25">
      <c r="A72" s="179" t="s">
        <v>1792</v>
      </c>
    </row>
    <row r="73" ht="17.25">
      <c r="A73" s="176" t="s">
        <v>1791</v>
      </c>
    </row>
    <row r="74" ht="17.25">
      <c r="A74" s="179" t="s">
        <v>1790</v>
      </c>
    </row>
    <row r="75" ht="34.5">
      <c r="A75" s="176" t="s">
        <v>1789</v>
      </c>
    </row>
    <row r="76" ht="17.25">
      <c r="A76" s="176" t="s">
        <v>1788</v>
      </c>
    </row>
    <row r="77" ht="51.75">
      <c r="A77" s="176" t="s">
        <v>1787</v>
      </c>
    </row>
    <row r="78" ht="17.25">
      <c r="A78" s="179" t="s">
        <v>1786</v>
      </c>
    </row>
    <row r="79" ht="17.25">
      <c r="A79" s="180" t="s">
        <v>1785</v>
      </c>
    </row>
    <row r="80" ht="17.25">
      <c r="A80" s="179" t="s">
        <v>1784</v>
      </c>
    </row>
    <row r="81" ht="34.5">
      <c r="A81" s="176" t="s">
        <v>1783</v>
      </c>
    </row>
    <row r="82" ht="34.5">
      <c r="A82" s="176" t="s">
        <v>1782</v>
      </c>
    </row>
    <row r="83" ht="34.5">
      <c r="A83" s="176" t="s">
        <v>1781</v>
      </c>
    </row>
    <row r="84" ht="34.5">
      <c r="A84" s="176" t="s">
        <v>1780</v>
      </c>
    </row>
    <row r="85" ht="34.5">
      <c r="A85" s="176" t="s">
        <v>1779</v>
      </c>
    </row>
    <row r="86" ht="17.25">
      <c r="A86" s="179" t="s">
        <v>1778</v>
      </c>
    </row>
    <row r="87" ht="17.25">
      <c r="A87" s="176" t="s">
        <v>1777</v>
      </c>
    </row>
    <row r="88" ht="34.5">
      <c r="A88" s="176" t="s">
        <v>1776</v>
      </c>
    </row>
    <row r="89" ht="17.25">
      <c r="A89" s="179" t="s">
        <v>1775</v>
      </c>
    </row>
    <row r="90" ht="34.5">
      <c r="A90" s="176" t="s">
        <v>1774</v>
      </c>
    </row>
    <row r="91" ht="17.25">
      <c r="A91" s="179" t="s">
        <v>1773</v>
      </c>
    </row>
    <row r="92" ht="17.25">
      <c r="A92" s="180" t="s">
        <v>1772</v>
      </c>
    </row>
    <row r="93" ht="17.25">
      <c r="A93" s="176" t="s">
        <v>1771</v>
      </c>
    </row>
    <row r="94" ht="17.25">
      <c r="A94" s="176"/>
    </row>
    <row r="95" ht="18.75">
      <c r="A95" s="177" t="s">
        <v>1770</v>
      </c>
    </row>
    <row r="96" ht="34.5">
      <c r="A96" s="180" t="s">
        <v>1769</v>
      </c>
    </row>
    <row r="97" ht="17.25">
      <c r="A97" s="180" t="s">
        <v>1768</v>
      </c>
    </row>
    <row r="98" ht="17.25">
      <c r="A98" s="179" t="s">
        <v>1767</v>
      </c>
    </row>
    <row r="99" ht="17.25">
      <c r="A99" s="178" t="s">
        <v>1766</v>
      </c>
    </row>
    <row r="100" ht="17.25">
      <c r="A100" s="176" t="s">
        <v>1765</v>
      </c>
    </row>
    <row r="101" ht="17.25">
      <c r="A101" s="176" t="s">
        <v>1764</v>
      </c>
    </row>
    <row r="102" ht="17.25">
      <c r="A102" s="176" t="s">
        <v>1763</v>
      </c>
    </row>
    <row r="103" ht="17.25">
      <c r="A103" s="176" t="s">
        <v>1762</v>
      </c>
    </row>
    <row r="104" ht="34.5">
      <c r="A104" s="176" t="s">
        <v>1761</v>
      </c>
    </row>
    <row r="105" ht="17.25">
      <c r="A105" s="178" t="s">
        <v>1760</v>
      </c>
    </row>
    <row r="106" ht="17.25">
      <c r="A106" s="176" t="s">
        <v>1759</v>
      </c>
    </row>
    <row r="107" ht="17.25">
      <c r="A107" s="176" t="s">
        <v>1758</v>
      </c>
    </row>
    <row r="108" ht="17.25">
      <c r="A108" s="176" t="s">
        <v>1757</v>
      </c>
    </row>
    <row r="109" ht="17.25">
      <c r="A109" s="176" t="s">
        <v>1756</v>
      </c>
    </row>
    <row r="110" ht="17.25">
      <c r="A110" s="176" t="s">
        <v>1755</v>
      </c>
    </row>
    <row r="111" ht="17.25">
      <c r="A111" s="176" t="s">
        <v>1754</v>
      </c>
    </row>
    <row r="112" ht="17.25">
      <c r="A112" s="179" t="s">
        <v>1753</v>
      </c>
    </row>
    <row r="113" ht="17.25">
      <c r="A113" s="176" t="s">
        <v>1752</v>
      </c>
    </row>
    <row r="114" ht="17.25">
      <c r="A114" s="178" t="s">
        <v>1751</v>
      </c>
    </row>
    <row r="115" ht="17.25">
      <c r="A115" s="176" t="s">
        <v>1750</v>
      </c>
    </row>
    <row r="116" ht="17.25">
      <c r="A116" s="176" t="s">
        <v>1749</v>
      </c>
    </row>
    <row r="117" ht="17.25">
      <c r="A117" s="178" t="s">
        <v>1748</v>
      </c>
    </row>
    <row r="118" ht="17.25">
      <c r="A118" s="176" t="s">
        <v>1747</v>
      </c>
    </row>
    <row r="119" ht="17.25">
      <c r="A119" s="176" t="s">
        <v>1746</v>
      </c>
    </row>
    <row r="120" ht="17.25">
      <c r="A120" s="176" t="s">
        <v>1745</v>
      </c>
    </row>
    <row r="121" ht="17.25">
      <c r="A121" s="179" t="s">
        <v>1744</v>
      </c>
    </row>
    <row r="122" ht="17.25">
      <c r="A122" s="178" t="s">
        <v>1743</v>
      </c>
    </row>
    <row r="123" ht="17.25">
      <c r="A123" s="178" t="s">
        <v>1742</v>
      </c>
    </row>
    <row r="124" ht="17.25">
      <c r="A124" s="176" t="s">
        <v>1741</v>
      </c>
    </row>
    <row r="125" ht="17.25">
      <c r="A125" s="176" t="s">
        <v>1740</v>
      </c>
    </row>
    <row r="126" ht="17.25">
      <c r="A126" s="176" t="s">
        <v>1739</v>
      </c>
    </row>
    <row r="127" ht="17.25">
      <c r="A127" s="176" t="s">
        <v>1738</v>
      </c>
    </row>
    <row r="128" ht="17.25">
      <c r="A128" s="176" t="s">
        <v>1737</v>
      </c>
    </row>
    <row r="129" ht="17.25">
      <c r="A129" s="179" t="s">
        <v>1736</v>
      </c>
    </row>
    <row r="130" ht="34.5">
      <c r="A130" s="176" t="s">
        <v>1735</v>
      </c>
    </row>
    <row r="131" ht="69">
      <c r="A131" s="176" t="s">
        <v>1734</v>
      </c>
    </row>
    <row r="132" ht="34.5">
      <c r="A132" s="176" t="s">
        <v>1733</v>
      </c>
    </row>
    <row r="133" ht="17.25">
      <c r="A133" s="179" t="s">
        <v>1732</v>
      </c>
    </row>
    <row r="134" ht="34.5">
      <c r="A134" s="178" t="s">
        <v>1731</v>
      </c>
    </row>
    <row r="135" ht="17.25">
      <c r="A135" s="178"/>
    </row>
    <row r="136" ht="18.75">
      <c r="A136" s="177" t="s">
        <v>1730</v>
      </c>
    </row>
    <row r="137" ht="17.25">
      <c r="A137" s="176" t="s">
        <v>1729</v>
      </c>
    </row>
    <row r="138" ht="34.5">
      <c r="A138" s="173" t="s">
        <v>1728</v>
      </c>
    </row>
    <row r="139" ht="34.5">
      <c r="A139" s="173" t="s">
        <v>1727</v>
      </c>
    </row>
    <row r="140" ht="17.25">
      <c r="A140" s="172" t="s">
        <v>1726</v>
      </c>
    </row>
    <row r="141" ht="17.25">
      <c r="A141" s="175" t="s">
        <v>1725</v>
      </c>
    </row>
    <row r="142" ht="34.5">
      <c r="A142" s="171" t="s">
        <v>1724</v>
      </c>
    </row>
    <row r="143" ht="17.25">
      <c r="A143" s="173" t="s">
        <v>1723</v>
      </c>
    </row>
    <row r="144" ht="17.25">
      <c r="A144" s="173" t="s">
        <v>1722</v>
      </c>
    </row>
    <row r="145" ht="17.25">
      <c r="A145" s="175" t="s">
        <v>1721</v>
      </c>
    </row>
    <row r="146" ht="17.25">
      <c r="A146" s="172" t="s">
        <v>1720</v>
      </c>
    </row>
    <row r="147" ht="17.25">
      <c r="A147" s="175" t="s">
        <v>1719</v>
      </c>
    </row>
    <row r="148" ht="17.25">
      <c r="A148" s="173" t="s">
        <v>1718</v>
      </c>
    </row>
    <row r="149" ht="17.25">
      <c r="A149" s="173" t="s">
        <v>1717</v>
      </c>
    </row>
    <row r="150" ht="17.25">
      <c r="A150" s="173" t="s">
        <v>1716</v>
      </c>
    </row>
    <row r="151" ht="34.5">
      <c r="A151" s="175" t="s">
        <v>1715</v>
      </c>
    </row>
    <row r="152" ht="17.25">
      <c r="A152" s="172" t="s">
        <v>1714</v>
      </c>
    </row>
    <row r="153" ht="17.25">
      <c r="A153" s="173" t="s">
        <v>1713</v>
      </c>
    </row>
    <row r="154" ht="17.25">
      <c r="A154" s="173" t="s">
        <v>1712</v>
      </c>
    </row>
    <row r="155" ht="17.25">
      <c r="A155" s="173" t="s">
        <v>1711</v>
      </c>
    </row>
    <row r="156" ht="17.25">
      <c r="A156" s="173" t="s">
        <v>1710</v>
      </c>
    </row>
    <row r="157" ht="34.5">
      <c r="A157" s="173" t="s">
        <v>1709</v>
      </c>
    </row>
    <row r="158" ht="34.5">
      <c r="A158" s="173" t="s">
        <v>1708</v>
      </c>
    </row>
    <row r="159" ht="17.25">
      <c r="A159" s="172" t="s">
        <v>1707</v>
      </c>
    </row>
    <row r="160" ht="34.5">
      <c r="A160" s="173" t="s">
        <v>1706</v>
      </c>
    </row>
    <row r="161" ht="34.5">
      <c r="A161" s="173" t="s">
        <v>1705</v>
      </c>
    </row>
    <row r="162" ht="17.25">
      <c r="A162" s="173" t="s">
        <v>1704</v>
      </c>
    </row>
    <row r="163" ht="17.25">
      <c r="A163" s="172" t="s">
        <v>1703</v>
      </c>
    </row>
    <row r="164" ht="34.5">
      <c r="A164" s="174" t="s">
        <v>1702</v>
      </c>
    </row>
    <row r="165" ht="34.5">
      <c r="A165" s="173" t="s">
        <v>1701</v>
      </c>
    </row>
    <row r="166" ht="17.25">
      <c r="A166" s="172" t="s">
        <v>1700</v>
      </c>
    </row>
    <row r="167" ht="17.25">
      <c r="A167" s="173" t="s">
        <v>1699</v>
      </c>
    </row>
    <row r="168" ht="17.25">
      <c r="A168" s="172" t="s">
        <v>1698</v>
      </c>
    </row>
    <row r="169" ht="17.25">
      <c r="A169" s="171" t="s">
        <v>1697</v>
      </c>
    </row>
    <row r="170" ht="17.25">
      <c r="A170" s="171"/>
    </row>
    <row r="171" ht="17.25">
      <c r="A171" s="171"/>
    </row>
    <row r="172" ht="17.25">
      <c r="A172" s="171"/>
    </row>
    <row r="173" ht="17.25">
      <c r="A173" s="171"/>
    </row>
    <row r="174" ht="17.25">
      <c r="A174" s="17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88"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2:AI324"/>
  <sheetViews>
    <sheetView showGridLines="0" view="pageBreakPreview" zoomScale="60" zoomScalePageLayoutView="0" workbookViewId="0" topLeftCell="B115">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986</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1154</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1114</v>
      </c>
      <c r="C7" s="37"/>
      <c r="D7" s="37"/>
      <c r="E7" s="37"/>
      <c r="F7" s="37"/>
      <c r="G7" s="37"/>
      <c r="H7" s="37"/>
      <c r="I7" s="37"/>
      <c r="J7" s="37"/>
      <c r="K7" s="1"/>
      <c r="L7" s="38">
        <v>43921</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1155</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1170</v>
      </c>
      <c r="J11" s="54"/>
      <c r="K11" s="54"/>
      <c r="L11" s="54"/>
      <c r="M11" s="54"/>
      <c r="N11" s="54"/>
      <c r="O11" s="54"/>
      <c r="P11" s="54"/>
      <c r="Q11" s="54"/>
      <c r="R11" s="54"/>
      <c r="S11" s="54"/>
      <c r="T11" s="53" t="s">
        <v>1171</v>
      </c>
      <c r="U11" s="54"/>
      <c r="V11" s="54"/>
      <c r="W11" s="54"/>
      <c r="X11" s="54"/>
      <c r="Y11" s="54"/>
      <c r="Z11" s="54"/>
      <c r="AA11" s="53" t="s">
        <v>1172</v>
      </c>
      <c r="AB11" s="54"/>
      <c r="AC11" s="54"/>
      <c r="AD11" s="54"/>
      <c r="AE11" s="54"/>
      <c r="AF11" s="54"/>
      <c r="AG11" s="54"/>
      <c r="AH11" s="53" t="s">
        <v>1171</v>
      </c>
      <c r="AI11" s="54"/>
    </row>
    <row r="12" spans="2:35" ht="12" customHeight="1">
      <c r="B12" s="122" t="s">
        <v>586</v>
      </c>
      <c r="C12" s="57"/>
      <c r="D12" s="57"/>
      <c r="E12" s="57"/>
      <c r="F12" s="57"/>
      <c r="G12" s="57"/>
      <c r="H12" s="57"/>
      <c r="I12" s="139">
        <v>2175789881.390003</v>
      </c>
      <c r="J12" s="57"/>
      <c r="K12" s="57"/>
      <c r="L12" s="57"/>
      <c r="M12" s="57"/>
      <c r="N12" s="57"/>
      <c r="O12" s="57"/>
      <c r="P12" s="57"/>
      <c r="Q12" s="57"/>
      <c r="R12" s="57"/>
      <c r="S12" s="57"/>
      <c r="T12" s="137">
        <v>0.15996142966248167</v>
      </c>
      <c r="U12" s="57"/>
      <c r="V12" s="57"/>
      <c r="W12" s="57"/>
      <c r="X12" s="57"/>
      <c r="Y12" s="57"/>
      <c r="Z12" s="57"/>
      <c r="AA12" s="56">
        <v>33871</v>
      </c>
      <c r="AB12" s="57"/>
      <c r="AC12" s="57"/>
      <c r="AD12" s="57"/>
      <c r="AE12" s="57"/>
      <c r="AF12" s="57"/>
      <c r="AG12" s="57"/>
      <c r="AH12" s="137">
        <v>0.16653719073280102</v>
      </c>
      <c r="AI12" s="57"/>
    </row>
    <row r="13" spans="2:35" ht="12" customHeight="1">
      <c r="B13" s="122" t="s">
        <v>582</v>
      </c>
      <c r="C13" s="57"/>
      <c r="D13" s="57"/>
      <c r="E13" s="57"/>
      <c r="F13" s="57"/>
      <c r="G13" s="57"/>
      <c r="H13" s="57"/>
      <c r="I13" s="139">
        <v>2152334418.3899903</v>
      </c>
      <c r="J13" s="57"/>
      <c r="K13" s="57"/>
      <c r="L13" s="57"/>
      <c r="M13" s="57"/>
      <c r="N13" s="57"/>
      <c r="O13" s="57"/>
      <c r="P13" s="57"/>
      <c r="Q13" s="57"/>
      <c r="R13" s="57"/>
      <c r="S13" s="57"/>
      <c r="T13" s="137">
        <v>0.1582370125085235</v>
      </c>
      <c r="U13" s="57"/>
      <c r="V13" s="57"/>
      <c r="W13" s="57"/>
      <c r="X13" s="57"/>
      <c r="Y13" s="57"/>
      <c r="Z13" s="57"/>
      <c r="AA13" s="56">
        <v>31371</v>
      </c>
      <c r="AB13" s="57"/>
      <c r="AC13" s="57"/>
      <c r="AD13" s="57"/>
      <c r="AE13" s="57"/>
      <c r="AF13" s="57"/>
      <c r="AG13" s="57"/>
      <c r="AH13" s="137">
        <v>0.1542451716949219</v>
      </c>
      <c r="AI13" s="57"/>
    </row>
    <row r="14" spans="2:35" ht="12" customHeight="1">
      <c r="B14" s="122" t="s">
        <v>584</v>
      </c>
      <c r="C14" s="57"/>
      <c r="D14" s="57"/>
      <c r="E14" s="57"/>
      <c r="F14" s="57"/>
      <c r="G14" s="57"/>
      <c r="H14" s="57"/>
      <c r="I14" s="139">
        <v>1949691193.9299996</v>
      </c>
      <c r="J14" s="57"/>
      <c r="K14" s="57"/>
      <c r="L14" s="57"/>
      <c r="M14" s="57"/>
      <c r="N14" s="57"/>
      <c r="O14" s="57"/>
      <c r="P14" s="57"/>
      <c r="Q14" s="57"/>
      <c r="R14" s="57"/>
      <c r="S14" s="57"/>
      <c r="T14" s="137">
        <v>0.14333892874901688</v>
      </c>
      <c r="U14" s="57"/>
      <c r="V14" s="57"/>
      <c r="W14" s="57"/>
      <c r="X14" s="57"/>
      <c r="Y14" s="57"/>
      <c r="Z14" s="57"/>
      <c r="AA14" s="56">
        <v>27909</v>
      </c>
      <c r="AB14" s="57"/>
      <c r="AC14" s="57"/>
      <c r="AD14" s="57"/>
      <c r="AE14" s="57"/>
      <c r="AF14" s="57"/>
      <c r="AG14" s="57"/>
      <c r="AH14" s="137">
        <v>0.13722318373126696</v>
      </c>
      <c r="AI14" s="57"/>
    </row>
    <row r="15" spans="2:35" ht="12" customHeight="1">
      <c r="B15" s="122" t="s">
        <v>590</v>
      </c>
      <c r="C15" s="57"/>
      <c r="D15" s="57"/>
      <c r="E15" s="57"/>
      <c r="F15" s="57"/>
      <c r="G15" s="57"/>
      <c r="H15" s="57"/>
      <c r="I15" s="139">
        <v>1533786962.7299974</v>
      </c>
      <c r="J15" s="57"/>
      <c r="K15" s="57"/>
      <c r="L15" s="57"/>
      <c r="M15" s="57"/>
      <c r="N15" s="57"/>
      <c r="O15" s="57"/>
      <c r="P15" s="57"/>
      <c r="Q15" s="57"/>
      <c r="R15" s="57"/>
      <c r="S15" s="57"/>
      <c r="T15" s="137">
        <v>0.11276215477168508</v>
      </c>
      <c r="U15" s="57"/>
      <c r="V15" s="57"/>
      <c r="W15" s="57"/>
      <c r="X15" s="57"/>
      <c r="Y15" s="57"/>
      <c r="Z15" s="57"/>
      <c r="AA15" s="56">
        <v>25351</v>
      </c>
      <c r="AB15" s="57"/>
      <c r="AC15" s="57"/>
      <c r="AD15" s="57"/>
      <c r="AE15" s="57"/>
      <c r="AF15" s="57"/>
      <c r="AG15" s="57"/>
      <c r="AH15" s="137">
        <v>0.12464598985170908</v>
      </c>
      <c r="AI15" s="57"/>
    </row>
    <row r="16" spans="2:35" ht="12" customHeight="1">
      <c r="B16" s="122" t="s">
        <v>588</v>
      </c>
      <c r="C16" s="57"/>
      <c r="D16" s="57"/>
      <c r="E16" s="57"/>
      <c r="F16" s="57"/>
      <c r="G16" s="57"/>
      <c r="H16" s="57"/>
      <c r="I16" s="139">
        <v>1144129539.000001</v>
      </c>
      <c r="J16" s="57"/>
      <c r="K16" s="57"/>
      <c r="L16" s="57"/>
      <c r="M16" s="57"/>
      <c r="N16" s="57"/>
      <c r="O16" s="57"/>
      <c r="P16" s="57"/>
      <c r="Q16" s="57"/>
      <c r="R16" s="57"/>
      <c r="S16" s="57"/>
      <c r="T16" s="137">
        <v>0.08411501420375946</v>
      </c>
      <c r="U16" s="57"/>
      <c r="V16" s="57"/>
      <c r="W16" s="57"/>
      <c r="X16" s="57"/>
      <c r="Y16" s="57"/>
      <c r="Z16" s="57"/>
      <c r="AA16" s="56">
        <v>11204</v>
      </c>
      <c r="AB16" s="57"/>
      <c r="AC16" s="57"/>
      <c r="AD16" s="57"/>
      <c r="AE16" s="57"/>
      <c r="AF16" s="57"/>
      <c r="AG16" s="57"/>
      <c r="AH16" s="137">
        <v>0.05508791252015891</v>
      </c>
      <c r="AI16" s="57"/>
    </row>
    <row r="17" spans="2:35" ht="12" customHeight="1">
      <c r="B17" s="122" t="s">
        <v>592</v>
      </c>
      <c r="C17" s="57"/>
      <c r="D17" s="57"/>
      <c r="E17" s="57"/>
      <c r="F17" s="57"/>
      <c r="G17" s="57"/>
      <c r="H17" s="57"/>
      <c r="I17" s="139">
        <v>1088917242.7199996</v>
      </c>
      <c r="J17" s="57"/>
      <c r="K17" s="57"/>
      <c r="L17" s="57"/>
      <c r="M17" s="57"/>
      <c r="N17" s="57"/>
      <c r="O17" s="57"/>
      <c r="P17" s="57"/>
      <c r="Q17" s="57"/>
      <c r="R17" s="57"/>
      <c r="S17" s="57"/>
      <c r="T17" s="137">
        <v>0.08005587323457022</v>
      </c>
      <c r="U17" s="57"/>
      <c r="V17" s="57"/>
      <c r="W17" s="57"/>
      <c r="X17" s="57"/>
      <c r="Y17" s="57"/>
      <c r="Z17" s="57"/>
      <c r="AA17" s="56">
        <v>19353</v>
      </c>
      <c r="AB17" s="57"/>
      <c r="AC17" s="57"/>
      <c r="AD17" s="57"/>
      <c r="AE17" s="57"/>
      <c r="AF17" s="57"/>
      <c r="AG17" s="57"/>
      <c r="AH17" s="137">
        <v>0.09515497777602958</v>
      </c>
      <c r="AI17" s="57"/>
    </row>
    <row r="18" spans="2:35" ht="12" customHeight="1">
      <c r="B18" s="122" t="s">
        <v>594</v>
      </c>
      <c r="C18" s="57"/>
      <c r="D18" s="57"/>
      <c r="E18" s="57"/>
      <c r="F18" s="57"/>
      <c r="G18" s="57"/>
      <c r="H18" s="57"/>
      <c r="I18" s="139">
        <v>983776965.8699973</v>
      </c>
      <c r="J18" s="57"/>
      <c r="K18" s="57"/>
      <c r="L18" s="57"/>
      <c r="M18" s="57"/>
      <c r="N18" s="57"/>
      <c r="O18" s="57"/>
      <c r="P18" s="57"/>
      <c r="Q18" s="57"/>
      <c r="R18" s="57"/>
      <c r="S18" s="57"/>
      <c r="T18" s="137">
        <v>0.07232608776958266</v>
      </c>
      <c r="U18" s="57"/>
      <c r="V18" s="57"/>
      <c r="W18" s="57"/>
      <c r="X18" s="57"/>
      <c r="Y18" s="57"/>
      <c r="Z18" s="57"/>
      <c r="AA18" s="56">
        <v>15578</v>
      </c>
      <c r="AB18" s="57"/>
      <c r="AC18" s="57"/>
      <c r="AD18" s="57"/>
      <c r="AE18" s="57"/>
      <c r="AF18" s="57"/>
      <c r="AG18" s="57"/>
      <c r="AH18" s="137">
        <v>0.07659402902883217</v>
      </c>
      <c r="AI18" s="57"/>
    </row>
    <row r="19" spans="2:35" ht="12" customHeight="1">
      <c r="B19" s="122" t="s">
        <v>596</v>
      </c>
      <c r="C19" s="57"/>
      <c r="D19" s="57"/>
      <c r="E19" s="57"/>
      <c r="F19" s="57"/>
      <c r="G19" s="57"/>
      <c r="H19" s="57"/>
      <c r="I19" s="139">
        <v>895950331.5099994</v>
      </c>
      <c r="J19" s="57"/>
      <c r="K19" s="57"/>
      <c r="L19" s="57"/>
      <c r="M19" s="57"/>
      <c r="N19" s="57"/>
      <c r="O19" s="57"/>
      <c r="P19" s="57"/>
      <c r="Q19" s="57"/>
      <c r="R19" s="57"/>
      <c r="S19" s="57"/>
      <c r="T19" s="137">
        <v>0.06586918027367401</v>
      </c>
      <c r="U19" s="57"/>
      <c r="V19" s="57"/>
      <c r="W19" s="57"/>
      <c r="X19" s="57"/>
      <c r="Y19" s="57"/>
      <c r="Z19" s="57"/>
      <c r="AA19" s="56">
        <v>14857</v>
      </c>
      <c r="AB19" s="57"/>
      <c r="AC19" s="57"/>
      <c r="AD19" s="57"/>
      <c r="AE19" s="57"/>
      <c r="AF19" s="57"/>
      <c r="AG19" s="57"/>
      <c r="AH19" s="137">
        <v>0.07304901073830783</v>
      </c>
      <c r="AI19" s="57"/>
    </row>
    <row r="20" spans="2:35" ht="12" customHeight="1">
      <c r="B20" s="122" t="s">
        <v>598</v>
      </c>
      <c r="C20" s="57"/>
      <c r="D20" s="57"/>
      <c r="E20" s="57"/>
      <c r="F20" s="57"/>
      <c r="G20" s="57"/>
      <c r="H20" s="57"/>
      <c r="I20" s="139">
        <v>683145168.8100011</v>
      </c>
      <c r="J20" s="57"/>
      <c r="K20" s="57"/>
      <c r="L20" s="57"/>
      <c r="M20" s="57"/>
      <c r="N20" s="57"/>
      <c r="O20" s="57"/>
      <c r="P20" s="57"/>
      <c r="Q20" s="57"/>
      <c r="R20" s="57"/>
      <c r="S20" s="57"/>
      <c r="T20" s="137">
        <v>0.0502240031560647</v>
      </c>
      <c r="U20" s="57"/>
      <c r="V20" s="57"/>
      <c r="W20" s="57"/>
      <c r="X20" s="57"/>
      <c r="Y20" s="57"/>
      <c r="Z20" s="57"/>
      <c r="AA20" s="56">
        <v>8335</v>
      </c>
      <c r="AB20" s="57"/>
      <c r="AC20" s="57"/>
      <c r="AD20" s="57"/>
      <c r="AE20" s="57"/>
      <c r="AF20" s="57"/>
      <c r="AG20" s="57"/>
      <c r="AH20" s="137">
        <v>0.04098159147228887</v>
      </c>
      <c r="AI20" s="57"/>
    </row>
    <row r="21" spans="2:35" ht="12" customHeight="1">
      <c r="B21" s="122" t="s">
        <v>600</v>
      </c>
      <c r="C21" s="57"/>
      <c r="D21" s="57"/>
      <c r="E21" s="57"/>
      <c r="F21" s="57"/>
      <c r="G21" s="57"/>
      <c r="H21" s="57"/>
      <c r="I21" s="139">
        <v>582854687.8500006</v>
      </c>
      <c r="J21" s="57"/>
      <c r="K21" s="57"/>
      <c r="L21" s="57"/>
      <c r="M21" s="57"/>
      <c r="N21" s="57"/>
      <c r="O21" s="57"/>
      <c r="P21" s="57"/>
      <c r="Q21" s="57"/>
      <c r="R21" s="57"/>
      <c r="S21" s="57"/>
      <c r="T21" s="137">
        <v>0.04285076879501015</v>
      </c>
      <c r="U21" s="57"/>
      <c r="V21" s="57"/>
      <c r="W21" s="57"/>
      <c r="X21" s="57"/>
      <c r="Y21" s="57"/>
      <c r="Z21" s="57"/>
      <c r="AA21" s="56">
        <v>9313</v>
      </c>
      <c r="AB21" s="57"/>
      <c r="AC21" s="57"/>
      <c r="AD21" s="57"/>
      <c r="AE21" s="57"/>
      <c r="AF21" s="57"/>
      <c r="AG21" s="57"/>
      <c r="AH21" s="137">
        <v>0.04579022931990717</v>
      </c>
      <c r="AI21" s="57"/>
    </row>
    <row r="22" spans="2:35" ht="12" customHeight="1">
      <c r="B22" s="122" t="s">
        <v>534</v>
      </c>
      <c r="C22" s="57"/>
      <c r="D22" s="57"/>
      <c r="E22" s="57"/>
      <c r="F22" s="57"/>
      <c r="G22" s="57"/>
      <c r="H22" s="57"/>
      <c r="I22" s="139">
        <v>359167883.18999934</v>
      </c>
      <c r="J22" s="57"/>
      <c r="K22" s="57"/>
      <c r="L22" s="57"/>
      <c r="M22" s="57"/>
      <c r="N22" s="57"/>
      <c r="O22" s="57"/>
      <c r="P22" s="57"/>
      <c r="Q22" s="57"/>
      <c r="R22" s="57"/>
      <c r="S22" s="57"/>
      <c r="T22" s="137">
        <v>0.026405586575857988</v>
      </c>
      <c r="U22" s="57"/>
      <c r="V22" s="57"/>
      <c r="W22" s="57"/>
      <c r="X22" s="57"/>
      <c r="Y22" s="57"/>
      <c r="Z22" s="57"/>
      <c r="AA22" s="56">
        <v>5329</v>
      </c>
      <c r="AB22" s="57"/>
      <c r="AC22" s="57"/>
      <c r="AD22" s="57"/>
      <c r="AE22" s="57"/>
      <c r="AF22" s="57"/>
      <c r="AG22" s="57"/>
      <c r="AH22" s="137">
        <v>0.026201667781143058</v>
      </c>
      <c r="AI22" s="57"/>
    </row>
    <row r="23" spans="2:35" ht="12" customHeight="1">
      <c r="B23" s="122" t="s">
        <v>62</v>
      </c>
      <c r="C23" s="57"/>
      <c r="D23" s="57"/>
      <c r="E23" s="57"/>
      <c r="F23" s="57"/>
      <c r="G23" s="57"/>
      <c r="H23" s="57"/>
      <c r="I23" s="139">
        <v>52421435.849999994</v>
      </c>
      <c r="J23" s="57"/>
      <c r="K23" s="57"/>
      <c r="L23" s="57"/>
      <c r="M23" s="57"/>
      <c r="N23" s="57"/>
      <c r="O23" s="57"/>
      <c r="P23" s="57"/>
      <c r="Q23" s="57"/>
      <c r="R23" s="57"/>
      <c r="S23" s="57"/>
      <c r="T23" s="137">
        <v>0.003853960299773548</v>
      </c>
      <c r="U23" s="57"/>
      <c r="V23" s="57"/>
      <c r="W23" s="57"/>
      <c r="X23" s="57"/>
      <c r="Y23" s="57"/>
      <c r="Z23" s="57"/>
      <c r="AA23" s="56">
        <v>913</v>
      </c>
      <c r="AB23" s="57"/>
      <c r="AC23" s="57"/>
      <c r="AD23" s="57"/>
      <c r="AE23" s="57"/>
      <c r="AF23" s="57"/>
      <c r="AG23" s="57"/>
      <c r="AH23" s="137">
        <v>0.004489045352633442</v>
      </c>
      <c r="AI23" s="57"/>
    </row>
    <row r="24" spans="2:35" ht="13.5" customHeight="1">
      <c r="B24" s="140"/>
      <c r="C24" s="141"/>
      <c r="D24" s="141"/>
      <c r="E24" s="141"/>
      <c r="F24" s="141"/>
      <c r="G24" s="141"/>
      <c r="H24" s="141"/>
      <c r="I24" s="142">
        <v>13601965711.23999</v>
      </c>
      <c r="J24" s="141"/>
      <c r="K24" s="141"/>
      <c r="L24" s="141"/>
      <c r="M24" s="141"/>
      <c r="N24" s="141"/>
      <c r="O24" s="141"/>
      <c r="P24" s="141"/>
      <c r="Q24" s="141"/>
      <c r="R24" s="141"/>
      <c r="S24" s="141"/>
      <c r="T24" s="143">
        <v>0.9999999999999969</v>
      </c>
      <c r="U24" s="141"/>
      <c r="V24" s="141"/>
      <c r="W24" s="141"/>
      <c r="X24" s="141"/>
      <c r="Y24" s="141"/>
      <c r="Z24" s="141"/>
      <c r="AA24" s="144">
        <v>203384</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1156</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1173</v>
      </c>
      <c r="C28" s="54"/>
      <c r="D28" s="54"/>
      <c r="E28" s="54"/>
      <c r="F28" s="54"/>
      <c r="G28" s="54"/>
      <c r="H28" s="54"/>
      <c r="I28" s="54"/>
      <c r="J28" s="53" t="s">
        <v>1170</v>
      </c>
      <c r="K28" s="54"/>
      <c r="L28" s="54"/>
      <c r="M28" s="54"/>
      <c r="N28" s="54"/>
      <c r="O28" s="54"/>
      <c r="P28" s="54"/>
      <c r="Q28" s="54"/>
      <c r="R28" s="54"/>
      <c r="S28" s="54"/>
      <c r="T28" s="53" t="s">
        <v>1171</v>
      </c>
      <c r="U28" s="54"/>
      <c r="V28" s="54"/>
      <c r="W28" s="54"/>
      <c r="X28" s="54"/>
      <c r="Y28" s="54"/>
      <c r="Z28" s="54"/>
      <c r="AA28" s="53" t="s">
        <v>1172</v>
      </c>
      <c r="AB28" s="54"/>
      <c r="AC28" s="54"/>
      <c r="AD28" s="54"/>
      <c r="AE28" s="54"/>
      <c r="AF28" s="54"/>
      <c r="AG28" s="53" t="s">
        <v>1171</v>
      </c>
      <c r="AH28" s="54"/>
      <c r="AI28" s="54"/>
    </row>
    <row r="29" spans="2:35" ht="12.75" customHeight="1">
      <c r="B29" s="59" t="s">
        <v>1174</v>
      </c>
      <c r="C29" s="57"/>
      <c r="D29" s="57"/>
      <c r="E29" s="57"/>
      <c r="F29" s="57"/>
      <c r="G29" s="57"/>
      <c r="H29" s="57"/>
      <c r="I29" s="57"/>
      <c r="J29" s="139">
        <v>3481741043.9800034</v>
      </c>
      <c r="K29" s="57"/>
      <c r="L29" s="57"/>
      <c r="M29" s="57"/>
      <c r="N29" s="57"/>
      <c r="O29" s="57"/>
      <c r="P29" s="57"/>
      <c r="Q29" s="57"/>
      <c r="R29" s="57"/>
      <c r="S29" s="57"/>
      <c r="T29" s="137">
        <v>0.25597337310612867</v>
      </c>
      <c r="U29" s="57"/>
      <c r="V29" s="57"/>
      <c r="W29" s="57"/>
      <c r="X29" s="57"/>
      <c r="Y29" s="57"/>
      <c r="Z29" s="57"/>
      <c r="AA29" s="56">
        <v>40878</v>
      </c>
      <c r="AB29" s="57"/>
      <c r="AC29" s="57"/>
      <c r="AD29" s="57"/>
      <c r="AE29" s="57"/>
      <c r="AF29" s="57"/>
      <c r="AG29" s="137">
        <v>0.20098926169216852</v>
      </c>
      <c r="AH29" s="57"/>
      <c r="AI29" s="57"/>
    </row>
    <row r="30" spans="2:35" ht="12.75" customHeight="1">
      <c r="B30" s="59" t="s">
        <v>1175</v>
      </c>
      <c r="C30" s="57"/>
      <c r="D30" s="57"/>
      <c r="E30" s="57"/>
      <c r="F30" s="57"/>
      <c r="G30" s="57"/>
      <c r="H30" s="57"/>
      <c r="I30" s="57"/>
      <c r="J30" s="139">
        <v>2451869654.0499945</v>
      </c>
      <c r="K30" s="57"/>
      <c r="L30" s="57"/>
      <c r="M30" s="57"/>
      <c r="N30" s="57"/>
      <c r="O30" s="57"/>
      <c r="P30" s="57"/>
      <c r="Q30" s="57"/>
      <c r="R30" s="57"/>
      <c r="S30" s="57"/>
      <c r="T30" s="137">
        <v>0.18025847925964777</v>
      </c>
      <c r="U30" s="57"/>
      <c r="V30" s="57"/>
      <c r="W30" s="57"/>
      <c r="X30" s="57"/>
      <c r="Y30" s="57"/>
      <c r="Z30" s="57"/>
      <c r="AA30" s="56">
        <v>30770</v>
      </c>
      <c r="AB30" s="57"/>
      <c r="AC30" s="57"/>
      <c r="AD30" s="57"/>
      <c r="AE30" s="57"/>
      <c r="AF30" s="57"/>
      <c r="AG30" s="137">
        <v>0.1512901703182158</v>
      </c>
      <c r="AH30" s="57"/>
      <c r="AI30" s="57"/>
    </row>
    <row r="31" spans="2:35" ht="12.75" customHeight="1">
      <c r="B31" s="59" t="s">
        <v>1176</v>
      </c>
      <c r="C31" s="57"/>
      <c r="D31" s="57"/>
      <c r="E31" s="57"/>
      <c r="F31" s="57"/>
      <c r="G31" s="57"/>
      <c r="H31" s="57"/>
      <c r="I31" s="57"/>
      <c r="J31" s="139">
        <v>1697000651.479997</v>
      </c>
      <c r="K31" s="57"/>
      <c r="L31" s="57"/>
      <c r="M31" s="57"/>
      <c r="N31" s="57"/>
      <c r="O31" s="57"/>
      <c r="P31" s="57"/>
      <c r="Q31" s="57"/>
      <c r="R31" s="57"/>
      <c r="S31" s="57"/>
      <c r="T31" s="137">
        <v>0.12476142695152359</v>
      </c>
      <c r="U31" s="57"/>
      <c r="V31" s="57"/>
      <c r="W31" s="57"/>
      <c r="X31" s="57"/>
      <c r="Y31" s="57"/>
      <c r="Z31" s="57"/>
      <c r="AA31" s="56">
        <v>21820</v>
      </c>
      <c r="AB31" s="57"/>
      <c r="AC31" s="57"/>
      <c r="AD31" s="57"/>
      <c r="AE31" s="57"/>
      <c r="AF31" s="57"/>
      <c r="AG31" s="137">
        <v>0.10728474216260867</v>
      </c>
      <c r="AH31" s="57"/>
      <c r="AI31" s="57"/>
    </row>
    <row r="32" spans="2:35" ht="12.75" customHeight="1">
      <c r="B32" s="59" t="s">
        <v>1177</v>
      </c>
      <c r="C32" s="57"/>
      <c r="D32" s="57"/>
      <c r="E32" s="57"/>
      <c r="F32" s="57"/>
      <c r="G32" s="57"/>
      <c r="H32" s="57"/>
      <c r="I32" s="57"/>
      <c r="J32" s="139">
        <v>3017941748.3800106</v>
      </c>
      <c r="K32" s="57"/>
      <c r="L32" s="57"/>
      <c r="M32" s="57"/>
      <c r="N32" s="57"/>
      <c r="O32" s="57"/>
      <c r="P32" s="57"/>
      <c r="Q32" s="57"/>
      <c r="R32" s="57"/>
      <c r="S32" s="57"/>
      <c r="T32" s="137">
        <v>0.2218754121609153</v>
      </c>
      <c r="U32" s="57"/>
      <c r="V32" s="57"/>
      <c r="W32" s="57"/>
      <c r="X32" s="57"/>
      <c r="Y32" s="57"/>
      <c r="Z32" s="57"/>
      <c r="AA32" s="56">
        <v>44220</v>
      </c>
      <c r="AB32" s="57"/>
      <c r="AC32" s="57"/>
      <c r="AD32" s="57"/>
      <c r="AE32" s="57"/>
      <c r="AF32" s="57"/>
      <c r="AG32" s="137">
        <v>0.21742123274200528</v>
      </c>
      <c r="AH32" s="57"/>
      <c r="AI32" s="57"/>
    </row>
    <row r="33" spans="2:35" ht="12.75" customHeight="1">
      <c r="B33" s="59" t="s">
        <v>1178</v>
      </c>
      <c r="C33" s="57"/>
      <c r="D33" s="57"/>
      <c r="E33" s="57"/>
      <c r="F33" s="57"/>
      <c r="G33" s="57"/>
      <c r="H33" s="57"/>
      <c r="I33" s="57"/>
      <c r="J33" s="139">
        <v>1178266992.5399928</v>
      </c>
      <c r="K33" s="57"/>
      <c r="L33" s="57"/>
      <c r="M33" s="57"/>
      <c r="N33" s="57"/>
      <c r="O33" s="57"/>
      <c r="P33" s="57"/>
      <c r="Q33" s="57"/>
      <c r="R33" s="57"/>
      <c r="S33" s="57"/>
      <c r="T33" s="137">
        <v>0.08662475832932966</v>
      </c>
      <c r="U33" s="57"/>
      <c r="V33" s="57"/>
      <c r="W33" s="57"/>
      <c r="X33" s="57"/>
      <c r="Y33" s="57"/>
      <c r="Z33" s="57"/>
      <c r="AA33" s="56">
        <v>19593</v>
      </c>
      <c r="AB33" s="57"/>
      <c r="AC33" s="57"/>
      <c r="AD33" s="57"/>
      <c r="AE33" s="57"/>
      <c r="AF33" s="57"/>
      <c r="AG33" s="137">
        <v>0.09633501160366598</v>
      </c>
      <c r="AH33" s="57"/>
      <c r="AI33" s="57"/>
    </row>
    <row r="34" spans="2:35" ht="12.75" customHeight="1">
      <c r="B34" s="59" t="s">
        <v>1179</v>
      </c>
      <c r="C34" s="57"/>
      <c r="D34" s="57"/>
      <c r="E34" s="57"/>
      <c r="F34" s="57"/>
      <c r="G34" s="57"/>
      <c r="H34" s="57"/>
      <c r="I34" s="57"/>
      <c r="J34" s="139">
        <v>490688344.6599992</v>
      </c>
      <c r="K34" s="57"/>
      <c r="L34" s="57"/>
      <c r="M34" s="57"/>
      <c r="N34" s="57"/>
      <c r="O34" s="57"/>
      <c r="P34" s="57"/>
      <c r="Q34" s="57"/>
      <c r="R34" s="57"/>
      <c r="S34" s="57"/>
      <c r="T34" s="137">
        <v>0.03607481117633744</v>
      </c>
      <c r="U34" s="57"/>
      <c r="V34" s="57"/>
      <c r="W34" s="57"/>
      <c r="X34" s="57"/>
      <c r="Y34" s="57"/>
      <c r="Z34" s="57"/>
      <c r="AA34" s="56">
        <v>8834</v>
      </c>
      <c r="AB34" s="57"/>
      <c r="AC34" s="57"/>
      <c r="AD34" s="57"/>
      <c r="AE34" s="57"/>
      <c r="AF34" s="57"/>
      <c r="AG34" s="137">
        <v>0.04343507847224954</v>
      </c>
      <c r="AH34" s="57"/>
      <c r="AI34" s="57"/>
    </row>
    <row r="35" spans="2:35" ht="12.75" customHeight="1">
      <c r="B35" s="59" t="s">
        <v>1180</v>
      </c>
      <c r="C35" s="57"/>
      <c r="D35" s="57"/>
      <c r="E35" s="57"/>
      <c r="F35" s="57"/>
      <c r="G35" s="57"/>
      <c r="H35" s="57"/>
      <c r="I35" s="57"/>
      <c r="J35" s="139">
        <v>104633950.8299999</v>
      </c>
      <c r="K35" s="57"/>
      <c r="L35" s="57"/>
      <c r="M35" s="57"/>
      <c r="N35" s="57"/>
      <c r="O35" s="57"/>
      <c r="P35" s="57"/>
      <c r="Q35" s="57"/>
      <c r="R35" s="57"/>
      <c r="S35" s="57"/>
      <c r="T35" s="137">
        <v>0.007692560990911451</v>
      </c>
      <c r="U35" s="57"/>
      <c r="V35" s="57"/>
      <c r="W35" s="57"/>
      <c r="X35" s="57"/>
      <c r="Y35" s="57"/>
      <c r="Z35" s="57"/>
      <c r="AA35" s="56">
        <v>1866</v>
      </c>
      <c r="AB35" s="57"/>
      <c r="AC35" s="57"/>
      <c r="AD35" s="57"/>
      <c r="AE35" s="57"/>
      <c r="AF35" s="57"/>
      <c r="AG35" s="137">
        <v>0.00917476300987295</v>
      </c>
      <c r="AH35" s="57"/>
      <c r="AI35" s="57"/>
    </row>
    <row r="36" spans="2:35" ht="12.75" customHeight="1">
      <c r="B36" s="59" t="s">
        <v>1181</v>
      </c>
      <c r="C36" s="57"/>
      <c r="D36" s="57"/>
      <c r="E36" s="57"/>
      <c r="F36" s="57"/>
      <c r="G36" s="57"/>
      <c r="H36" s="57"/>
      <c r="I36" s="57"/>
      <c r="J36" s="139">
        <v>78613564.34999993</v>
      </c>
      <c r="K36" s="57"/>
      <c r="L36" s="57"/>
      <c r="M36" s="57"/>
      <c r="N36" s="57"/>
      <c r="O36" s="57"/>
      <c r="P36" s="57"/>
      <c r="Q36" s="57"/>
      <c r="R36" s="57"/>
      <c r="S36" s="57"/>
      <c r="T36" s="137">
        <v>0.005779573777710495</v>
      </c>
      <c r="U36" s="57"/>
      <c r="V36" s="57"/>
      <c r="W36" s="57"/>
      <c r="X36" s="57"/>
      <c r="Y36" s="57"/>
      <c r="Z36" s="57"/>
      <c r="AA36" s="56">
        <v>1721</v>
      </c>
      <c r="AB36" s="57"/>
      <c r="AC36" s="57"/>
      <c r="AD36" s="57"/>
      <c r="AE36" s="57"/>
      <c r="AF36" s="57"/>
      <c r="AG36" s="137">
        <v>0.008461825905675962</v>
      </c>
      <c r="AH36" s="57"/>
      <c r="AI36" s="57"/>
    </row>
    <row r="37" spans="2:35" ht="12.75" customHeight="1">
      <c r="B37" s="59" t="s">
        <v>1182</v>
      </c>
      <c r="C37" s="57"/>
      <c r="D37" s="57"/>
      <c r="E37" s="57"/>
      <c r="F37" s="57"/>
      <c r="G37" s="57"/>
      <c r="H37" s="57"/>
      <c r="I37" s="57"/>
      <c r="J37" s="139">
        <v>196998134.22999957</v>
      </c>
      <c r="K37" s="57"/>
      <c r="L37" s="57"/>
      <c r="M37" s="57"/>
      <c r="N37" s="57"/>
      <c r="O37" s="57"/>
      <c r="P37" s="57"/>
      <c r="Q37" s="57"/>
      <c r="R37" s="57"/>
      <c r="S37" s="57"/>
      <c r="T37" s="137">
        <v>0.014483063581553515</v>
      </c>
      <c r="U37" s="57"/>
      <c r="V37" s="57"/>
      <c r="W37" s="57"/>
      <c r="X37" s="57"/>
      <c r="Y37" s="57"/>
      <c r="Z37" s="57"/>
      <c r="AA37" s="56">
        <v>9493</v>
      </c>
      <c r="AB37" s="57"/>
      <c r="AC37" s="57"/>
      <c r="AD37" s="57"/>
      <c r="AE37" s="57"/>
      <c r="AF37" s="57"/>
      <c r="AG37" s="137">
        <v>0.046675254690634466</v>
      </c>
      <c r="AH37" s="57"/>
      <c r="AI37" s="57"/>
    </row>
    <row r="38" spans="2:35" ht="12.75" customHeight="1">
      <c r="B38" s="59" t="s">
        <v>1183</v>
      </c>
      <c r="C38" s="57"/>
      <c r="D38" s="57"/>
      <c r="E38" s="57"/>
      <c r="F38" s="57"/>
      <c r="G38" s="57"/>
      <c r="H38" s="57"/>
      <c r="I38" s="57"/>
      <c r="J38" s="139">
        <v>342978165.45999974</v>
      </c>
      <c r="K38" s="57"/>
      <c r="L38" s="57"/>
      <c r="M38" s="57"/>
      <c r="N38" s="57"/>
      <c r="O38" s="57"/>
      <c r="P38" s="57"/>
      <c r="Q38" s="57"/>
      <c r="R38" s="57"/>
      <c r="S38" s="57"/>
      <c r="T38" s="137">
        <v>0.025215338190169054</v>
      </c>
      <c r="U38" s="57"/>
      <c r="V38" s="57"/>
      <c r="W38" s="57"/>
      <c r="X38" s="57"/>
      <c r="Y38" s="57"/>
      <c r="Z38" s="57"/>
      <c r="AA38" s="56">
        <v>9246</v>
      </c>
      <c r="AB38" s="57"/>
      <c r="AC38" s="57"/>
      <c r="AD38" s="57"/>
      <c r="AE38" s="57"/>
      <c r="AF38" s="57"/>
      <c r="AG38" s="137">
        <v>0.04546080320969201</v>
      </c>
      <c r="AH38" s="57"/>
      <c r="AI38" s="57"/>
    </row>
    <row r="39" spans="2:35" ht="12.75" customHeight="1">
      <c r="B39" s="59" t="s">
        <v>1184</v>
      </c>
      <c r="C39" s="57"/>
      <c r="D39" s="57"/>
      <c r="E39" s="57"/>
      <c r="F39" s="57"/>
      <c r="G39" s="57"/>
      <c r="H39" s="57"/>
      <c r="I39" s="57"/>
      <c r="J39" s="139">
        <v>270665648.93000025</v>
      </c>
      <c r="K39" s="57"/>
      <c r="L39" s="57"/>
      <c r="M39" s="57"/>
      <c r="N39" s="57"/>
      <c r="O39" s="57"/>
      <c r="P39" s="57"/>
      <c r="Q39" s="57"/>
      <c r="R39" s="57"/>
      <c r="S39" s="57"/>
      <c r="T39" s="137">
        <v>0.019899009795792642</v>
      </c>
      <c r="U39" s="57"/>
      <c r="V39" s="57"/>
      <c r="W39" s="57"/>
      <c r="X39" s="57"/>
      <c r="Y39" s="57"/>
      <c r="Z39" s="57"/>
      <c r="AA39" s="56">
        <v>5271</v>
      </c>
      <c r="AB39" s="57"/>
      <c r="AC39" s="57"/>
      <c r="AD39" s="57"/>
      <c r="AE39" s="57"/>
      <c r="AF39" s="57"/>
      <c r="AG39" s="137">
        <v>0.025916492939464266</v>
      </c>
      <c r="AH39" s="57"/>
      <c r="AI39" s="57"/>
    </row>
    <row r="40" spans="2:35" ht="12.75" customHeight="1">
      <c r="B40" s="59" t="s">
        <v>1185</v>
      </c>
      <c r="C40" s="57"/>
      <c r="D40" s="57"/>
      <c r="E40" s="57"/>
      <c r="F40" s="57"/>
      <c r="G40" s="57"/>
      <c r="H40" s="57"/>
      <c r="I40" s="57"/>
      <c r="J40" s="139">
        <v>49367487.22000007</v>
      </c>
      <c r="K40" s="57"/>
      <c r="L40" s="57"/>
      <c r="M40" s="57"/>
      <c r="N40" s="57"/>
      <c r="O40" s="57"/>
      <c r="P40" s="57"/>
      <c r="Q40" s="57"/>
      <c r="R40" s="57"/>
      <c r="S40" s="57"/>
      <c r="T40" s="137">
        <v>0.0036294377054049785</v>
      </c>
      <c r="U40" s="57"/>
      <c r="V40" s="57"/>
      <c r="W40" s="57"/>
      <c r="X40" s="57"/>
      <c r="Y40" s="57"/>
      <c r="Z40" s="57"/>
      <c r="AA40" s="56">
        <v>1232</v>
      </c>
      <c r="AB40" s="57"/>
      <c r="AC40" s="57"/>
      <c r="AD40" s="57"/>
      <c r="AE40" s="57"/>
      <c r="AF40" s="57"/>
      <c r="AG40" s="137">
        <v>0.006057506981866813</v>
      </c>
      <c r="AH40" s="57"/>
      <c r="AI40" s="57"/>
    </row>
    <row r="41" spans="2:35" ht="12.75" customHeight="1">
      <c r="B41" s="59" t="s">
        <v>1186</v>
      </c>
      <c r="C41" s="57"/>
      <c r="D41" s="57"/>
      <c r="E41" s="57"/>
      <c r="F41" s="57"/>
      <c r="G41" s="57"/>
      <c r="H41" s="57"/>
      <c r="I41" s="57"/>
      <c r="J41" s="139">
        <v>16350037.680000018</v>
      </c>
      <c r="K41" s="57"/>
      <c r="L41" s="57"/>
      <c r="M41" s="57"/>
      <c r="N41" s="57"/>
      <c r="O41" s="57"/>
      <c r="P41" s="57"/>
      <c r="Q41" s="57"/>
      <c r="R41" s="57"/>
      <c r="S41" s="57"/>
      <c r="T41" s="137">
        <v>0.0012020349137102408</v>
      </c>
      <c r="U41" s="57"/>
      <c r="V41" s="57"/>
      <c r="W41" s="57"/>
      <c r="X41" s="57"/>
      <c r="Y41" s="57"/>
      <c r="Z41" s="57"/>
      <c r="AA41" s="56">
        <v>367</v>
      </c>
      <c r="AB41" s="57"/>
      <c r="AC41" s="57"/>
      <c r="AD41" s="57"/>
      <c r="AE41" s="57"/>
      <c r="AF41" s="57"/>
      <c r="AG41" s="137">
        <v>0.0018044683947606498</v>
      </c>
      <c r="AH41" s="57"/>
      <c r="AI41" s="57"/>
    </row>
    <row r="42" spans="2:35" ht="12.75" customHeight="1">
      <c r="B42" s="59" t="s">
        <v>1187</v>
      </c>
      <c r="C42" s="57"/>
      <c r="D42" s="57"/>
      <c r="E42" s="57"/>
      <c r="F42" s="57"/>
      <c r="G42" s="57"/>
      <c r="H42" s="57"/>
      <c r="I42" s="57"/>
      <c r="J42" s="139">
        <v>21946762.049999986</v>
      </c>
      <c r="K42" s="57"/>
      <c r="L42" s="57"/>
      <c r="M42" s="57"/>
      <c r="N42" s="57"/>
      <c r="O42" s="57"/>
      <c r="P42" s="57"/>
      <c r="Q42" s="57"/>
      <c r="R42" s="57"/>
      <c r="S42" s="57"/>
      <c r="T42" s="137">
        <v>0.0016134992923753856</v>
      </c>
      <c r="U42" s="57"/>
      <c r="V42" s="57"/>
      <c r="W42" s="57"/>
      <c r="X42" s="57"/>
      <c r="Y42" s="57"/>
      <c r="Z42" s="57"/>
      <c r="AA42" s="56">
        <v>559</v>
      </c>
      <c r="AB42" s="57"/>
      <c r="AC42" s="57"/>
      <c r="AD42" s="57"/>
      <c r="AE42" s="57"/>
      <c r="AF42" s="57"/>
      <c r="AG42" s="137">
        <v>0.0027484954568697635</v>
      </c>
      <c r="AH42" s="57"/>
      <c r="AI42" s="57"/>
    </row>
    <row r="43" spans="2:35" ht="12.75" customHeight="1">
      <c r="B43" s="59" t="s">
        <v>1188</v>
      </c>
      <c r="C43" s="57"/>
      <c r="D43" s="57"/>
      <c r="E43" s="57"/>
      <c r="F43" s="57"/>
      <c r="G43" s="57"/>
      <c r="H43" s="57"/>
      <c r="I43" s="57"/>
      <c r="J43" s="139">
        <v>90999332.52999967</v>
      </c>
      <c r="K43" s="57"/>
      <c r="L43" s="57"/>
      <c r="M43" s="57"/>
      <c r="N43" s="57"/>
      <c r="O43" s="57"/>
      <c r="P43" s="57"/>
      <c r="Q43" s="57"/>
      <c r="R43" s="57"/>
      <c r="S43" s="57"/>
      <c r="T43" s="137">
        <v>0.006690160412241175</v>
      </c>
      <c r="U43" s="57"/>
      <c r="V43" s="57"/>
      <c r="W43" s="57"/>
      <c r="X43" s="57"/>
      <c r="Y43" s="57"/>
      <c r="Z43" s="57"/>
      <c r="AA43" s="56">
        <v>2511</v>
      </c>
      <c r="AB43" s="57"/>
      <c r="AC43" s="57"/>
      <c r="AD43" s="57"/>
      <c r="AE43" s="57"/>
      <c r="AF43" s="57"/>
      <c r="AG43" s="137">
        <v>0.012346103921645753</v>
      </c>
      <c r="AH43" s="57"/>
      <c r="AI43" s="57"/>
    </row>
    <row r="44" spans="2:35" ht="12.75" customHeight="1">
      <c r="B44" s="59" t="s">
        <v>1189</v>
      </c>
      <c r="C44" s="57"/>
      <c r="D44" s="57"/>
      <c r="E44" s="57"/>
      <c r="F44" s="57"/>
      <c r="G44" s="57"/>
      <c r="H44" s="57"/>
      <c r="I44" s="57"/>
      <c r="J44" s="139">
        <v>69074146.82000002</v>
      </c>
      <c r="K44" s="57"/>
      <c r="L44" s="57"/>
      <c r="M44" s="57"/>
      <c r="N44" s="57"/>
      <c r="O44" s="57"/>
      <c r="P44" s="57"/>
      <c r="Q44" s="57"/>
      <c r="R44" s="57"/>
      <c r="S44" s="57"/>
      <c r="T44" s="137">
        <v>0.005078247386178938</v>
      </c>
      <c r="U44" s="57"/>
      <c r="V44" s="57"/>
      <c r="W44" s="57"/>
      <c r="X44" s="57"/>
      <c r="Y44" s="57"/>
      <c r="Z44" s="57"/>
      <c r="AA44" s="56">
        <v>2440</v>
      </c>
      <c r="AB44" s="57"/>
      <c r="AC44" s="57"/>
      <c r="AD44" s="57"/>
      <c r="AE44" s="57"/>
      <c r="AF44" s="57"/>
      <c r="AG44" s="137">
        <v>0.011997010580969988</v>
      </c>
      <c r="AH44" s="57"/>
      <c r="AI44" s="57"/>
    </row>
    <row r="45" spans="2:35" ht="12.75" customHeight="1">
      <c r="B45" s="59" t="s">
        <v>1190</v>
      </c>
      <c r="C45" s="57"/>
      <c r="D45" s="57"/>
      <c r="E45" s="57"/>
      <c r="F45" s="57"/>
      <c r="G45" s="57"/>
      <c r="H45" s="57"/>
      <c r="I45" s="57"/>
      <c r="J45" s="139">
        <v>29296947.30999998</v>
      </c>
      <c r="K45" s="57"/>
      <c r="L45" s="57"/>
      <c r="M45" s="57"/>
      <c r="N45" s="57"/>
      <c r="O45" s="57"/>
      <c r="P45" s="57"/>
      <c r="Q45" s="57"/>
      <c r="R45" s="57"/>
      <c r="S45" s="57"/>
      <c r="T45" s="137">
        <v>0.00215387598615915</v>
      </c>
      <c r="U45" s="57"/>
      <c r="V45" s="57"/>
      <c r="W45" s="57"/>
      <c r="X45" s="57"/>
      <c r="Y45" s="57"/>
      <c r="Z45" s="57"/>
      <c r="AA45" s="56">
        <v>1613</v>
      </c>
      <c r="AB45" s="57"/>
      <c r="AC45" s="57"/>
      <c r="AD45" s="57"/>
      <c r="AE45" s="57"/>
      <c r="AF45" s="57"/>
      <c r="AG45" s="137">
        <v>0.007930810683239586</v>
      </c>
      <c r="AH45" s="57"/>
      <c r="AI45" s="57"/>
    </row>
    <row r="46" spans="2:35" ht="12.75" customHeight="1">
      <c r="B46" s="59" t="s">
        <v>1191</v>
      </c>
      <c r="C46" s="57"/>
      <c r="D46" s="57"/>
      <c r="E46" s="57"/>
      <c r="F46" s="57"/>
      <c r="G46" s="57"/>
      <c r="H46" s="57"/>
      <c r="I46" s="57"/>
      <c r="J46" s="139">
        <v>6792339.999999999</v>
      </c>
      <c r="K46" s="57"/>
      <c r="L46" s="57"/>
      <c r="M46" s="57"/>
      <c r="N46" s="57"/>
      <c r="O46" s="57"/>
      <c r="P46" s="57"/>
      <c r="Q46" s="57"/>
      <c r="R46" s="57"/>
      <c r="S46" s="57"/>
      <c r="T46" s="137">
        <v>0.0004993645877512502</v>
      </c>
      <c r="U46" s="57"/>
      <c r="V46" s="57"/>
      <c r="W46" s="57"/>
      <c r="X46" s="57"/>
      <c r="Y46" s="57"/>
      <c r="Z46" s="57"/>
      <c r="AA46" s="56">
        <v>446</v>
      </c>
      <c r="AB46" s="57"/>
      <c r="AC46" s="57"/>
      <c r="AD46" s="57"/>
      <c r="AE46" s="57"/>
      <c r="AF46" s="57"/>
      <c r="AG46" s="137">
        <v>0.002192896196357629</v>
      </c>
      <c r="AH46" s="57"/>
      <c r="AI46" s="57"/>
    </row>
    <row r="47" spans="2:35" ht="12.75" customHeight="1">
      <c r="B47" s="59" t="s">
        <v>1192</v>
      </c>
      <c r="C47" s="57"/>
      <c r="D47" s="57"/>
      <c r="E47" s="57"/>
      <c r="F47" s="57"/>
      <c r="G47" s="57"/>
      <c r="H47" s="57"/>
      <c r="I47" s="57"/>
      <c r="J47" s="139">
        <v>1925760.5499999993</v>
      </c>
      <c r="K47" s="57"/>
      <c r="L47" s="57"/>
      <c r="M47" s="57"/>
      <c r="N47" s="57"/>
      <c r="O47" s="57"/>
      <c r="P47" s="57"/>
      <c r="Q47" s="57"/>
      <c r="R47" s="57"/>
      <c r="S47" s="57"/>
      <c r="T47" s="137">
        <v>0.00014157957687017592</v>
      </c>
      <c r="U47" s="57"/>
      <c r="V47" s="57"/>
      <c r="W47" s="57"/>
      <c r="X47" s="57"/>
      <c r="Y47" s="57"/>
      <c r="Z47" s="57"/>
      <c r="AA47" s="56">
        <v>137</v>
      </c>
      <c r="AB47" s="57"/>
      <c r="AC47" s="57"/>
      <c r="AD47" s="57"/>
      <c r="AE47" s="57"/>
      <c r="AF47" s="57"/>
      <c r="AG47" s="137">
        <v>0.0006736026432757739</v>
      </c>
      <c r="AH47" s="57"/>
      <c r="AI47" s="57"/>
    </row>
    <row r="48" spans="2:35" ht="12.75" customHeight="1">
      <c r="B48" s="59" t="s">
        <v>1193</v>
      </c>
      <c r="C48" s="57"/>
      <c r="D48" s="57"/>
      <c r="E48" s="57"/>
      <c r="F48" s="57"/>
      <c r="G48" s="57"/>
      <c r="H48" s="57"/>
      <c r="I48" s="57"/>
      <c r="J48" s="139">
        <v>1068486.9300000002</v>
      </c>
      <c r="K48" s="57"/>
      <c r="L48" s="57"/>
      <c r="M48" s="57"/>
      <c r="N48" s="57"/>
      <c r="O48" s="57"/>
      <c r="P48" s="57"/>
      <c r="Q48" s="57"/>
      <c r="R48" s="57"/>
      <c r="S48" s="57"/>
      <c r="T48" s="137">
        <v>7.855386145526417E-05</v>
      </c>
      <c r="U48" s="57"/>
      <c r="V48" s="57"/>
      <c r="W48" s="57"/>
      <c r="X48" s="57"/>
      <c r="Y48" s="57"/>
      <c r="Z48" s="57"/>
      <c r="AA48" s="56">
        <v>128</v>
      </c>
      <c r="AB48" s="57"/>
      <c r="AC48" s="57"/>
      <c r="AD48" s="57"/>
      <c r="AE48" s="57"/>
      <c r="AF48" s="57"/>
      <c r="AG48" s="137">
        <v>0.0006293513747394092</v>
      </c>
      <c r="AH48" s="57"/>
      <c r="AI48" s="57"/>
    </row>
    <row r="49" spans="2:35" ht="12.75" customHeight="1">
      <c r="B49" s="59" t="s">
        <v>1194</v>
      </c>
      <c r="C49" s="57"/>
      <c r="D49" s="57"/>
      <c r="E49" s="57"/>
      <c r="F49" s="57"/>
      <c r="G49" s="57"/>
      <c r="H49" s="57"/>
      <c r="I49" s="57"/>
      <c r="J49" s="139">
        <v>2315034.8399999994</v>
      </c>
      <c r="K49" s="57"/>
      <c r="L49" s="57"/>
      <c r="M49" s="57"/>
      <c r="N49" s="57"/>
      <c r="O49" s="57"/>
      <c r="P49" s="57"/>
      <c r="Q49" s="57"/>
      <c r="R49" s="57"/>
      <c r="S49" s="57"/>
      <c r="T49" s="137">
        <v>0.0001701985499115741</v>
      </c>
      <c r="U49" s="57"/>
      <c r="V49" s="57"/>
      <c r="W49" s="57"/>
      <c r="X49" s="57"/>
      <c r="Y49" s="57"/>
      <c r="Z49" s="57"/>
      <c r="AA49" s="56">
        <v>128</v>
      </c>
      <c r="AB49" s="57"/>
      <c r="AC49" s="57"/>
      <c r="AD49" s="57"/>
      <c r="AE49" s="57"/>
      <c r="AF49" s="57"/>
      <c r="AG49" s="137">
        <v>0.0006293513747394092</v>
      </c>
      <c r="AH49" s="57"/>
      <c r="AI49" s="57"/>
    </row>
    <row r="50" spans="2:35" ht="12.75" customHeight="1">
      <c r="B50" s="59" t="s">
        <v>1195</v>
      </c>
      <c r="C50" s="57"/>
      <c r="D50" s="57"/>
      <c r="E50" s="57"/>
      <c r="F50" s="57"/>
      <c r="G50" s="57"/>
      <c r="H50" s="57"/>
      <c r="I50" s="57"/>
      <c r="J50" s="139">
        <v>372836.96</v>
      </c>
      <c r="K50" s="57"/>
      <c r="L50" s="57"/>
      <c r="M50" s="57"/>
      <c r="N50" s="57"/>
      <c r="O50" s="57"/>
      <c r="P50" s="57"/>
      <c r="Q50" s="57"/>
      <c r="R50" s="57"/>
      <c r="S50" s="57"/>
      <c r="T50" s="137">
        <v>2.7410520502334894E-05</v>
      </c>
      <c r="U50" s="57"/>
      <c r="V50" s="57"/>
      <c r="W50" s="57"/>
      <c r="X50" s="57"/>
      <c r="Y50" s="57"/>
      <c r="Z50" s="57"/>
      <c r="AA50" s="56">
        <v>27</v>
      </c>
      <c r="AB50" s="57"/>
      <c r="AC50" s="57"/>
      <c r="AD50" s="57"/>
      <c r="AE50" s="57"/>
      <c r="AF50" s="57"/>
      <c r="AG50" s="137">
        <v>0.00013275380560909413</v>
      </c>
      <c r="AH50" s="57"/>
      <c r="AI50" s="57"/>
    </row>
    <row r="51" spans="2:35" ht="12.75" customHeight="1">
      <c r="B51" s="59" t="s">
        <v>1196</v>
      </c>
      <c r="C51" s="57"/>
      <c r="D51" s="57"/>
      <c r="E51" s="57"/>
      <c r="F51" s="57"/>
      <c r="G51" s="57"/>
      <c r="H51" s="57"/>
      <c r="I51" s="57"/>
      <c r="J51" s="139">
        <v>481935.01</v>
      </c>
      <c r="K51" s="57"/>
      <c r="L51" s="57"/>
      <c r="M51" s="57"/>
      <c r="N51" s="57"/>
      <c r="O51" s="57"/>
      <c r="P51" s="57"/>
      <c r="Q51" s="57"/>
      <c r="R51" s="57"/>
      <c r="S51" s="57"/>
      <c r="T51" s="137">
        <v>3.543127664273942E-05</v>
      </c>
      <c r="U51" s="57"/>
      <c r="V51" s="57"/>
      <c r="W51" s="57"/>
      <c r="X51" s="57"/>
      <c r="Y51" s="57"/>
      <c r="Z51" s="57"/>
      <c r="AA51" s="56">
        <v>28</v>
      </c>
      <c r="AB51" s="57"/>
      <c r="AC51" s="57"/>
      <c r="AD51" s="57"/>
      <c r="AE51" s="57"/>
      <c r="AF51" s="57"/>
      <c r="AG51" s="137">
        <v>0.00013767061322424577</v>
      </c>
      <c r="AH51" s="57"/>
      <c r="AI51" s="57"/>
    </row>
    <row r="52" spans="2:35" ht="12.75" customHeight="1">
      <c r="B52" s="59" t="s">
        <v>1197</v>
      </c>
      <c r="C52" s="57"/>
      <c r="D52" s="57"/>
      <c r="E52" s="57"/>
      <c r="F52" s="57"/>
      <c r="G52" s="57"/>
      <c r="H52" s="57"/>
      <c r="I52" s="57"/>
      <c r="J52" s="139">
        <v>304111.27</v>
      </c>
      <c r="K52" s="57"/>
      <c r="L52" s="57"/>
      <c r="M52" s="57"/>
      <c r="N52" s="57"/>
      <c r="O52" s="57"/>
      <c r="P52" s="57"/>
      <c r="Q52" s="57"/>
      <c r="R52" s="57"/>
      <c r="S52" s="57"/>
      <c r="T52" s="137">
        <v>2.2357891238374282E-05</v>
      </c>
      <c r="U52" s="57"/>
      <c r="V52" s="57"/>
      <c r="W52" s="57"/>
      <c r="X52" s="57"/>
      <c r="Y52" s="57"/>
      <c r="Z52" s="57"/>
      <c r="AA52" s="56">
        <v>29</v>
      </c>
      <c r="AB52" s="57"/>
      <c r="AC52" s="57"/>
      <c r="AD52" s="57"/>
      <c r="AE52" s="57"/>
      <c r="AF52" s="57"/>
      <c r="AG52" s="137">
        <v>0.00014258742083939738</v>
      </c>
      <c r="AH52" s="57"/>
      <c r="AI52" s="57"/>
    </row>
    <row r="53" spans="2:35" ht="12.75" customHeight="1">
      <c r="B53" s="59" t="s">
        <v>1198</v>
      </c>
      <c r="C53" s="57"/>
      <c r="D53" s="57"/>
      <c r="E53" s="57"/>
      <c r="F53" s="57"/>
      <c r="G53" s="57"/>
      <c r="H53" s="57"/>
      <c r="I53" s="57"/>
      <c r="J53" s="139">
        <v>40187.200000000004</v>
      </c>
      <c r="K53" s="57"/>
      <c r="L53" s="57"/>
      <c r="M53" s="57"/>
      <c r="N53" s="57"/>
      <c r="O53" s="57"/>
      <c r="P53" s="57"/>
      <c r="Q53" s="57"/>
      <c r="R53" s="57"/>
      <c r="S53" s="57"/>
      <c r="T53" s="137">
        <v>2.9545141381139705E-06</v>
      </c>
      <c r="U53" s="57"/>
      <c r="V53" s="57"/>
      <c r="W53" s="57"/>
      <c r="X53" s="57"/>
      <c r="Y53" s="57"/>
      <c r="Z53" s="57"/>
      <c r="AA53" s="56">
        <v>9</v>
      </c>
      <c r="AB53" s="57"/>
      <c r="AC53" s="57"/>
      <c r="AD53" s="57"/>
      <c r="AE53" s="57"/>
      <c r="AF53" s="57"/>
      <c r="AG53" s="137">
        <v>4.425126853636471E-05</v>
      </c>
      <c r="AH53" s="57"/>
      <c r="AI53" s="57"/>
    </row>
    <row r="54" spans="2:35" ht="12.75" customHeight="1">
      <c r="B54" s="59" t="s">
        <v>1199</v>
      </c>
      <c r="C54" s="57"/>
      <c r="D54" s="57"/>
      <c r="E54" s="57"/>
      <c r="F54" s="57"/>
      <c r="G54" s="57"/>
      <c r="H54" s="57"/>
      <c r="I54" s="57"/>
      <c r="J54" s="139">
        <v>108379.04999999999</v>
      </c>
      <c r="K54" s="57"/>
      <c r="L54" s="57"/>
      <c r="M54" s="57"/>
      <c r="N54" s="57"/>
      <c r="O54" s="57"/>
      <c r="P54" s="57"/>
      <c r="Q54" s="57"/>
      <c r="R54" s="57"/>
      <c r="S54" s="57"/>
      <c r="T54" s="137">
        <v>7.967896133603755E-06</v>
      </c>
      <c r="U54" s="57"/>
      <c r="V54" s="57"/>
      <c r="W54" s="57"/>
      <c r="X54" s="57"/>
      <c r="Y54" s="57"/>
      <c r="Z54" s="57"/>
      <c r="AA54" s="56">
        <v>7</v>
      </c>
      <c r="AB54" s="57"/>
      <c r="AC54" s="57"/>
      <c r="AD54" s="57"/>
      <c r="AE54" s="57"/>
      <c r="AF54" s="57"/>
      <c r="AG54" s="137">
        <v>3.441765330606144E-05</v>
      </c>
      <c r="AH54" s="57"/>
      <c r="AI54" s="57"/>
    </row>
    <row r="55" spans="2:35" ht="12.75" customHeight="1">
      <c r="B55" s="59" t="s">
        <v>1200</v>
      </c>
      <c r="C55" s="57"/>
      <c r="D55" s="57"/>
      <c r="E55" s="57"/>
      <c r="F55" s="57"/>
      <c r="G55" s="57"/>
      <c r="H55" s="57"/>
      <c r="I55" s="57"/>
      <c r="J55" s="139">
        <v>19769.709999999995</v>
      </c>
      <c r="K55" s="57"/>
      <c r="L55" s="57"/>
      <c r="M55" s="57"/>
      <c r="N55" s="57"/>
      <c r="O55" s="57"/>
      <c r="P55" s="57"/>
      <c r="Q55" s="57"/>
      <c r="R55" s="57"/>
      <c r="S55" s="57"/>
      <c r="T55" s="137">
        <v>1.4534450696095554E-06</v>
      </c>
      <c r="U55" s="57"/>
      <c r="V55" s="57"/>
      <c r="W55" s="57"/>
      <c r="X55" s="57"/>
      <c r="Y55" s="57"/>
      <c r="Z55" s="57"/>
      <c r="AA55" s="56">
        <v>5</v>
      </c>
      <c r="AB55" s="57"/>
      <c r="AC55" s="57"/>
      <c r="AD55" s="57"/>
      <c r="AE55" s="57"/>
      <c r="AF55" s="57"/>
      <c r="AG55" s="137">
        <v>2.458403807575817E-05</v>
      </c>
      <c r="AH55" s="57"/>
      <c r="AI55" s="57"/>
    </row>
    <row r="56" spans="2:35" ht="12.75" customHeight="1">
      <c r="B56" s="59" t="s">
        <v>1201</v>
      </c>
      <c r="C56" s="57"/>
      <c r="D56" s="57"/>
      <c r="E56" s="57"/>
      <c r="F56" s="57"/>
      <c r="G56" s="57"/>
      <c r="H56" s="57"/>
      <c r="I56" s="57"/>
      <c r="J56" s="139">
        <v>57263.41</v>
      </c>
      <c r="K56" s="57"/>
      <c r="L56" s="57"/>
      <c r="M56" s="57"/>
      <c r="N56" s="57"/>
      <c r="O56" s="57"/>
      <c r="P56" s="57"/>
      <c r="Q56" s="57"/>
      <c r="R56" s="57"/>
      <c r="S56" s="57"/>
      <c r="T56" s="137">
        <v>4.20993635888086E-06</v>
      </c>
      <c r="U56" s="57"/>
      <c r="V56" s="57"/>
      <c r="W56" s="57"/>
      <c r="X56" s="57"/>
      <c r="Y56" s="57"/>
      <c r="Z56" s="57"/>
      <c r="AA56" s="56">
        <v>2</v>
      </c>
      <c r="AB56" s="57"/>
      <c r="AC56" s="57"/>
      <c r="AD56" s="57"/>
      <c r="AE56" s="57"/>
      <c r="AF56" s="57"/>
      <c r="AG56" s="137">
        <v>9.833615230303269E-06</v>
      </c>
      <c r="AH56" s="57"/>
      <c r="AI56" s="57"/>
    </row>
    <row r="57" spans="2:35" ht="12.75" customHeight="1">
      <c r="B57" s="59" t="s">
        <v>1202</v>
      </c>
      <c r="C57" s="57"/>
      <c r="D57" s="57"/>
      <c r="E57" s="57"/>
      <c r="F57" s="57"/>
      <c r="G57" s="57"/>
      <c r="H57" s="57"/>
      <c r="I57" s="57"/>
      <c r="J57" s="139">
        <v>898.01</v>
      </c>
      <c r="K57" s="57"/>
      <c r="L57" s="57"/>
      <c r="M57" s="57"/>
      <c r="N57" s="57"/>
      <c r="O57" s="57"/>
      <c r="P57" s="57"/>
      <c r="Q57" s="57"/>
      <c r="R57" s="57"/>
      <c r="S57" s="57"/>
      <c r="T57" s="137">
        <v>6.602060459966671E-08</v>
      </c>
      <c r="U57" s="57"/>
      <c r="V57" s="57"/>
      <c r="W57" s="57"/>
      <c r="X57" s="57"/>
      <c r="Y57" s="57"/>
      <c r="Z57" s="57"/>
      <c r="AA57" s="56">
        <v>1</v>
      </c>
      <c r="AB57" s="57"/>
      <c r="AC57" s="57"/>
      <c r="AD57" s="57"/>
      <c r="AE57" s="57"/>
      <c r="AF57" s="57"/>
      <c r="AG57" s="137">
        <v>4.9168076151516344E-06</v>
      </c>
      <c r="AH57" s="57"/>
      <c r="AI57" s="57"/>
    </row>
    <row r="58" spans="2:35" ht="12.75" customHeight="1">
      <c r="B58" s="59" t="s">
        <v>1203</v>
      </c>
      <c r="C58" s="57"/>
      <c r="D58" s="57"/>
      <c r="E58" s="57"/>
      <c r="F58" s="57"/>
      <c r="G58" s="57"/>
      <c r="H58" s="57"/>
      <c r="I58" s="57"/>
      <c r="J58" s="139">
        <v>46095.8</v>
      </c>
      <c r="K58" s="57"/>
      <c r="L58" s="57"/>
      <c r="M58" s="57"/>
      <c r="N58" s="57"/>
      <c r="O58" s="57"/>
      <c r="P58" s="57"/>
      <c r="Q58" s="57"/>
      <c r="R58" s="57"/>
      <c r="S58" s="57"/>
      <c r="T58" s="137">
        <v>3.3889072343351604E-06</v>
      </c>
      <c r="U58" s="57"/>
      <c r="V58" s="57"/>
      <c r="W58" s="57"/>
      <c r="X58" s="57"/>
      <c r="Y58" s="57"/>
      <c r="Z58" s="57"/>
      <c r="AA58" s="56">
        <v>3</v>
      </c>
      <c r="AB58" s="57"/>
      <c r="AC58" s="57"/>
      <c r="AD58" s="57"/>
      <c r="AE58" s="57"/>
      <c r="AF58" s="57"/>
      <c r="AG58" s="137">
        <v>1.4750422845454903E-05</v>
      </c>
      <c r="AH58" s="57"/>
      <c r="AI58" s="57"/>
    </row>
    <row r="59" spans="2:35" ht="12.75" customHeight="1">
      <c r="B59" s="145"/>
      <c r="C59" s="141"/>
      <c r="D59" s="141"/>
      <c r="E59" s="141"/>
      <c r="F59" s="141"/>
      <c r="G59" s="141"/>
      <c r="H59" s="141"/>
      <c r="I59" s="141"/>
      <c r="J59" s="142">
        <v>13601965711.239992</v>
      </c>
      <c r="K59" s="141"/>
      <c r="L59" s="141"/>
      <c r="M59" s="141"/>
      <c r="N59" s="141"/>
      <c r="O59" s="141"/>
      <c r="P59" s="141"/>
      <c r="Q59" s="141"/>
      <c r="R59" s="141"/>
      <c r="S59" s="141"/>
      <c r="T59" s="143">
        <v>0.9999999999999968</v>
      </c>
      <c r="U59" s="141"/>
      <c r="V59" s="141"/>
      <c r="W59" s="141"/>
      <c r="X59" s="141"/>
      <c r="Y59" s="141"/>
      <c r="Z59" s="141"/>
      <c r="AA59" s="144">
        <v>203384</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6" t="s">
        <v>1157</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3" t="s">
        <v>1173</v>
      </c>
      <c r="C63" s="54"/>
      <c r="D63" s="54"/>
      <c r="E63" s="54"/>
      <c r="F63" s="54"/>
      <c r="G63" s="54"/>
      <c r="H63" s="54"/>
      <c r="I63" s="54"/>
      <c r="J63" s="53" t="s">
        <v>1170</v>
      </c>
      <c r="K63" s="54"/>
      <c r="L63" s="54"/>
      <c r="M63" s="54"/>
      <c r="N63" s="54"/>
      <c r="O63" s="54"/>
      <c r="P63" s="54"/>
      <c r="Q63" s="54"/>
      <c r="R63" s="54"/>
      <c r="S63" s="54"/>
      <c r="T63" s="53" t="s">
        <v>1171</v>
      </c>
      <c r="U63" s="54"/>
      <c r="V63" s="54"/>
      <c r="W63" s="54"/>
      <c r="X63" s="54"/>
      <c r="Y63" s="54"/>
      <c r="Z63" s="54"/>
      <c r="AA63" s="53" t="s">
        <v>1172</v>
      </c>
      <c r="AB63" s="54"/>
      <c r="AC63" s="54"/>
      <c r="AD63" s="54"/>
      <c r="AE63" s="54"/>
      <c r="AF63" s="53" t="s">
        <v>1171</v>
      </c>
      <c r="AG63" s="54"/>
      <c r="AH63" s="54"/>
      <c r="AI63" s="54"/>
    </row>
    <row r="64" spans="2:35" ht="10.5" customHeight="1">
      <c r="B64" s="59" t="s">
        <v>1204</v>
      </c>
      <c r="C64" s="57"/>
      <c r="D64" s="57"/>
      <c r="E64" s="57"/>
      <c r="F64" s="57"/>
      <c r="G64" s="57"/>
      <c r="H64" s="57"/>
      <c r="I64" s="57"/>
      <c r="J64" s="139">
        <v>341483.03</v>
      </c>
      <c r="K64" s="57"/>
      <c r="L64" s="57"/>
      <c r="M64" s="57"/>
      <c r="N64" s="57"/>
      <c r="O64" s="57"/>
      <c r="P64" s="57"/>
      <c r="Q64" s="57"/>
      <c r="R64" s="57"/>
      <c r="S64" s="57"/>
      <c r="T64" s="137">
        <v>2.5105417646937238E-05</v>
      </c>
      <c r="U64" s="57"/>
      <c r="V64" s="57"/>
      <c r="W64" s="57"/>
      <c r="X64" s="57"/>
      <c r="Y64" s="57"/>
      <c r="Z64" s="57"/>
      <c r="AA64" s="56">
        <v>942</v>
      </c>
      <c r="AB64" s="57"/>
      <c r="AC64" s="57"/>
      <c r="AD64" s="57"/>
      <c r="AE64" s="57"/>
      <c r="AF64" s="137">
        <v>0.00463163277347284</v>
      </c>
      <c r="AG64" s="57"/>
      <c r="AH64" s="57"/>
      <c r="AI64" s="57"/>
    </row>
    <row r="65" spans="2:35" ht="10.5" customHeight="1">
      <c r="B65" s="59" t="s">
        <v>1174</v>
      </c>
      <c r="C65" s="57"/>
      <c r="D65" s="57"/>
      <c r="E65" s="57"/>
      <c r="F65" s="57"/>
      <c r="G65" s="57"/>
      <c r="H65" s="57"/>
      <c r="I65" s="57"/>
      <c r="J65" s="139">
        <v>105501347.40000002</v>
      </c>
      <c r="K65" s="57"/>
      <c r="L65" s="57"/>
      <c r="M65" s="57"/>
      <c r="N65" s="57"/>
      <c r="O65" s="57"/>
      <c r="P65" s="57"/>
      <c r="Q65" s="57"/>
      <c r="R65" s="57"/>
      <c r="S65" s="57"/>
      <c r="T65" s="137">
        <v>0.007756330933316412</v>
      </c>
      <c r="U65" s="57"/>
      <c r="V65" s="57"/>
      <c r="W65" s="57"/>
      <c r="X65" s="57"/>
      <c r="Y65" s="57"/>
      <c r="Z65" s="57"/>
      <c r="AA65" s="56">
        <v>3825</v>
      </c>
      <c r="AB65" s="57"/>
      <c r="AC65" s="57"/>
      <c r="AD65" s="57"/>
      <c r="AE65" s="57"/>
      <c r="AF65" s="137">
        <v>0.018806789127955</v>
      </c>
      <c r="AG65" s="57"/>
      <c r="AH65" s="57"/>
      <c r="AI65" s="57"/>
    </row>
    <row r="66" spans="2:35" ht="10.5" customHeight="1">
      <c r="B66" s="59" t="s">
        <v>1175</v>
      </c>
      <c r="C66" s="57"/>
      <c r="D66" s="57"/>
      <c r="E66" s="57"/>
      <c r="F66" s="57"/>
      <c r="G66" s="57"/>
      <c r="H66" s="57"/>
      <c r="I66" s="57"/>
      <c r="J66" s="139">
        <v>133359014.97999991</v>
      </c>
      <c r="K66" s="57"/>
      <c r="L66" s="57"/>
      <c r="M66" s="57"/>
      <c r="N66" s="57"/>
      <c r="O66" s="57"/>
      <c r="P66" s="57"/>
      <c r="Q66" s="57"/>
      <c r="R66" s="57"/>
      <c r="S66" s="57"/>
      <c r="T66" s="137">
        <v>0.009804392821678597</v>
      </c>
      <c r="U66" s="57"/>
      <c r="V66" s="57"/>
      <c r="W66" s="57"/>
      <c r="X66" s="57"/>
      <c r="Y66" s="57"/>
      <c r="Z66" s="57"/>
      <c r="AA66" s="56">
        <v>7029</v>
      </c>
      <c r="AB66" s="57"/>
      <c r="AC66" s="57"/>
      <c r="AD66" s="57"/>
      <c r="AE66" s="57"/>
      <c r="AF66" s="137">
        <v>0.03456024072690084</v>
      </c>
      <c r="AG66" s="57"/>
      <c r="AH66" s="57"/>
      <c r="AI66" s="57"/>
    </row>
    <row r="67" spans="2:35" ht="10.5" customHeight="1">
      <c r="B67" s="59" t="s">
        <v>1176</v>
      </c>
      <c r="C67" s="57"/>
      <c r="D67" s="57"/>
      <c r="E67" s="57"/>
      <c r="F67" s="57"/>
      <c r="G67" s="57"/>
      <c r="H67" s="57"/>
      <c r="I67" s="57"/>
      <c r="J67" s="139">
        <v>130459077.51000006</v>
      </c>
      <c r="K67" s="57"/>
      <c r="L67" s="57"/>
      <c r="M67" s="57"/>
      <c r="N67" s="57"/>
      <c r="O67" s="57"/>
      <c r="P67" s="57"/>
      <c r="Q67" s="57"/>
      <c r="R67" s="57"/>
      <c r="S67" s="57"/>
      <c r="T67" s="137">
        <v>0.009591192940752306</v>
      </c>
      <c r="U67" s="57"/>
      <c r="V67" s="57"/>
      <c r="W67" s="57"/>
      <c r="X67" s="57"/>
      <c r="Y67" s="57"/>
      <c r="Z67" s="57"/>
      <c r="AA67" s="56">
        <v>3287</v>
      </c>
      <c r="AB67" s="57"/>
      <c r="AC67" s="57"/>
      <c r="AD67" s="57"/>
      <c r="AE67" s="57"/>
      <c r="AF67" s="137">
        <v>0.016161546631003422</v>
      </c>
      <c r="AG67" s="57"/>
      <c r="AH67" s="57"/>
      <c r="AI67" s="57"/>
    </row>
    <row r="68" spans="2:35" ht="10.5" customHeight="1">
      <c r="B68" s="59" t="s">
        <v>1177</v>
      </c>
      <c r="C68" s="57"/>
      <c r="D68" s="57"/>
      <c r="E68" s="57"/>
      <c r="F68" s="57"/>
      <c r="G68" s="57"/>
      <c r="H68" s="57"/>
      <c r="I68" s="57"/>
      <c r="J68" s="139">
        <v>181466357.70999995</v>
      </c>
      <c r="K68" s="57"/>
      <c r="L68" s="57"/>
      <c r="M68" s="57"/>
      <c r="N68" s="57"/>
      <c r="O68" s="57"/>
      <c r="P68" s="57"/>
      <c r="Q68" s="57"/>
      <c r="R68" s="57"/>
      <c r="S68" s="57"/>
      <c r="T68" s="137">
        <v>0.013341186234578209</v>
      </c>
      <c r="U68" s="57"/>
      <c r="V68" s="57"/>
      <c r="W68" s="57"/>
      <c r="X68" s="57"/>
      <c r="Y68" s="57"/>
      <c r="Z68" s="57"/>
      <c r="AA68" s="56">
        <v>4786</v>
      </c>
      <c r="AB68" s="57"/>
      <c r="AC68" s="57"/>
      <c r="AD68" s="57"/>
      <c r="AE68" s="57"/>
      <c r="AF68" s="137">
        <v>0.023531841246115723</v>
      </c>
      <c r="AG68" s="57"/>
      <c r="AH68" s="57"/>
      <c r="AI68" s="57"/>
    </row>
    <row r="69" spans="2:35" ht="10.5" customHeight="1">
      <c r="B69" s="59" t="s">
        <v>1178</v>
      </c>
      <c r="C69" s="57"/>
      <c r="D69" s="57"/>
      <c r="E69" s="57"/>
      <c r="F69" s="57"/>
      <c r="G69" s="57"/>
      <c r="H69" s="57"/>
      <c r="I69" s="57"/>
      <c r="J69" s="139">
        <v>269052145.67999977</v>
      </c>
      <c r="K69" s="57"/>
      <c r="L69" s="57"/>
      <c r="M69" s="57"/>
      <c r="N69" s="57"/>
      <c r="O69" s="57"/>
      <c r="P69" s="57"/>
      <c r="Q69" s="57"/>
      <c r="R69" s="57"/>
      <c r="S69" s="57"/>
      <c r="T69" s="137">
        <v>0.01978038699639333</v>
      </c>
      <c r="U69" s="57"/>
      <c r="V69" s="57"/>
      <c r="W69" s="57"/>
      <c r="X69" s="57"/>
      <c r="Y69" s="57"/>
      <c r="Z69" s="57"/>
      <c r="AA69" s="56">
        <v>7187</v>
      </c>
      <c r="AB69" s="57"/>
      <c r="AC69" s="57"/>
      <c r="AD69" s="57"/>
      <c r="AE69" s="57"/>
      <c r="AF69" s="137">
        <v>0.0353370963300948</v>
      </c>
      <c r="AG69" s="57"/>
      <c r="AH69" s="57"/>
      <c r="AI69" s="57"/>
    </row>
    <row r="70" spans="2:35" ht="10.5" customHeight="1">
      <c r="B70" s="59" t="s">
        <v>1179</v>
      </c>
      <c r="C70" s="57"/>
      <c r="D70" s="57"/>
      <c r="E70" s="57"/>
      <c r="F70" s="57"/>
      <c r="G70" s="57"/>
      <c r="H70" s="57"/>
      <c r="I70" s="57"/>
      <c r="J70" s="139">
        <v>317370951.9899998</v>
      </c>
      <c r="K70" s="57"/>
      <c r="L70" s="57"/>
      <c r="M70" s="57"/>
      <c r="N70" s="57"/>
      <c r="O70" s="57"/>
      <c r="P70" s="57"/>
      <c r="Q70" s="57"/>
      <c r="R70" s="57"/>
      <c r="S70" s="57"/>
      <c r="T70" s="137">
        <v>0.02333272695487975</v>
      </c>
      <c r="U70" s="57"/>
      <c r="V70" s="57"/>
      <c r="W70" s="57"/>
      <c r="X70" s="57"/>
      <c r="Y70" s="57"/>
      <c r="Z70" s="57"/>
      <c r="AA70" s="56">
        <v>8422</v>
      </c>
      <c r="AB70" s="57"/>
      <c r="AC70" s="57"/>
      <c r="AD70" s="57"/>
      <c r="AE70" s="57"/>
      <c r="AF70" s="137">
        <v>0.041409353734807065</v>
      </c>
      <c r="AG70" s="57"/>
      <c r="AH70" s="57"/>
      <c r="AI70" s="57"/>
    </row>
    <row r="71" spans="2:35" ht="10.5" customHeight="1">
      <c r="B71" s="59" t="s">
        <v>1180</v>
      </c>
      <c r="C71" s="57"/>
      <c r="D71" s="57"/>
      <c r="E71" s="57"/>
      <c r="F71" s="57"/>
      <c r="G71" s="57"/>
      <c r="H71" s="57"/>
      <c r="I71" s="57"/>
      <c r="J71" s="139">
        <v>468326091.1700004</v>
      </c>
      <c r="K71" s="57"/>
      <c r="L71" s="57"/>
      <c r="M71" s="57"/>
      <c r="N71" s="57"/>
      <c r="O71" s="57"/>
      <c r="P71" s="57"/>
      <c r="Q71" s="57"/>
      <c r="R71" s="57"/>
      <c r="S71" s="57"/>
      <c r="T71" s="137">
        <v>0.03443076545789248</v>
      </c>
      <c r="U71" s="57"/>
      <c r="V71" s="57"/>
      <c r="W71" s="57"/>
      <c r="X71" s="57"/>
      <c r="Y71" s="57"/>
      <c r="Z71" s="57"/>
      <c r="AA71" s="56">
        <v>11911</v>
      </c>
      <c r="AB71" s="57"/>
      <c r="AC71" s="57"/>
      <c r="AD71" s="57"/>
      <c r="AE71" s="57"/>
      <c r="AF71" s="137">
        <v>0.058564095504071115</v>
      </c>
      <c r="AG71" s="57"/>
      <c r="AH71" s="57"/>
      <c r="AI71" s="57"/>
    </row>
    <row r="72" spans="2:35" ht="10.5" customHeight="1">
      <c r="B72" s="59" t="s">
        <v>1181</v>
      </c>
      <c r="C72" s="57"/>
      <c r="D72" s="57"/>
      <c r="E72" s="57"/>
      <c r="F72" s="57"/>
      <c r="G72" s="57"/>
      <c r="H72" s="57"/>
      <c r="I72" s="57"/>
      <c r="J72" s="139">
        <v>400756254.01999956</v>
      </c>
      <c r="K72" s="57"/>
      <c r="L72" s="57"/>
      <c r="M72" s="57"/>
      <c r="N72" s="57"/>
      <c r="O72" s="57"/>
      <c r="P72" s="57"/>
      <c r="Q72" s="57"/>
      <c r="R72" s="57"/>
      <c r="S72" s="57"/>
      <c r="T72" s="137">
        <v>0.029463113091722764</v>
      </c>
      <c r="U72" s="57"/>
      <c r="V72" s="57"/>
      <c r="W72" s="57"/>
      <c r="X72" s="57"/>
      <c r="Y72" s="57"/>
      <c r="Z72" s="57"/>
      <c r="AA72" s="56">
        <v>8549</v>
      </c>
      <c r="AB72" s="57"/>
      <c r="AC72" s="57"/>
      <c r="AD72" s="57"/>
      <c r="AE72" s="57"/>
      <c r="AF72" s="137">
        <v>0.04203378830193132</v>
      </c>
      <c r="AG72" s="57"/>
      <c r="AH72" s="57"/>
      <c r="AI72" s="57"/>
    </row>
    <row r="73" spans="2:35" ht="10.5" customHeight="1">
      <c r="B73" s="59" t="s">
        <v>1182</v>
      </c>
      <c r="C73" s="57"/>
      <c r="D73" s="57"/>
      <c r="E73" s="57"/>
      <c r="F73" s="57"/>
      <c r="G73" s="57"/>
      <c r="H73" s="57"/>
      <c r="I73" s="57"/>
      <c r="J73" s="139">
        <v>594152314.9699981</v>
      </c>
      <c r="K73" s="57"/>
      <c r="L73" s="57"/>
      <c r="M73" s="57"/>
      <c r="N73" s="57"/>
      <c r="O73" s="57"/>
      <c r="P73" s="57"/>
      <c r="Q73" s="57"/>
      <c r="R73" s="57"/>
      <c r="S73" s="57"/>
      <c r="T73" s="137">
        <v>0.043681356620316976</v>
      </c>
      <c r="U73" s="57"/>
      <c r="V73" s="57"/>
      <c r="W73" s="57"/>
      <c r="X73" s="57"/>
      <c r="Y73" s="57"/>
      <c r="Z73" s="57"/>
      <c r="AA73" s="56">
        <v>11900</v>
      </c>
      <c r="AB73" s="57"/>
      <c r="AC73" s="57"/>
      <c r="AD73" s="57"/>
      <c r="AE73" s="57"/>
      <c r="AF73" s="137">
        <v>0.05851001062030445</v>
      </c>
      <c r="AG73" s="57"/>
      <c r="AH73" s="57"/>
      <c r="AI73" s="57"/>
    </row>
    <row r="74" spans="2:35" ht="10.5" customHeight="1">
      <c r="B74" s="59" t="s">
        <v>1183</v>
      </c>
      <c r="C74" s="57"/>
      <c r="D74" s="57"/>
      <c r="E74" s="57"/>
      <c r="F74" s="57"/>
      <c r="G74" s="57"/>
      <c r="H74" s="57"/>
      <c r="I74" s="57"/>
      <c r="J74" s="139">
        <v>742366079.5000012</v>
      </c>
      <c r="K74" s="57"/>
      <c r="L74" s="57"/>
      <c r="M74" s="57"/>
      <c r="N74" s="57"/>
      <c r="O74" s="57"/>
      <c r="P74" s="57"/>
      <c r="Q74" s="57"/>
      <c r="R74" s="57"/>
      <c r="S74" s="57"/>
      <c r="T74" s="137">
        <v>0.054577852588361245</v>
      </c>
      <c r="U74" s="57"/>
      <c r="V74" s="57"/>
      <c r="W74" s="57"/>
      <c r="X74" s="57"/>
      <c r="Y74" s="57"/>
      <c r="Z74" s="57"/>
      <c r="AA74" s="56">
        <v>13723</v>
      </c>
      <c r="AB74" s="57"/>
      <c r="AC74" s="57"/>
      <c r="AD74" s="57"/>
      <c r="AE74" s="57"/>
      <c r="AF74" s="137">
        <v>0.06747335090272588</v>
      </c>
      <c r="AG74" s="57"/>
      <c r="AH74" s="57"/>
      <c r="AI74" s="57"/>
    </row>
    <row r="75" spans="2:35" ht="10.5" customHeight="1">
      <c r="B75" s="59" t="s">
        <v>1184</v>
      </c>
      <c r="C75" s="57"/>
      <c r="D75" s="57"/>
      <c r="E75" s="57"/>
      <c r="F75" s="57"/>
      <c r="G75" s="57"/>
      <c r="H75" s="57"/>
      <c r="I75" s="57"/>
      <c r="J75" s="139">
        <v>429571003.94000083</v>
      </c>
      <c r="K75" s="57"/>
      <c r="L75" s="57"/>
      <c r="M75" s="57"/>
      <c r="N75" s="57"/>
      <c r="O75" s="57"/>
      <c r="P75" s="57"/>
      <c r="Q75" s="57"/>
      <c r="R75" s="57"/>
      <c r="S75" s="57"/>
      <c r="T75" s="137">
        <v>0.03158153851138032</v>
      </c>
      <c r="U75" s="57"/>
      <c r="V75" s="57"/>
      <c r="W75" s="57"/>
      <c r="X75" s="57"/>
      <c r="Y75" s="57"/>
      <c r="Z75" s="57"/>
      <c r="AA75" s="56">
        <v>7672</v>
      </c>
      <c r="AB75" s="57"/>
      <c r="AC75" s="57"/>
      <c r="AD75" s="57"/>
      <c r="AE75" s="57"/>
      <c r="AF75" s="137">
        <v>0.03772174802344334</v>
      </c>
      <c r="AG75" s="57"/>
      <c r="AH75" s="57"/>
      <c r="AI75" s="57"/>
    </row>
    <row r="76" spans="2:35" ht="10.5" customHeight="1">
      <c r="B76" s="59" t="s">
        <v>1185</v>
      </c>
      <c r="C76" s="57"/>
      <c r="D76" s="57"/>
      <c r="E76" s="57"/>
      <c r="F76" s="57"/>
      <c r="G76" s="57"/>
      <c r="H76" s="57"/>
      <c r="I76" s="57"/>
      <c r="J76" s="139">
        <v>676300319.4200007</v>
      </c>
      <c r="K76" s="57"/>
      <c r="L76" s="57"/>
      <c r="M76" s="57"/>
      <c r="N76" s="57"/>
      <c r="O76" s="57"/>
      <c r="P76" s="57"/>
      <c r="Q76" s="57"/>
      <c r="R76" s="57"/>
      <c r="S76" s="57"/>
      <c r="T76" s="137">
        <v>0.0497207781417313</v>
      </c>
      <c r="U76" s="57"/>
      <c r="V76" s="57"/>
      <c r="W76" s="57"/>
      <c r="X76" s="57"/>
      <c r="Y76" s="57"/>
      <c r="Z76" s="57"/>
      <c r="AA76" s="56">
        <v>10825</v>
      </c>
      <c r="AB76" s="57"/>
      <c r="AC76" s="57"/>
      <c r="AD76" s="57"/>
      <c r="AE76" s="57"/>
      <c r="AF76" s="137">
        <v>0.053224442434016445</v>
      </c>
      <c r="AG76" s="57"/>
      <c r="AH76" s="57"/>
      <c r="AI76" s="57"/>
    </row>
    <row r="77" spans="2:35" ht="10.5" customHeight="1">
      <c r="B77" s="59" t="s">
        <v>1186</v>
      </c>
      <c r="C77" s="57"/>
      <c r="D77" s="57"/>
      <c r="E77" s="57"/>
      <c r="F77" s="57"/>
      <c r="G77" s="57"/>
      <c r="H77" s="57"/>
      <c r="I77" s="57"/>
      <c r="J77" s="139">
        <v>635658183.8899984</v>
      </c>
      <c r="K77" s="57"/>
      <c r="L77" s="57"/>
      <c r="M77" s="57"/>
      <c r="N77" s="57"/>
      <c r="O77" s="57"/>
      <c r="P77" s="57"/>
      <c r="Q77" s="57"/>
      <c r="R77" s="57"/>
      <c r="S77" s="57"/>
      <c r="T77" s="137">
        <v>0.046732817695954144</v>
      </c>
      <c r="U77" s="57"/>
      <c r="V77" s="57"/>
      <c r="W77" s="57"/>
      <c r="X77" s="57"/>
      <c r="Y77" s="57"/>
      <c r="Z77" s="57"/>
      <c r="AA77" s="56">
        <v>8894</v>
      </c>
      <c r="AB77" s="57"/>
      <c r="AC77" s="57"/>
      <c r="AD77" s="57"/>
      <c r="AE77" s="57"/>
      <c r="AF77" s="137">
        <v>0.04373008692915863</v>
      </c>
      <c r="AG77" s="57"/>
      <c r="AH77" s="57"/>
      <c r="AI77" s="57"/>
    </row>
    <row r="78" spans="2:35" ht="10.5" customHeight="1">
      <c r="B78" s="59" t="s">
        <v>1187</v>
      </c>
      <c r="C78" s="57"/>
      <c r="D78" s="57"/>
      <c r="E78" s="57"/>
      <c r="F78" s="57"/>
      <c r="G78" s="57"/>
      <c r="H78" s="57"/>
      <c r="I78" s="57"/>
      <c r="J78" s="139">
        <v>636564816.2000036</v>
      </c>
      <c r="K78" s="57"/>
      <c r="L78" s="57"/>
      <c r="M78" s="57"/>
      <c r="N78" s="57"/>
      <c r="O78" s="57"/>
      <c r="P78" s="57"/>
      <c r="Q78" s="57"/>
      <c r="R78" s="57"/>
      <c r="S78" s="57"/>
      <c r="T78" s="137">
        <v>0.04679947220231391</v>
      </c>
      <c r="U78" s="57"/>
      <c r="V78" s="57"/>
      <c r="W78" s="57"/>
      <c r="X78" s="57"/>
      <c r="Y78" s="57"/>
      <c r="Z78" s="57"/>
      <c r="AA78" s="56">
        <v>8574</v>
      </c>
      <c r="AB78" s="57"/>
      <c r="AC78" s="57"/>
      <c r="AD78" s="57"/>
      <c r="AE78" s="57"/>
      <c r="AF78" s="137">
        <v>0.04215670849231011</v>
      </c>
      <c r="AG78" s="57"/>
      <c r="AH78" s="57"/>
      <c r="AI78" s="57"/>
    </row>
    <row r="79" spans="2:35" ht="10.5" customHeight="1">
      <c r="B79" s="59" t="s">
        <v>1188</v>
      </c>
      <c r="C79" s="57"/>
      <c r="D79" s="57"/>
      <c r="E79" s="57"/>
      <c r="F79" s="57"/>
      <c r="G79" s="57"/>
      <c r="H79" s="57"/>
      <c r="I79" s="57"/>
      <c r="J79" s="139">
        <v>943494929.4800012</v>
      </c>
      <c r="K79" s="57"/>
      <c r="L79" s="57"/>
      <c r="M79" s="57"/>
      <c r="N79" s="57"/>
      <c r="O79" s="57"/>
      <c r="P79" s="57"/>
      <c r="Q79" s="57"/>
      <c r="R79" s="57"/>
      <c r="S79" s="57"/>
      <c r="T79" s="137">
        <v>0.06936460137525143</v>
      </c>
      <c r="U79" s="57"/>
      <c r="V79" s="57"/>
      <c r="W79" s="57"/>
      <c r="X79" s="57"/>
      <c r="Y79" s="57"/>
      <c r="Z79" s="57"/>
      <c r="AA79" s="56">
        <v>12192</v>
      </c>
      <c r="AB79" s="57"/>
      <c r="AC79" s="57"/>
      <c r="AD79" s="57"/>
      <c r="AE79" s="57"/>
      <c r="AF79" s="137">
        <v>0.05994571844392873</v>
      </c>
      <c r="AG79" s="57"/>
      <c r="AH79" s="57"/>
      <c r="AI79" s="57"/>
    </row>
    <row r="80" spans="2:35" ht="10.5" customHeight="1">
      <c r="B80" s="59" t="s">
        <v>1189</v>
      </c>
      <c r="C80" s="57"/>
      <c r="D80" s="57"/>
      <c r="E80" s="57"/>
      <c r="F80" s="57"/>
      <c r="G80" s="57"/>
      <c r="H80" s="57"/>
      <c r="I80" s="57"/>
      <c r="J80" s="139">
        <v>499353468.57999825</v>
      </c>
      <c r="K80" s="57"/>
      <c r="L80" s="57"/>
      <c r="M80" s="57"/>
      <c r="N80" s="57"/>
      <c r="O80" s="57"/>
      <c r="P80" s="57"/>
      <c r="Q80" s="57"/>
      <c r="R80" s="57"/>
      <c r="S80" s="57"/>
      <c r="T80" s="137">
        <v>0.03671186056345935</v>
      </c>
      <c r="U80" s="57"/>
      <c r="V80" s="57"/>
      <c r="W80" s="57"/>
      <c r="X80" s="57"/>
      <c r="Y80" s="57"/>
      <c r="Z80" s="57"/>
      <c r="AA80" s="56">
        <v>6395</v>
      </c>
      <c r="AB80" s="57"/>
      <c r="AC80" s="57"/>
      <c r="AD80" s="57"/>
      <c r="AE80" s="57"/>
      <c r="AF80" s="137">
        <v>0.0314429846988947</v>
      </c>
      <c r="AG80" s="57"/>
      <c r="AH80" s="57"/>
      <c r="AI80" s="57"/>
    </row>
    <row r="81" spans="2:35" ht="10.5" customHeight="1">
      <c r="B81" s="59" t="s">
        <v>1190</v>
      </c>
      <c r="C81" s="57"/>
      <c r="D81" s="57"/>
      <c r="E81" s="57"/>
      <c r="F81" s="57"/>
      <c r="G81" s="57"/>
      <c r="H81" s="57"/>
      <c r="I81" s="57"/>
      <c r="J81" s="139">
        <v>895853191.9000041</v>
      </c>
      <c r="K81" s="57"/>
      <c r="L81" s="57"/>
      <c r="M81" s="57"/>
      <c r="N81" s="57"/>
      <c r="O81" s="57"/>
      <c r="P81" s="57"/>
      <c r="Q81" s="57"/>
      <c r="R81" s="57"/>
      <c r="S81" s="57"/>
      <c r="T81" s="137">
        <v>0.0658620386875196</v>
      </c>
      <c r="U81" s="57"/>
      <c r="V81" s="57"/>
      <c r="W81" s="57"/>
      <c r="X81" s="57"/>
      <c r="Y81" s="57"/>
      <c r="Z81" s="57"/>
      <c r="AA81" s="56">
        <v>10212</v>
      </c>
      <c r="AB81" s="57"/>
      <c r="AC81" s="57"/>
      <c r="AD81" s="57"/>
      <c r="AE81" s="57"/>
      <c r="AF81" s="137">
        <v>0.05021043936592849</v>
      </c>
      <c r="AG81" s="57"/>
      <c r="AH81" s="57"/>
      <c r="AI81" s="57"/>
    </row>
    <row r="82" spans="2:35" ht="10.5" customHeight="1">
      <c r="B82" s="59" t="s">
        <v>1191</v>
      </c>
      <c r="C82" s="57"/>
      <c r="D82" s="57"/>
      <c r="E82" s="57"/>
      <c r="F82" s="57"/>
      <c r="G82" s="57"/>
      <c r="H82" s="57"/>
      <c r="I82" s="57"/>
      <c r="J82" s="139">
        <v>742068611.9800038</v>
      </c>
      <c r="K82" s="57"/>
      <c r="L82" s="57"/>
      <c r="M82" s="57"/>
      <c r="N82" s="57"/>
      <c r="O82" s="57"/>
      <c r="P82" s="57"/>
      <c r="Q82" s="57"/>
      <c r="R82" s="57"/>
      <c r="S82" s="57"/>
      <c r="T82" s="137">
        <v>0.05455598313755447</v>
      </c>
      <c r="U82" s="57"/>
      <c r="V82" s="57"/>
      <c r="W82" s="57"/>
      <c r="X82" s="57"/>
      <c r="Y82" s="57"/>
      <c r="Z82" s="57"/>
      <c r="AA82" s="56">
        <v>8181</v>
      </c>
      <c r="AB82" s="57"/>
      <c r="AC82" s="57"/>
      <c r="AD82" s="57"/>
      <c r="AE82" s="57"/>
      <c r="AF82" s="137">
        <v>0.04022440309955552</v>
      </c>
      <c r="AG82" s="57"/>
      <c r="AH82" s="57"/>
      <c r="AI82" s="57"/>
    </row>
    <row r="83" spans="2:35" ht="10.5" customHeight="1">
      <c r="B83" s="59" t="s">
        <v>1192</v>
      </c>
      <c r="C83" s="57"/>
      <c r="D83" s="57"/>
      <c r="E83" s="57"/>
      <c r="F83" s="57"/>
      <c r="G83" s="57"/>
      <c r="H83" s="57"/>
      <c r="I83" s="57"/>
      <c r="J83" s="139">
        <v>812822213.339999</v>
      </c>
      <c r="K83" s="57"/>
      <c r="L83" s="57"/>
      <c r="M83" s="57"/>
      <c r="N83" s="57"/>
      <c r="O83" s="57"/>
      <c r="P83" s="57"/>
      <c r="Q83" s="57"/>
      <c r="R83" s="57"/>
      <c r="S83" s="57"/>
      <c r="T83" s="137">
        <v>0.059757701981877666</v>
      </c>
      <c r="U83" s="57"/>
      <c r="V83" s="57"/>
      <c r="W83" s="57"/>
      <c r="X83" s="57"/>
      <c r="Y83" s="57"/>
      <c r="Z83" s="57"/>
      <c r="AA83" s="56">
        <v>9129</v>
      </c>
      <c r="AB83" s="57"/>
      <c r="AC83" s="57"/>
      <c r="AD83" s="57"/>
      <c r="AE83" s="57"/>
      <c r="AF83" s="137">
        <v>0.04488553671871927</v>
      </c>
      <c r="AG83" s="57"/>
      <c r="AH83" s="57"/>
      <c r="AI83" s="57"/>
    </row>
    <row r="84" spans="2:35" ht="10.5" customHeight="1">
      <c r="B84" s="59" t="s">
        <v>1193</v>
      </c>
      <c r="C84" s="57"/>
      <c r="D84" s="57"/>
      <c r="E84" s="57"/>
      <c r="F84" s="57"/>
      <c r="G84" s="57"/>
      <c r="H84" s="57"/>
      <c r="I84" s="57"/>
      <c r="J84" s="139">
        <v>1116378389.4399953</v>
      </c>
      <c r="K84" s="57"/>
      <c r="L84" s="57"/>
      <c r="M84" s="57"/>
      <c r="N84" s="57"/>
      <c r="O84" s="57"/>
      <c r="P84" s="57"/>
      <c r="Q84" s="57"/>
      <c r="R84" s="57"/>
      <c r="S84" s="57"/>
      <c r="T84" s="137">
        <v>0.08207478339086492</v>
      </c>
      <c r="U84" s="57"/>
      <c r="V84" s="57"/>
      <c r="W84" s="57"/>
      <c r="X84" s="57"/>
      <c r="Y84" s="57"/>
      <c r="Z84" s="57"/>
      <c r="AA84" s="56">
        <v>11904</v>
      </c>
      <c r="AB84" s="57"/>
      <c r="AC84" s="57"/>
      <c r="AD84" s="57"/>
      <c r="AE84" s="57"/>
      <c r="AF84" s="137">
        <v>0.05852967785076506</v>
      </c>
      <c r="AG84" s="57"/>
      <c r="AH84" s="57"/>
      <c r="AI84" s="57"/>
    </row>
    <row r="85" spans="2:35" ht="10.5" customHeight="1">
      <c r="B85" s="59" t="s">
        <v>1194</v>
      </c>
      <c r="C85" s="57"/>
      <c r="D85" s="57"/>
      <c r="E85" s="57"/>
      <c r="F85" s="57"/>
      <c r="G85" s="57"/>
      <c r="H85" s="57"/>
      <c r="I85" s="57"/>
      <c r="J85" s="139">
        <v>395926692.5400007</v>
      </c>
      <c r="K85" s="57"/>
      <c r="L85" s="57"/>
      <c r="M85" s="57"/>
      <c r="N85" s="57"/>
      <c r="O85" s="57"/>
      <c r="P85" s="57"/>
      <c r="Q85" s="57"/>
      <c r="R85" s="57"/>
      <c r="S85" s="57"/>
      <c r="T85" s="137">
        <v>0.0291080495970392</v>
      </c>
      <c r="U85" s="57"/>
      <c r="V85" s="57"/>
      <c r="W85" s="57"/>
      <c r="X85" s="57"/>
      <c r="Y85" s="57"/>
      <c r="Z85" s="57"/>
      <c r="AA85" s="56">
        <v>4676</v>
      </c>
      <c r="AB85" s="57"/>
      <c r="AC85" s="57"/>
      <c r="AD85" s="57"/>
      <c r="AE85" s="57"/>
      <c r="AF85" s="137">
        <v>0.022990992408449044</v>
      </c>
      <c r="AG85" s="57"/>
      <c r="AH85" s="57"/>
      <c r="AI85" s="57"/>
    </row>
    <row r="86" spans="2:35" ht="10.5" customHeight="1">
      <c r="B86" s="59" t="s">
        <v>1195</v>
      </c>
      <c r="C86" s="57"/>
      <c r="D86" s="57"/>
      <c r="E86" s="57"/>
      <c r="F86" s="57"/>
      <c r="G86" s="57"/>
      <c r="H86" s="57"/>
      <c r="I86" s="57"/>
      <c r="J86" s="139">
        <v>769401339.0199997</v>
      </c>
      <c r="K86" s="57"/>
      <c r="L86" s="57"/>
      <c r="M86" s="57"/>
      <c r="N86" s="57"/>
      <c r="O86" s="57"/>
      <c r="P86" s="57"/>
      <c r="Q86" s="57"/>
      <c r="R86" s="57"/>
      <c r="S86" s="57"/>
      <c r="T86" s="137">
        <v>0.05656545203493667</v>
      </c>
      <c r="U86" s="57"/>
      <c r="V86" s="57"/>
      <c r="W86" s="57"/>
      <c r="X86" s="57"/>
      <c r="Y86" s="57"/>
      <c r="Z86" s="57"/>
      <c r="AA86" s="56">
        <v>7586</v>
      </c>
      <c r="AB86" s="57"/>
      <c r="AC86" s="57"/>
      <c r="AD86" s="57"/>
      <c r="AE86" s="57"/>
      <c r="AF86" s="137">
        <v>0.0372989025685403</v>
      </c>
      <c r="AG86" s="57"/>
      <c r="AH86" s="57"/>
      <c r="AI86" s="57"/>
    </row>
    <row r="87" spans="2:35" ht="10.5" customHeight="1">
      <c r="B87" s="59" t="s">
        <v>1196</v>
      </c>
      <c r="C87" s="57"/>
      <c r="D87" s="57"/>
      <c r="E87" s="57"/>
      <c r="F87" s="57"/>
      <c r="G87" s="57"/>
      <c r="H87" s="57"/>
      <c r="I87" s="57"/>
      <c r="J87" s="139">
        <v>470020260.7100006</v>
      </c>
      <c r="K87" s="57"/>
      <c r="L87" s="57"/>
      <c r="M87" s="57"/>
      <c r="N87" s="57"/>
      <c r="O87" s="57"/>
      <c r="P87" s="57"/>
      <c r="Q87" s="57"/>
      <c r="R87" s="57"/>
      <c r="S87" s="57"/>
      <c r="T87" s="137">
        <v>0.0345553187449663</v>
      </c>
      <c r="U87" s="57"/>
      <c r="V87" s="57"/>
      <c r="W87" s="57"/>
      <c r="X87" s="57"/>
      <c r="Y87" s="57"/>
      <c r="Z87" s="57"/>
      <c r="AA87" s="56">
        <v>4616</v>
      </c>
      <c r="AB87" s="57"/>
      <c r="AC87" s="57"/>
      <c r="AD87" s="57"/>
      <c r="AE87" s="57"/>
      <c r="AF87" s="137">
        <v>0.022695983951539943</v>
      </c>
      <c r="AG87" s="57"/>
      <c r="AH87" s="57"/>
      <c r="AI87" s="57"/>
    </row>
    <row r="88" spans="2:35" ht="10.5" customHeight="1">
      <c r="B88" s="59" t="s">
        <v>1197</v>
      </c>
      <c r="C88" s="57"/>
      <c r="D88" s="57"/>
      <c r="E88" s="57"/>
      <c r="F88" s="57"/>
      <c r="G88" s="57"/>
      <c r="H88" s="57"/>
      <c r="I88" s="57"/>
      <c r="J88" s="139">
        <v>575173039.7599988</v>
      </c>
      <c r="K88" s="57"/>
      <c r="L88" s="57"/>
      <c r="M88" s="57"/>
      <c r="N88" s="57"/>
      <c r="O88" s="57"/>
      <c r="P88" s="57"/>
      <c r="Q88" s="57"/>
      <c r="R88" s="57"/>
      <c r="S88" s="57"/>
      <c r="T88" s="137">
        <v>0.0422860233565141</v>
      </c>
      <c r="U88" s="57"/>
      <c r="V88" s="57"/>
      <c r="W88" s="57"/>
      <c r="X88" s="57"/>
      <c r="Y88" s="57"/>
      <c r="Z88" s="57"/>
      <c r="AA88" s="56">
        <v>5397</v>
      </c>
      <c r="AB88" s="57"/>
      <c r="AC88" s="57"/>
      <c r="AD88" s="57"/>
      <c r="AE88" s="57"/>
      <c r="AF88" s="137">
        <v>0.02653601069897337</v>
      </c>
      <c r="AG88" s="57"/>
      <c r="AH88" s="57"/>
      <c r="AI88" s="57"/>
    </row>
    <row r="89" spans="2:35" ht="10.5" customHeight="1">
      <c r="B89" s="59" t="s">
        <v>1198</v>
      </c>
      <c r="C89" s="57"/>
      <c r="D89" s="57"/>
      <c r="E89" s="57"/>
      <c r="F89" s="57"/>
      <c r="G89" s="57"/>
      <c r="H89" s="57"/>
      <c r="I89" s="57"/>
      <c r="J89" s="139">
        <v>614559945.0599995</v>
      </c>
      <c r="K89" s="57"/>
      <c r="L89" s="57"/>
      <c r="M89" s="57"/>
      <c r="N89" s="57"/>
      <c r="O89" s="57"/>
      <c r="P89" s="57"/>
      <c r="Q89" s="57"/>
      <c r="R89" s="57"/>
      <c r="S89" s="57"/>
      <c r="T89" s="137">
        <v>0.04518170080021279</v>
      </c>
      <c r="U89" s="57"/>
      <c r="V89" s="57"/>
      <c r="W89" s="57"/>
      <c r="X89" s="57"/>
      <c r="Y89" s="57"/>
      <c r="Z89" s="57"/>
      <c r="AA89" s="56">
        <v>5134</v>
      </c>
      <c r="AB89" s="57"/>
      <c r="AC89" s="57"/>
      <c r="AD89" s="57"/>
      <c r="AE89" s="57"/>
      <c r="AF89" s="137">
        <v>0.02524289029618849</v>
      </c>
      <c r="AG89" s="57"/>
      <c r="AH89" s="57"/>
      <c r="AI89" s="57"/>
    </row>
    <row r="90" spans="2:35" ht="10.5" customHeight="1">
      <c r="B90" s="59" t="s">
        <v>1202</v>
      </c>
      <c r="C90" s="57"/>
      <c r="D90" s="57"/>
      <c r="E90" s="57"/>
      <c r="F90" s="57"/>
      <c r="G90" s="57"/>
      <c r="H90" s="57"/>
      <c r="I90" s="57"/>
      <c r="J90" s="139">
        <v>10025816.769999998</v>
      </c>
      <c r="K90" s="57"/>
      <c r="L90" s="57"/>
      <c r="M90" s="57"/>
      <c r="N90" s="57"/>
      <c r="O90" s="57"/>
      <c r="P90" s="57"/>
      <c r="Q90" s="57"/>
      <c r="R90" s="57"/>
      <c r="S90" s="57"/>
      <c r="T90" s="137">
        <v>0.0007370858729422578</v>
      </c>
      <c r="U90" s="57"/>
      <c r="V90" s="57"/>
      <c r="W90" s="57"/>
      <c r="X90" s="57"/>
      <c r="Y90" s="57"/>
      <c r="Z90" s="57"/>
      <c r="AA90" s="56">
        <v>96</v>
      </c>
      <c r="AB90" s="57"/>
      <c r="AC90" s="57"/>
      <c r="AD90" s="57"/>
      <c r="AE90" s="57"/>
      <c r="AF90" s="137">
        <v>0.0004720135310545569</v>
      </c>
      <c r="AG90" s="57"/>
      <c r="AH90" s="57"/>
      <c r="AI90" s="57"/>
    </row>
    <row r="91" spans="2:35" ht="10.5" customHeight="1">
      <c r="B91" s="59" t="s">
        <v>1203</v>
      </c>
      <c r="C91" s="57"/>
      <c r="D91" s="57"/>
      <c r="E91" s="57"/>
      <c r="F91" s="57"/>
      <c r="G91" s="57"/>
      <c r="H91" s="57"/>
      <c r="I91" s="57"/>
      <c r="J91" s="139">
        <v>15082917.440000005</v>
      </c>
      <c r="K91" s="57"/>
      <c r="L91" s="57"/>
      <c r="M91" s="57"/>
      <c r="N91" s="57"/>
      <c r="O91" s="57"/>
      <c r="P91" s="57"/>
      <c r="Q91" s="57"/>
      <c r="R91" s="57"/>
      <c r="S91" s="57"/>
      <c r="T91" s="137">
        <v>0.0011088777725366719</v>
      </c>
      <c r="U91" s="57"/>
      <c r="V91" s="57"/>
      <c r="W91" s="57"/>
      <c r="X91" s="57"/>
      <c r="Y91" s="57"/>
      <c r="Z91" s="57"/>
      <c r="AA91" s="56">
        <v>156</v>
      </c>
      <c r="AB91" s="57"/>
      <c r="AC91" s="57"/>
      <c r="AD91" s="57"/>
      <c r="AE91" s="57"/>
      <c r="AF91" s="137">
        <v>0.000767021987963655</v>
      </c>
      <c r="AG91" s="57"/>
      <c r="AH91" s="57"/>
      <c r="AI91" s="57"/>
    </row>
    <row r="92" spans="2:35" ht="10.5" customHeight="1">
      <c r="B92" s="59" t="s">
        <v>1200</v>
      </c>
      <c r="C92" s="57"/>
      <c r="D92" s="57"/>
      <c r="E92" s="57"/>
      <c r="F92" s="57"/>
      <c r="G92" s="57"/>
      <c r="H92" s="57"/>
      <c r="I92" s="57"/>
      <c r="J92" s="139">
        <v>8495861.249999998</v>
      </c>
      <c r="K92" s="57"/>
      <c r="L92" s="57"/>
      <c r="M92" s="57"/>
      <c r="N92" s="57"/>
      <c r="O92" s="57"/>
      <c r="P92" s="57"/>
      <c r="Q92" s="57"/>
      <c r="R92" s="57"/>
      <c r="S92" s="57"/>
      <c r="T92" s="137">
        <v>0.0006246054011869351</v>
      </c>
      <c r="U92" s="57"/>
      <c r="V92" s="57"/>
      <c r="W92" s="57"/>
      <c r="X92" s="57"/>
      <c r="Y92" s="57"/>
      <c r="Z92" s="57"/>
      <c r="AA92" s="56">
        <v>81</v>
      </c>
      <c r="AB92" s="57"/>
      <c r="AC92" s="57"/>
      <c r="AD92" s="57"/>
      <c r="AE92" s="57"/>
      <c r="AF92" s="137">
        <v>0.0003982614168272824</v>
      </c>
      <c r="AG92" s="57"/>
      <c r="AH92" s="57"/>
      <c r="AI92" s="57"/>
    </row>
    <row r="93" spans="2:35" ht="10.5" customHeight="1">
      <c r="B93" s="59" t="s">
        <v>1205</v>
      </c>
      <c r="C93" s="57"/>
      <c r="D93" s="57"/>
      <c r="E93" s="57"/>
      <c r="F93" s="57"/>
      <c r="G93" s="57"/>
      <c r="H93" s="57"/>
      <c r="I93" s="57"/>
      <c r="J93" s="139">
        <v>7573402.659999999</v>
      </c>
      <c r="K93" s="57"/>
      <c r="L93" s="57"/>
      <c r="M93" s="57"/>
      <c r="N93" s="57"/>
      <c r="O93" s="57"/>
      <c r="P93" s="57"/>
      <c r="Q93" s="57"/>
      <c r="R93" s="57"/>
      <c r="S93" s="57"/>
      <c r="T93" s="137">
        <v>0.0005567873659423877</v>
      </c>
      <c r="U93" s="57"/>
      <c r="V93" s="57"/>
      <c r="W93" s="57"/>
      <c r="X93" s="57"/>
      <c r="Y93" s="57"/>
      <c r="Z93" s="57"/>
      <c r="AA93" s="56">
        <v>66</v>
      </c>
      <c r="AB93" s="57"/>
      <c r="AC93" s="57"/>
      <c r="AD93" s="57"/>
      <c r="AE93" s="57"/>
      <c r="AF93" s="137">
        <v>0.0003245093026000079</v>
      </c>
      <c r="AG93" s="57"/>
      <c r="AH93" s="57"/>
      <c r="AI93" s="57"/>
    </row>
    <row r="94" spans="2:35" ht="10.5" customHeight="1">
      <c r="B94" s="59" t="s">
        <v>1199</v>
      </c>
      <c r="C94" s="57"/>
      <c r="D94" s="57"/>
      <c r="E94" s="57"/>
      <c r="F94" s="57"/>
      <c r="G94" s="57"/>
      <c r="H94" s="57"/>
      <c r="I94" s="57"/>
      <c r="J94" s="139">
        <v>4039380.41</v>
      </c>
      <c r="K94" s="57"/>
      <c r="L94" s="57"/>
      <c r="M94" s="57"/>
      <c r="N94" s="57"/>
      <c r="O94" s="57"/>
      <c r="P94" s="57"/>
      <c r="Q94" s="57"/>
      <c r="R94" s="57"/>
      <c r="S94" s="57"/>
      <c r="T94" s="137">
        <v>0.0002969703420632837</v>
      </c>
      <c r="U94" s="57"/>
      <c r="V94" s="57"/>
      <c r="W94" s="57"/>
      <c r="X94" s="57"/>
      <c r="Y94" s="57"/>
      <c r="Z94" s="57"/>
      <c r="AA94" s="56">
        <v>32</v>
      </c>
      <c r="AB94" s="57"/>
      <c r="AC94" s="57"/>
      <c r="AD94" s="57"/>
      <c r="AE94" s="57"/>
      <c r="AF94" s="137">
        <v>0.0001573378436848523</v>
      </c>
      <c r="AG94" s="57"/>
      <c r="AH94" s="57"/>
      <c r="AI94" s="57"/>
    </row>
    <row r="95" spans="2:35" ht="10.5" customHeight="1">
      <c r="B95" s="59" t="s">
        <v>1201</v>
      </c>
      <c r="C95" s="57"/>
      <c r="D95" s="57"/>
      <c r="E95" s="57"/>
      <c r="F95" s="57"/>
      <c r="G95" s="57"/>
      <c r="H95" s="57"/>
      <c r="I95" s="57"/>
      <c r="J95" s="139">
        <v>155088.2</v>
      </c>
      <c r="K95" s="57"/>
      <c r="L95" s="57"/>
      <c r="M95" s="57"/>
      <c r="N95" s="57"/>
      <c r="O95" s="57"/>
      <c r="P95" s="57"/>
      <c r="Q95" s="57"/>
      <c r="R95" s="57"/>
      <c r="S95" s="57"/>
      <c r="T95" s="137">
        <v>1.1401896115047741E-05</v>
      </c>
      <c r="U95" s="57"/>
      <c r="V95" s="57"/>
      <c r="W95" s="57"/>
      <c r="X95" s="57"/>
      <c r="Y95" s="57"/>
      <c r="Z95" s="57"/>
      <c r="AA95" s="56">
        <v>2</v>
      </c>
      <c r="AB95" s="57"/>
      <c r="AC95" s="57"/>
      <c r="AD95" s="57"/>
      <c r="AE95" s="57"/>
      <c r="AF95" s="137">
        <v>9.833615230303269E-06</v>
      </c>
      <c r="AG95" s="57"/>
      <c r="AH95" s="57"/>
      <c r="AI95" s="57"/>
    </row>
    <row r="96" spans="2:35" ht="10.5" customHeight="1">
      <c r="B96" s="59" t="s">
        <v>1206</v>
      </c>
      <c r="C96" s="57"/>
      <c r="D96" s="57"/>
      <c r="E96" s="57"/>
      <c r="F96" s="57"/>
      <c r="G96" s="57"/>
      <c r="H96" s="57"/>
      <c r="I96" s="57"/>
      <c r="J96" s="139">
        <v>295721.29000000004</v>
      </c>
      <c r="K96" s="57"/>
      <c r="L96" s="57"/>
      <c r="M96" s="57"/>
      <c r="N96" s="57"/>
      <c r="O96" s="57"/>
      <c r="P96" s="57"/>
      <c r="Q96" s="57"/>
      <c r="R96" s="57"/>
      <c r="S96" s="57"/>
      <c r="T96" s="137">
        <v>2.1741070098098415E-05</v>
      </c>
      <c r="U96" s="57"/>
      <c r="V96" s="57"/>
      <c r="W96" s="57"/>
      <c r="X96" s="57"/>
      <c r="Y96" s="57"/>
      <c r="Z96" s="57"/>
      <c r="AA96" s="56">
        <v>3</v>
      </c>
      <c r="AB96" s="57"/>
      <c r="AC96" s="57"/>
      <c r="AD96" s="57"/>
      <c r="AE96" s="57"/>
      <c r="AF96" s="137">
        <v>1.4750422845454903E-05</v>
      </c>
      <c r="AG96" s="57"/>
      <c r="AH96" s="57"/>
      <c r="AI96" s="57"/>
    </row>
    <row r="97" spans="2:35" ht="13.5" customHeight="1">
      <c r="B97" s="145"/>
      <c r="C97" s="141"/>
      <c r="D97" s="141"/>
      <c r="E97" s="141"/>
      <c r="F97" s="141"/>
      <c r="G97" s="141"/>
      <c r="H97" s="141"/>
      <c r="I97" s="141"/>
      <c r="J97" s="142">
        <v>13601965711.240005</v>
      </c>
      <c r="K97" s="141"/>
      <c r="L97" s="141"/>
      <c r="M97" s="141"/>
      <c r="N97" s="141"/>
      <c r="O97" s="141"/>
      <c r="P97" s="141"/>
      <c r="Q97" s="141"/>
      <c r="R97" s="141"/>
      <c r="S97" s="141"/>
      <c r="T97" s="143">
        <v>0.9999999999999958</v>
      </c>
      <c r="U97" s="141"/>
      <c r="V97" s="141"/>
      <c r="W97" s="141"/>
      <c r="X97" s="141"/>
      <c r="Y97" s="141"/>
      <c r="Z97" s="141"/>
      <c r="AA97" s="144">
        <v>203384</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6" t="s">
        <v>1158</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3" t="s">
        <v>1173</v>
      </c>
      <c r="C101" s="54"/>
      <c r="D101" s="54"/>
      <c r="E101" s="54"/>
      <c r="F101" s="54"/>
      <c r="G101" s="54"/>
      <c r="H101" s="54"/>
      <c r="I101" s="53" t="s">
        <v>1170</v>
      </c>
      <c r="J101" s="54"/>
      <c r="K101" s="54"/>
      <c r="L101" s="54"/>
      <c r="M101" s="54"/>
      <c r="N101" s="54"/>
      <c r="O101" s="54"/>
      <c r="P101" s="54"/>
      <c r="Q101" s="54"/>
      <c r="R101" s="54"/>
      <c r="S101" s="54"/>
      <c r="T101" s="53" t="s">
        <v>1171</v>
      </c>
      <c r="U101" s="54"/>
      <c r="V101" s="54"/>
      <c r="W101" s="54"/>
      <c r="X101" s="54"/>
      <c r="Y101" s="54"/>
      <c r="Z101" s="54"/>
      <c r="AA101" s="53" t="s">
        <v>1172</v>
      </c>
      <c r="AB101" s="54"/>
      <c r="AC101" s="54"/>
      <c r="AD101" s="54"/>
      <c r="AE101" s="54"/>
      <c r="AF101" s="53" t="s">
        <v>1171</v>
      </c>
      <c r="AG101" s="54"/>
      <c r="AH101" s="54"/>
      <c r="AI101" s="54"/>
    </row>
    <row r="102" spans="2:35" ht="10.5" customHeight="1">
      <c r="B102" s="59" t="s">
        <v>1174</v>
      </c>
      <c r="C102" s="57"/>
      <c r="D102" s="57"/>
      <c r="E102" s="57"/>
      <c r="F102" s="57"/>
      <c r="G102" s="57"/>
      <c r="H102" s="57"/>
      <c r="I102" s="139">
        <v>1401294.14</v>
      </c>
      <c r="J102" s="57"/>
      <c r="K102" s="57"/>
      <c r="L102" s="57"/>
      <c r="M102" s="57"/>
      <c r="N102" s="57"/>
      <c r="O102" s="57"/>
      <c r="P102" s="57"/>
      <c r="Q102" s="57"/>
      <c r="R102" s="57"/>
      <c r="S102" s="57"/>
      <c r="T102" s="137">
        <v>0.00010302144335226769</v>
      </c>
      <c r="U102" s="57"/>
      <c r="V102" s="57"/>
      <c r="W102" s="57"/>
      <c r="X102" s="57"/>
      <c r="Y102" s="57"/>
      <c r="Z102" s="57"/>
      <c r="AA102" s="56">
        <v>25</v>
      </c>
      <c r="AB102" s="57"/>
      <c r="AC102" s="57"/>
      <c r="AD102" s="57"/>
      <c r="AE102" s="57"/>
      <c r="AF102" s="137">
        <v>0.00012292019037879085</v>
      </c>
      <c r="AG102" s="57"/>
      <c r="AH102" s="57"/>
      <c r="AI102" s="57"/>
    </row>
    <row r="103" spans="2:35" ht="10.5" customHeight="1">
      <c r="B103" s="59" t="s">
        <v>1175</v>
      </c>
      <c r="C103" s="57"/>
      <c r="D103" s="57"/>
      <c r="E103" s="57"/>
      <c r="F103" s="57"/>
      <c r="G103" s="57"/>
      <c r="H103" s="57"/>
      <c r="I103" s="139">
        <v>48548903.91999999</v>
      </c>
      <c r="J103" s="57"/>
      <c r="K103" s="57"/>
      <c r="L103" s="57"/>
      <c r="M103" s="57"/>
      <c r="N103" s="57"/>
      <c r="O103" s="57"/>
      <c r="P103" s="57"/>
      <c r="Q103" s="57"/>
      <c r="R103" s="57"/>
      <c r="S103" s="57"/>
      <c r="T103" s="137">
        <v>0.0035692564553284757</v>
      </c>
      <c r="U103" s="57"/>
      <c r="V103" s="57"/>
      <c r="W103" s="57"/>
      <c r="X103" s="57"/>
      <c r="Y103" s="57"/>
      <c r="Z103" s="57"/>
      <c r="AA103" s="56">
        <v>350</v>
      </c>
      <c r="AB103" s="57"/>
      <c r="AC103" s="57"/>
      <c r="AD103" s="57"/>
      <c r="AE103" s="57"/>
      <c r="AF103" s="137">
        <v>0.001720882665303072</v>
      </c>
      <c r="AG103" s="57"/>
      <c r="AH103" s="57"/>
      <c r="AI103" s="57"/>
    </row>
    <row r="104" spans="2:35" ht="10.5" customHeight="1">
      <c r="B104" s="59" t="s">
        <v>1176</v>
      </c>
      <c r="C104" s="57"/>
      <c r="D104" s="57"/>
      <c r="E104" s="57"/>
      <c r="F104" s="57"/>
      <c r="G104" s="57"/>
      <c r="H104" s="57"/>
      <c r="I104" s="139">
        <v>50146626.25</v>
      </c>
      <c r="J104" s="57"/>
      <c r="K104" s="57"/>
      <c r="L104" s="57"/>
      <c r="M104" s="57"/>
      <c r="N104" s="57"/>
      <c r="O104" s="57"/>
      <c r="P104" s="57"/>
      <c r="Q104" s="57"/>
      <c r="R104" s="57"/>
      <c r="S104" s="57"/>
      <c r="T104" s="137">
        <v>0.003686719060654685</v>
      </c>
      <c r="U104" s="57"/>
      <c r="V104" s="57"/>
      <c r="W104" s="57"/>
      <c r="X104" s="57"/>
      <c r="Y104" s="57"/>
      <c r="Z104" s="57"/>
      <c r="AA104" s="56">
        <v>424</v>
      </c>
      <c r="AB104" s="57"/>
      <c r="AC104" s="57"/>
      <c r="AD104" s="57"/>
      <c r="AE104" s="57"/>
      <c r="AF104" s="137">
        <v>0.0020847264288242928</v>
      </c>
      <c r="AG104" s="57"/>
      <c r="AH104" s="57"/>
      <c r="AI104" s="57"/>
    </row>
    <row r="105" spans="2:35" ht="10.5" customHeight="1">
      <c r="B105" s="59" t="s">
        <v>1177</v>
      </c>
      <c r="C105" s="57"/>
      <c r="D105" s="57"/>
      <c r="E105" s="57"/>
      <c r="F105" s="57"/>
      <c r="G105" s="57"/>
      <c r="H105" s="57"/>
      <c r="I105" s="139">
        <v>16146044.319999993</v>
      </c>
      <c r="J105" s="57"/>
      <c r="K105" s="57"/>
      <c r="L105" s="57"/>
      <c r="M105" s="57"/>
      <c r="N105" s="57"/>
      <c r="O105" s="57"/>
      <c r="P105" s="57"/>
      <c r="Q105" s="57"/>
      <c r="R105" s="57"/>
      <c r="S105" s="57"/>
      <c r="T105" s="137">
        <v>0.0011870375696255197</v>
      </c>
      <c r="U105" s="57"/>
      <c r="V105" s="57"/>
      <c r="W105" s="57"/>
      <c r="X105" s="57"/>
      <c r="Y105" s="57"/>
      <c r="Z105" s="57"/>
      <c r="AA105" s="56">
        <v>488</v>
      </c>
      <c r="AB105" s="57"/>
      <c r="AC105" s="57"/>
      <c r="AD105" s="57"/>
      <c r="AE105" s="57"/>
      <c r="AF105" s="137">
        <v>0.0023994021161939977</v>
      </c>
      <c r="AG105" s="57"/>
      <c r="AH105" s="57"/>
      <c r="AI105" s="57"/>
    </row>
    <row r="106" spans="2:35" ht="10.5" customHeight="1">
      <c r="B106" s="59" t="s">
        <v>1178</v>
      </c>
      <c r="C106" s="57"/>
      <c r="D106" s="57"/>
      <c r="E106" s="57"/>
      <c r="F106" s="57"/>
      <c r="G106" s="57"/>
      <c r="H106" s="57"/>
      <c r="I106" s="139">
        <v>306004036.31000006</v>
      </c>
      <c r="J106" s="57"/>
      <c r="K106" s="57"/>
      <c r="L106" s="57"/>
      <c r="M106" s="57"/>
      <c r="N106" s="57"/>
      <c r="O106" s="57"/>
      <c r="P106" s="57"/>
      <c r="Q106" s="57"/>
      <c r="R106" s="57"/>
      <c r="S106" s="57"/>
      <c r="T106" s="137">
        <v>0.02249704511878993</v>
      </c>
      <c r="U106" s="57"/>
      <c r="V106" s="57"/>
      <c r="W106" s="57"/>
      <c r="X106" s="57"/>
      <c r="Y106" s="57"/>
      <c r="Z106" s="57"/>
      <c r="AA106" s="56">
        <v>2889</v>
      </c>
      <c r="AB106" s="57"/>
      <c r="AC106" s="57"/>
      <c r="AD106" s="57"/>
      <c r="AE106" s="57"/>
      <c r="AF106" s="137">
        <v>0.014204657200173072</v>
      </c>
      <c r="AG106" s="57"/>
      <c r="AH106" s="57"/>
      <c r="AI106" s="57"/>
    </row>
    <row r="107" spans="2:35" ht="10.5" customHeight="1">
      <c r="B107" s="59" t="s">
        <v>1179</v>
      </c>
      <c r="C107" s="57"/>
      <c r="D107" s="57"/>
      <c r="E107" s="57"/>
      <c r="F107" s="57"/>
      <c r="G107" s="57"/>
      <c r="H107" s="57"/>
      <c r="I107" s="139">
        <v>36882033.309999995</v>
      </c>
      <c r="J107" s="57"/>
      <c r="K107" s="57"/>
      <c r="L107" s="57"/>
      <c r="M107" s="57"/>
      <c r="N107" s="57"/>
      <c r="O107" s="57"/>
      <c r="P107" s="57"/>
      <c r="Q107" s="57"/>
      <c r="R107" s="57"/>
      <c r="S107" s="57"/>
      <c r="T107" s="137">
        <v>0.002711522297069346</v>
      </c>
      <c r="U107" s="57"/>
      <c r="V107" s="57"/>
      <c r="W107" s="57"/>
      <c r="X107" s="57"/>
      <c r="Y107" s="57"/>
      <c r="Z107" s="57"/>
      <c r="AA107" s="56">
        <v>1228</v>
      </c>
      <c r="AB107" s="57"/>
      <c r="AC107" s="57"/>
      <c r="AD107" s="57"/>
      <c r="AE107" s="57"/>
      <c r="AF107" s="137">
        <v>0.006037839751406207</v>
      </c>
      <c r="AG107" s="57"/>
      <c r="AH107" s="57"/>
      <c r="AI107" s="57"/>
    </row>
    <row r="108" spans="2:35" ht="10.5" customHeight="1">
      <c r="B108" s="59" t="s">
        <v>1180</v>
      </c>
      <c r="C108" s="57"/>
      <c r="D108" s="57"/>
      <c r="E108" s="57"/>
      <c r="F108" s="57"/>
      <c r="G108" s="57"/>
      <c r="H108" s="57"/>
      <c r="I108" s="139">
        <v>71145667.93999994</v>
      </c>
      <c r="J108" s="57"/>
      <c r="K108" s="57"/>
      <c r="L108" s="57"/>
      <c r="M108" s="57"/>
      <c r="N108" s="57"/>
      <c r="O108" s="57"/>
      <c r="P108" s="57"/>
      <c r="Q108" s="57"/>
      <c r="R108" s="57"/>
      <c r="S108" s="57"/>
      <c r="T108" s="137">
        <v>0.005230543103134614</v>
      </c>
      <c r="U108" s="57"/>
      <c r="V108" s="57"/>
      <c r="W108" s="57"/>
      <c r="X108" s="57"/>
      <c r="Y108" s="57"/>
      <c r="Z108" s="57"/>
      <c r="AA108" s="56">
        <v>1653</v>
      </c>
      <c r="AB108" s="57"/>
      <c r="AC108" s="57"/>
      <c r="AD108" s="57"/>
      <c r="AE108" s="57"/>
      <c r="AF108" s="137">
        <v>0.008127482987845651</v>
      </c>
      <c r="AG108" s="57"/>
      <c r="AH108" s="57"/>
      <c r="AI108" s="57"/>
    </row>
    <row r="109" spans="2:35" ht="10.5" customHeight="1">
      <c r="B109" s="59" t="s">
        <v>1181</v>
      </c>
      <c r="C109" s="57"/>
      <c r="D109" s="57"/>
      <c r="E109" s="57"/>
      <c r="F109" s="57"/>
      <c r="G109" s="57"/>
      <c r="H109" s="57"/>
      <c r="I109" s="139">
        <v>94003031.69000007</v>
      </c>
      <c r="J109" s="57"/>
      <c r="K109" s="57"/>
      <c r="L109" s="57"/>
      <c r="M109" s="57"/>
      <c r="N109" s="57"/>
      <c r="O109" s="57"/>
      <c r="P109" s="57"/>
      <c r="Q109" s="57"/>
      <c r="R109" s="57"/>
      <c r="S109" s="57"/>
      <c r="T109" s="137">
        <v>0.006910988726601516</v>
      </c>
      <c r="U109" s="57"/>
      <c r="V109" s="57"/>
      <c r="W109" s="57"/>
      <c r="X109" s="57"/>
      <c r="Y109" s="57"/>
      <c r="Z109" s="57"/>
      <c r="AA109" s="56">
        <v>2320</v>
      </c>
      <c r="AB109" s="57"/>
      <c r="AC109" s="57"/>
      <c r="AD109" s="57"/>
      <c r="AE109" s="57"/>
      <c r="AF109" s="137">
        <v>0.011406993667151791</v>
      </c>
      <c r="AG109" s="57"/>
      <c r="AH109" s="57"/>
      <c r="AI109" s="57"/>
    </row>
    <row r="110" spans="2:35" ht="10.5" customHeight="1">
      <c r="B110" s="59" t="s">
        <v>1182</v>
      </c>
      <c r="C110" s="57"/>
      <c r="D110" s="57"/>
      <c r="E110" s="57"/>
      <c r="F110" s="57"/>
      <c r="G110" s="57"/>
      <c r="H110" s="57"/>
      <c r="I110" s="139">
        <v>117373934.07000013</v>
      </c>
      <c r="J110" s="57"/>
      <c r="K110" s="57"/>
      <c r="L110" s="57"/>
      <c r="M110" s="57"/>
      <c r="N110" s="57"/>
      <c r="O110" s="57"/>
      <c r="P110" s="57"/>
      <c r="Q110" s="57"/>
      <c r="R110" s="57"/>
      <c r="S110" s="57"/>
      <c r="T110" s="137">
        <v>0.00862918908647211</v>
      </c>
      <c r="U110" s="57"/>
      <c r="V110" s="57"/>
      <c r="W110" s="57"/>
      <c r="X110" s="57"/>
      <c r="Y110" s="57"/>
      <c r="Z110" s="57"/>
      <c r="AA110" s="56">
        <v>2754</v>
      </c>
      <c r="AB110" s="57"/>
      <c r="AC110" s="57"/>
      <c r="AD110" s="57"/>
      <c r="AE110" s="57"/>
      <c r="AF110" s="137">
        <v>0.013540888172127601</v>
      </c>
      <c r="AG110" s="57"/>
      <c r="AH110" s="57"/>
      <c r="AI110" s="57"/>
    </row>
    <row r="111" spans="2:35" ht="10.5" customHeight="1">
      <c r="B111" s="59" t="s">
        <v>1183</v>
      </c>
      <c r="C111" s="57"/>
      <c r="D111" s="57"/>
      <c r="E111" s="57"/>
      <c r="F111" s="57"/>
      <c r="G111" s="57"/>
      <c r="H111" s="57"/>
      <c r="I111" s="139">
        <v>1433820715.0599973</v>
      </c>
      <c r="J111" s="57"/>
      <c r="K111" s="57"/>
      <c r="L111" s="57"/>
      <c r="M111" s="57"/>
      <c r="N111" s="57"/>
      <c r="O111" s="57"/>
      <c r="P111" s="57"/>
      <c r="Q111" s="57"/>
      <c r="R111" s="57"/>
      <c r="S111" s="57"/>
      <c r="T111" s="137">
        <v>0.10541275764834174</v>
      </c>
      <c r="U111" s="57"/>
      <c r="V111" s="57"/>
      <c r="W111" s="57"/>
      <c r="X111" s="57"/>
      <c r="Y111" s="57"/>
      <c r="Z111" s="57"/>
      <c r="AA111" s="56">
        <v>32946</v>
      </c>
      <c r="AB111" s="57"/>
      <c r="AC111" s="57"/>
      <c r="AD111" s="57"/>
      <c r="AE111" s="57"/>
      <c r="AF111" s="137">
        <v>0.16198914368878575</v>
      </c>
      <c r="AG111" s="57"/>
      <c r="AH111" s="57"/>
      <c r="AI111" s="57"/>
    </row>
    <row r="112" spans="2:35" ht="10.5" customHeight="1">
      <c r="B112" s="59" t="s">
        <v>1184</v>
      </c>
      <c r="C112" s="57"/>
      <c r="D112" s="57"/>
      <c r="E112" s="57"/>
      <c r="F112" s="57"/>
      <c r="G112" s="57"/>
      <c r="H112" s="57"/>
      <c r="I112" s="139">
        <v>185055389.5400002</v>
      </c>
      <c r="J112" s="57"/>
      <c r="K112" s="57"/>
      <c r="L112" s="57"/>
      <c r="M112" s="57"/>
      <c r="N112" s="57"/>
      <c r="O112" s="57"/>
      <c r="P112" s="57"/>
      <c r="Q112" s="57"/>
      <c r="R112" s="57"/>
      <c r="S112" s="57"/>
      <c r="T112" s="137">
        <v>0.013605047495971802</v>
      </c>
      <c r="U112" s="57"/>
      <c r="V112" s="57"/>
      <c r="W112" s="57"/>
      <c r="X112" s="57"/>
      <c r="Y112" s="57"/>
      <c r="Z112" s="57"/>
      <c r="AA112" s="56">
        <v>10602</v>
      </c>
      <c r="AB112" s="57"/>
      <c r="AC112" s="57"/>
      <c r="AD112" s="57"/>
      <c r="AE112" s="57"/>
      <c r="AF112" s="137">
        <v>0.052127994335837625</v>
      </c>
      <c r="AG112" s="57"/>
      <c r="AH112" s="57"/>
      <c r="AI112" s="57"/>
    </row>
    <row r="113" spans="2:35" ht="10.5" customHeight="1">
      <c r="B113" s="59" t="s">
        <v>1185</v>
      </c>
      <c r="C113" s="57"/>
      <c r="D113" s="57"/>
      <c r="E113" s="57"/>
      <c r="F113" s="57"/>
      <c r="G113" s="57"/>
      <c r="H113" s="57"/>
      <c r="I113" s="139">
        <v>228871401.65</v>
      </c>
      <c r="J113" s="57"/>
      <c r="K113" s="57"/>
      <c r="L113" s="57"/>
      <c r="M113" s="57"/>
      <c r="N113" s="57"/>
      <c r="O113" s="57"/>
      <c r="P113" s="57"/>
      <c r="Q113" s="57"/>
      <c r="R113" s="57"/>
      <c r="S113" s="57"/>
      <c r="T113" s="137">
        <v>0.016826347493353235</v>
      </c>
      <c r="U113" s="57"/>
      <c r="V113" s="57"/>
      <c r="W113" s="57"/>
      <c r="X113" s="57"/>
      <c r="Y113" s="57"/>
      <c r="Z113" s="57"/>
      <c r="AA113" s="56">
        <v>4038</v>
      </c>
      <c r="AB113" s="57"/>
      <c r="AC113" s="57"/>
      <c r="AD113" s="57"/>
      <c r="AE113" s="57"/>
      <c r="AF113" s="137">
        <v>0.0198540691499823</v>
      </c>
      <c r="AG113" s="57"/>
      <c r="AH113" s="57"/>
      <c r="AI113" s="57"/>
    </row>
    <row r="114" spans="2:35" ht="10.5" customHeight="1">
      <c r="B114" s="59" t="s">
        <v>1186</v>
      </c>
      <c r="C114" s="57"/>
      <c r="D114" s="57"/>
      <c r="E114" s="57"/>
      <c r="F114" s="57"/>
      <c r="G114" s="57"/>
      <c r="H114" s="57"/>
      <c r="I114" s="139">
        <v>761915551.2000003</v>
      </c>
      <c r="J114" s="57"/>
      <c r="K114" s="57"/>
      <c r="L114" s="57"/>
      <c r="M114" s="57"/>
      <c r="N114" s="57"/>
      <c r="O114" s="57"/>
      <c r="P114" s="57"/>
      <c r="Q114" s="57"/>
      <c r="R114" s="57"/>
      <c r="S114" s="57"/>
      <c r="T114" s="137">
        <v>0.056015106005626085</v>
      </c>
      <c r="U114" s="57"/>
      <c r="V114" s="57"/>
      <c r="W114" s="57"/>
      <c r="X114" s="57"/>
      <c r="Y114" s="57"/>
      <c r="Z114" s="57"/>
      <c r="AA114" s="56">
        <v>12631</v>
      </c>
      <c r="AB114" s="57"/>
      <c r="AC114" s="57"/>
      <c r="AD114" s="57"/>
      <c r="AE114" s="57"/>
      <c r="AF114" s="137">
        <v>0.062104196986980297</v>
      </c>
      <c r="AG114" s="57"/>
      <c r="AH114" s="57"/>
      <c r="AI114" s="57"/>
    </row>
    <row r="115" spans="2:35" ht="10.5" customHeight="1">
      <c r="B115" s="59" t="s">
        <v>1187</v>
      </c>
      <c r="C115" s="57"/>
      <c r="D115" s="57"/>
      <c r="E115" s="57"/>
      <c r="F115" s="57"/>
      <c r="G115" s="57"/>
      <c r="H115" s="57"/>
      <c r="I115" s="139">
        <v>114441950.73000018</v>
      </c>
      <c r="J115" s="57"/>
      <c r="K115" s="57"/>
      <c r="L115" s="57"/>
      <c r="M115" s="57"/>
      <c r="N115" s="57"/>
      <c r="O115" s="57"/>
      <c r="P115" s="57"/>
      <c r="Q115" s="57"/>
      <c r="R115" s="57"/>
      <c r="S115" s="57"/>
      <c r="T115" s="137">
        <v>0.00841363323210195</v>
      </c>
      <c r="U115" s="57"/>
      <c r="V115" s="57"/>
      <c r="W115" s="57"/>
      <c r="X115" s="57"/>
      <c r="Y115" s="57"/>
      <c r="Z115" s="57"/>
      <c r="AA115" s="56">
        <v>2040</v>
      </c>
      <c r="AB115" s="57"/>
      <c r="AC115" s="57"/>
      <c r="AD115" s="57"/>
      <c r="AE115" s="57"/>
      <c r="AF115" s="137">
        <v>0.010030287534909334</v>
      </c>
      <c r="AG115" s="57"/>
      <c r="AH115" s="57"/>
      <c r="AI115" s="57"/>
    </row>
    <row r="116" spans="2:35" ht="10.5" customHeight="1">
      <c r="B116" s="59" t="s">
        <v>1188</v>
      </c>
      <c r="C116" s="57"/>
      <c r="D116" s="57"/>
      <c r="E116" s="57"/>
      <c r="F116" s="57"/>
      <c r="G116" s="57"/>
      <c r="H116" s="57"/>
      <c r="I116" s="139">
        <v>1824730024.319992</v>
      </c>
      <c r="J116" s="57"/>
      <c r="K116" s="57"/>
      <c r="L116" s="57"/>
      <c r="M116" s="57"/>
      <c r="N116" s="57"/>
      <c r="O116" s="57"/>
      <c r="P116" s="57"/>
      <c r="Q116" s="57"/>
      <c r="R116" s="57"/>
      <c r="S116" s="57"/>
      <c r="T116" s="137">
        <v>0.13415193532006356</v>
      </c>
      <c r="U116" s="57"/>
      <c r="V116" s="57"/>
      <c r="W116" s="57"/>
      <c r="X116" s="57"/>
      <c r="Y116" s="57"/>
      <c r="Z116" s="57"/>
      <c r="AA116" s="56">
        <v>27946</v>
      </c>
      <c r="AB116" s="57"/>
      <c r="AC116" s="57"/>
      <c r="AD116" s="57"/>
      <c r="AE116" s="57"/>
      <c r="AF116" s="137">
        <v>0.13740510561302757</v>
      </c>
      <c r="AG116" s="57"/>
      <c r="AH116" s="57"/>
      <c r="AI116" s="57"/>
    </row>
    <row r="117" spans="2:35" ht="10.5" customHeight="1">
      <c r="B117" s="59" t="s">
        <v>1189</v>
      </c>
      <c r="C117" s="57"/>
      <c r="D117" s="57"/>
      <c r="E117" s="57"/>
      <c r="F117" s="57"/>
      <c r="G117" s="57"/>
      <c r="H117" s="57"/>
      <c r="I117" s="139">
        <v>99601609.51000005</v>
      </c>
      <c r="J117" s="57"/>
      <c r="K117" s="57"/>
      <c r="L117" s="57"/>
      <c r="M117" s="57"/>
      <c r="N117" s="57"/>
      <c r="O117" s="57"/>
      <c r="P117" s="57"/>
      <c r="Q117" s="57"/>
      <c r="R117" s="57"/>
      <c r="S117" s="57"/>
      <c r="T117" s="137">
        <v>0.007322589368659714</v>
      </c>
      <c r="U117" s="57"/>
      <c r="V117" s="57"/>
      <c r="W117" s="57"/>
      <c r="X117" s="57"/>
      <c r="Y117" s="57"/>
      <c r="Z117" s="57"/>
      <c r="AA117" s="56">
        <v>1551</v>
      </c>
      <c r="AB117" s="57"/>
      <c r="AC117" s="57"/>
      <c r="AD117" s="57"/>
      <c r="AE117" s="57"/>
      <c r="AF117" s="137">
        <v>0.007625968611100185</v>
      </c>
      <c r="AG117" s="57"/>
      <c r="AH117" s="57"/>
      <c r="AI117" s="57"/>
    </row>
    <row r="118" spans="2:35" ht="10.5" customHeight="1">
      <c r="B118" s="59" t="s">
        <v>1190</v>
      </c>
      <c r="C118" s="57"/>
      <c r="D118" s="57"/>
      <c r="E118" s="57"/>
      <c r="F118" s="57"/>
      <c r="G118" s="57"/>
      <c r="H118" s="57"/>
      <c r="I118" s="139">
        <v>215467460.94000027</v>
      </c>
      <c r="J118" s="57"/>
      <c r="K118" s="57"/>
      <c r="L118" s="57"/>
      <c r="M118" s="57"/>
      <c r="N118" s="57"/>
      <c r="O118" s="57"/>
      <c r="P118" s="57"/>
      <c r="Q118" s="57"/>
      <c r="R118" s="57"/>
      <c r="S118" s="57"/>
      <c r="T118" s="137">
        <v>0.015840906050950294</v>
      </c>
      <c r="U118" s="57"/>
      <c r="V118" s="57"/>
      <c r="W118" s="57"/>
      <c r="X118" s="57"/>
      <c r="Y118" s="57"/>
      <c r="Z118" s="57"/>
      <c r="AA118" s="56">
        <v>3033</v>
      </c>
      <c r="AB118" s="57"/>
      <c r="AC118" s="57"/>
      <c r="AD118" s="57"/>
      <c r="AE118" s="57"/>
      <c r="AF118" s="137">
        <v>0.014912677496754907</v>
      </c>
      <c r="AG118" s="57"/>
      <c r="AH118" s="57"/>
      <c r="AI118" s="57"/>
    </row>
    <row r="119" spans="2:35" ht="10.5" customHeight="1">
      <c r="B119" s="59" t="s">
        <v>1191</v>
      </c>
      <c r="C119" s="57"/>
      <c r="D119" s="57"/>
      <c r="E119" s="57"/>
      <c r="F119" s="57"/>
      <c r="G119" s="57"/>
      <c r="H119" s="57"/>
      <c r="I119" s="139">
        <v>861568220.3100019</v>
      </c>
      <c r="J119" s="57"/>
      <c r="K119" s="57"/>
      <c r="L119" s="57"/>
      <c r="M119" s="57"/>
      <c r="N119" s="57"/>
      <c r="O119" s="57"/>
      <c r="P119" s="57"/>
      <c r="Q119" s="57"/>
      <c r="R119" s="57"/>
      <c r="S119" s="57"/>
      <c r="T119" s="137">
        <v>0.06334144921406788</v>
      </c>
      <c r="U119" s="57"/>
      <c r="V119" s="57"/>
      <c r="W119" s="57"/>
      <c r="X119" s="57"/>
      <c r="Y119" s="57"/>
      <c r="Z119" s="57"/>
      <c r="AA119" s="56">
        <v>11194</v>
      </c>
      <c r="AB119" s="57"/>
      <c r="AC119" s="57"/>
      <c r="AD119" s="57"/>
      <c r="AE119" s="57"/>
      <c r="AF119" s="137">
        <v>0.055038744444007394</v>
      </c>
      <c r="AG119" s="57"/>
      <c r="AH119" s="57"/>
      <c r="AI119" s="57"/>
    </row>
    <row r="120" spans="2:35" ht="10.5" customHeight="1">
      <c r="B120" s="59" t="s">
        <v>1192</v>
      </c>
      <c r="C120" s="57"/>
      <c r="D120" s="57"/>
      <c r="E120" s="57"/>
      <c r="F120" s="57"/>
      <c r="G120" s="57"/>
      <c r="H120" s="57"/>
      <c r="I120" s="139">
        <v>200342536.16000056</v>
      </c>
      <c r="J120" s="57"/>
      <c r="K120" s="57"/>
      <c r="L120" s="57"/>
      <c r="M120" s="57"/>
      <c r="N120" s="57"/>
      <c r="O120" s="57"/>
      <c r="P120" s="57"/>
      <c r="Q120" s="57"/>
      <c r="R120" s="57"/>
      <c r="S120" s="57"/>
      <c r="T120" s="137">
        <v>0.014728939949793223</v>
      </c>
      <c r="U120" s="57"/>
      <c r="V120" s="57"/>
      <c r="W120" s="57"/>
      <c r="X120" s="57"/>
      <c r="Y120" s="57"/>
      <c r="Z120" s="57"/>
      <c r="AA120" s="56">
        <v>4856</v>
      </c>
      <c r="AB120" s="57"/>
      <c r="AC120" s="57"/>
      <c r="AD120" s="57"/>
      <c r="AE120" s="57"/>
      <c r="AF120" s="137">
        <v>0.023876017779176337</v>
      </c>
      <c r="AG120" s="57"/>
      <c r="AH120" s="57"/>
      <c r="AI120" s="57"/>
    </row>
    <row r="121" spans="2:35" ht="10.5" customHeight="1">
      <c r="B121" s="59" t="s">
        <v>1193</v>
      </c>
      <c r="C121" s="57"/>
      <c r="D121" s="57"/>
      <c r="E121" s="57"/>
      <c r="F121" s="57"/>
      <c r="G121" s="57"/>
      <c r="H121" s="57"/>
      <c r="I121" s="139">
        <v>3095699044.150026</v>
      </c>
      <c r="J121" s="57"/>
      <c r="K121" s="57"/>
      <c r="L121" s="57"/>
      <c r="M121" s="57"/>
      <c r="N121" s="57"/>
      <c r="O121" s="57"/>
      <c r="P121" s="57"/>
      <c r="Q121" s="57"/>
      <c r="R121" s="57"/>
      <c r="S121" s="57"/>
      <c r="T121" s="137">
        <v>0.22759203411253193</v>
      </c>
      <c r="U121" s="57"/>
      <c r="V121" s="57"/>
      <c r="W121" s="57"/>
      <c r="X121" s="57"/>
      <c r="Y121" s="57"/>
      <c r="Z121" s="57"/>
      <c r="AA121" s="56">
        <v>38721</v>
      </c>
      <c r="AB121" s="57"/>
      <c r="AC121" s="57"/>
      <c r="AD121" s="57"/>
      <c r="AE121" s="57"/>
      <c r="AF121" s="137">
        <v>0.19038370766628643</v>
      </c>
      <c r="AG121" s="57"/>
      <c r="AH121" s="57"/>
      <c r="AI121" s="57"/>
    </row>
    <row r="122" spans="2:35" ht="10.5" customHeight="1">
      <c r="B122" s="59" t="s">
        <v>1194</v>
      </c>
      <c r="C122" s="57"/>
      <c r="D122" s="57"/>
      <c r="E122" s="57"/>
      <c r="F122" s="57"/>
      <c r="G122" s="57"/>
      <c r="H122" s="57"/>
      <c r="I122" s="139">
        <v>122050470.61000003</v>
      </c>
      <c r="J122" s="57"/>
      <c r="K122" s="57"/>
      <c r="L122" s="57"/>
      <c r="M122" s="57"/>
      <c r="N122" s="57"/>
      <c r="O122" s="57"/>
      <c r="P122" s="57"/>
      <c r="Q122" s="57"/>
      <c r="R122" s="57"/>
      <c r="S122" s="57"/>
      <c r="T122" s="137">
        <v>0.008973002373410146</v>
      </c>
      <c r="U122" s="57"/>
      <c r="V122" s="57"/>
      <c r="W122" s="57"/>
      <c r="X122" s="57"/>
      <c r="Y122" s="57"/>
      <c r="Z122" s="57"/>
      <c r="AA122" s="56">
        <v>1755</v>
      </c>
      <c r="AB122" s="57"/>
      <c r="AC122" s="57"/>
      <c r="AD122" s="57"/>
      <c r="AE122" s="57"/>
      <c r="AF122" s="137">
        <v>0.008628997364591119</v>
      </c>
      <c r="AG122" s="57"/>
      <c r="AH122" s="57"/>
      <c r="AI122" s="57"/>
    </row>
    <row r="123" spans="2:35" ht="10.5" customHeight="1">
      <c r="B123" s="59" t="s">
        <v>1195</v>
      </c>
      <c r="C123" s="57"/>
      <c r="D123" s="57"/>
      <c r="E123" s="57"/>
      <c r="F123" s="57"/>
      <c r="G123" s="57"/>
      <c r="H123" s="57"/>
      <c r="I123" s="139">
        <v>148347042.27999994</v>
      </c>
      <c r="J123" s="57"/>
      <c r="K123" s="57"/>
      <c r="L123" s="57"/>
      <c r="M123" s="57"/>
      <c r="N123" s="57"/>
      <c r="O123" s="57"/>
      <c r="P123" s="57"/>
      <c r="Q123" s="57"/>
      <c r="R123" s="57"/>
      <c r="S123" s="57"/>
      <c r="T123" s="137">
        <v>0.010906294386363076</v>
      </c>
      <c r="U123" s="57"/>
      <c r="V123" s="57"/>
      <c r="W123" s="57"/>
      <c r="X123" s="57"/>
      <c r="Y123" s="57"/>
      <c r="Z123" s="57"/>
      <c r="AA123" s="56">
        <v>2101</v>
      </c>
      <c r="AB123" s="57"/>
      <c r="AC123" s="57"/>
      <c r="AD123" s="57"/>
      <c r="AE123" s="57"/>
      <c r="AF123" s="137">
        <v>0.010330212799433584</v>
      </c>
      <c r="AG123" s="57"/>
      <c r="AH123" s="57"/>
      <c r="AI123" s="57"/>
    </row>
    <row r="124" spans="2:35" ht="10.5" customHeight="1">
      <c r="B124" s="59" t="s">
        <v>1196</v>
      </c>
      <c r="C124" s="57"/>
      <c r="D124" s="57"/>
      <c r="E124" s="57"/>
      <c r="F124" s="57"/>
      <c r="G124" s="57"/>
      <c r="H124" s="57"/>
      <c r="I124" s="139">
        <v>208782992.7400005</v>
      </c>
      <c r="J124" s="57"/>
      <c r="K124" s="57"/>
      <c r="L124" s="57"/>
      <c r="M124" s="57"/>
      <c r="N124" s="57"/>
      <c r="O124" s="57"/>
      <c r="P124" s="57"/>
      <c r="Q124" s="57"/>
      <c r="R124" s="57"/>
      <c r="S124" s="57"/>
      <c r="T124" s="137">
        <v>0.0153494720669287</v>
      </c>
      <c r="U124" s="57"/>
      <c r="V124" s="57"/>
      <c r="W124" s="57"/>
      <c r="X124" s="57"/>
      <c r="Y124" s="57"/>
      <c r="Z124" s="57"/>
      <c r="AA124" s="56">
        <v>2677</v>
      </c>
      <c r="AB124" s="57"/>
      <c r="AC124" s="57"/>
      <c r="AD124" s="57"/>
      <c r="AE124" s="57"/>
      <c r="AF124" s="137">
        <v>0.013162293985760925</v>
      </c>
      <c r="AG124" s="57"/>
      <c r="AH124" s="57"/>
      <c r="AI124" s="57"/>
    </row>
    <row r="125" spans="2:35" ht="10.5" customHeight="1">
      <c r="B125" s="59" t="s">
        <v>1197</v>
      </c>
      <c r="C125" s="57"/>
      <c r="D125" s="57"/>
      <c r="E125" s="57"/>
      <c r="F125" s="57"/>
      <c r="G125" s="57"/>
      <c r="H125" s="57"/>
      <c r="I125" s="139">
        <v>133640706.52000035</v>
      </c>
      <c r="J125" s="57"/>
      <c r="K125" s="57"/>
      <c r="L125" s="57"/>
      <c r="M125" s="57"/>
      <c r="N125" s="57"/>
      <c r="O125" s="57"/>
      <c r="P125" s="57"/>
      <c r="Q125" s="57"/>
      <c r="R125" s="57"/>
      <c r="S125" s="57"/>
      <c r="T125" s="137">
        <v>0.009825102441595342</v>
      </c>
      <c r="U125" s="57"/>
      <c r="V125" s="57"/>
      <c r="W125" s="57"/>
      <c r="X125" s="57"/>
      <c r="Y125" s="57"/>
      <c r="Z125" s="57"/>
      <c r="AA125" s="56">
        <v>1594</v>
      </c>
      <c r="AB125" s="57"/>
      <c r="AC125" s="57"/>
      <c r="AD125" s="57"/>
      <c r="AE125" s="57"/>
      <c r="AF125" s="137">
        <v>0.007837391338551705</v>
      </c>
      <c r="AG125" s="57"/>
      <c r="AH125" s="57"/>
      <c r="AI125" s="57"/>
    </row>
    <row r="126" spans="2:35" ht="10.5" customHeight="1">
      <c r="B126" s="59" t="s">
        <v>1198</v>
      </c>
      <c r="C126" s="57"/>
      <c r="D126" s="57"/>
      <c r="E126" s="57"/>
      <c r="F126" s="57"/>
      <c r="G126" s="57"/>
      <c r="H126" s="57"/>
      <c r="I126" s="139">
        <v>2830800628.8499923</v>
      </c>
      <c r="J126" s="57"/>
      <c r="K126" s="57"/>
      <c r="L126" s="57"/>
      <c r="M126" s="57"/>
      <c r="N126" s="57"/>
      <c r="O126" s="57"/>
      <c r="P126" s="57"/>
      <c r="Q126" s="57"/>
      <c r="R126" s="57"/>
      <c r="S126" s="57"/>
      <c r="T126" s="137">
        <v>0.20811702432911994</v>
      </c>
      <c r="U126" s="57"/>
      <c r="V126" s="57"/>
      <c r="W126" s="57"/>
      <c r="X126" s="57"/>
      <c r="Y126" s="57"/>
      <c r="Z126" s="57"/>
      <c r="AA126" s="56">
        <v>28801</v>
      </c>
      <c r="AB126" s="57"/>
      <c r="AC126" s="57"/>
      <c r="AD126" s="57"/>
      <c r="AE126" s="57"/>
      <c r="AF126" s="137">
        <v>0.1416089761239822</v>
      </c>
      <c r="AG126" s="57"/>
      <c r="AH126" s="57"/>
      <c r="AI126" s="57"/>
    </row>
    <row r="127" spans="2:35" ht="10.5" customHeight="1">
      <c r="B127" s="59" t="s">
        <v>1202</v>
      </c>
      <c r="C127" s="57"/>
      <c r="D127" s="57"/>
      <c r="E127" s="57"/>
      <c r="F127" s="57"/>
      <c r="G127" s="57"/>
      <c r="H127" s="57"/>
      <c r="I127" s="139">
        <v>74444941.57000005</v>
      </c>
      <c r="J127" s="57"/>
      <c r="K127" s="57"/>
      <c r="L127" s="57"/>
      <c r="M127" s="57"/>
      <c r="N127" s="57"/>
      <c r="O127" s="57"/>
      <c r="P127" s="57"/>
      <c r="Q127" s="57"/>
      <c r="R127" s="57"/>
      <c r="S127" s="57"/>
      <c r="T127" s="137">
        <v>0.005473101693564949</v>
      </c>
      <c r="U127" s="57"/>
      <c r="V127" s="57"/>
      <c r="W127" s="57"/>
      <c r="X127" s="57"/>
      <c r="Y127" s="57"/>
      <c r="Z127" s="57"/>
      <c r="AA127" s="56">
        <v>828</v>
      </c>
      <c r="AB127" s="57"/>
      <c r="AC127" s="57"/>
      <c r="AD127" s="57"/>
      <c r="AE127" s="57"/>
      <c r="AF127" s="137">
        <v>0.004071116705345553</v>
      </c>
      <c r="AG127" s="57"/>
      <c r="AH127" s="57"/>
      <c r="AI127" s="57"/>
    </row>
    <row r="128" spans="2:35" ht="10.5" customHeight="1">
      <c r="B128" s="59" t="s">
        <v>1203</v>
      </c>
      <c r="C128" s="57"/>
      <c r="D128" s="57"/>
      <c r="E128" s="57"/>
      <c r="F128" s="57"/>
      <c r="G128" s="57"/>
      <c r="H128" s="57"/>
      <c r="I128" s="139">
        <v>14040417.469999997</v>
      </c>
      <c r="J128" s="57"/>
      <c r="K128" s="57"/>
      <c r="L128" s="57"/>
      <c r="M128" s="57"/>
      <c r="N128" s="57"/>
      <c r="O128" s="57"/>
      <c r="P128" s="57"/>
      <c r="Q128" s="57"/>
      <c r="R128" s="57"/>
      <c r="S128" s="57"/>
      <c r="T128" s="137">
        <v>0.0010322344408203936</v>
      </c>
      <c r="U128" s="57"/>
      <c r="V128" s="57"/>
      <c r="W128" s="57"/>
      <c r="X128" s="57"/>
      <c r="Y128" s="57"/>
      <c r="Z128" s="57"/>
      <c r="AA128" s="56">
        <v>152</v>
      </c>
      <c r="AB128" s="57"/>
      <c r="AC128" s="57"/>
      <c r="AD128" s="57"/>
      <c r="AE128" s="57"/>
      <c r="AF128" s="137">
        <v>0.0007473547575030484</v>
      </c>
      <c r="AG128" s="57"/>
      <c r="AH128" s="57"/>
      <c r="AI128" s="57"/>
    </row>
    <row r="129" spans="2:35" ht="10.5" customHeight="1">
      <c r="B129" s="59" t="s">
        <v>1200</v>
      </c>
      <c r="C129" s="57"/>
      <c r="D129" s="57"/>
      <c r="E129" s="57"/>
      <c r="F129" s="57"/>
      <c r="G129" s="57"/>
      <c r="H129" s="57"/>
      <c r="I129" s="139">
        <v>12785685.730000002</v>
      </c>
      <c r="J129" s="57"/>
      <c r="K129" s="57"/>
      <c r="L129" s="57"/>
      <c r="M129" s="57"/>
      <c r="N129" s="57"/>
      <c r="O129" s="57"/>
      <c r="P129" s="57"/>
      <c r="Q129" s="57"/>
      <c r="R129" s="57"/>
      <c r="S129" s="57"/>
      <c r="T129" s="137">
        <v>0.0009399880871214466</v>
      </c>
      <c r="U129" s="57"/>
      <c r="V129" s="57"/>
      <c r="W129" s="57"/>
      <c r="X129" s="57"/>
      <c r="Y129" s="57"/>
      <c r="Z129" s="57"/>
      <c r="AA129" s="56">
        <v>148</v>
      </c>
      <c r="AB129" s="57"/>
      <c r="AC129" s="57"/>
      <c r="AD129" s="57"/>
      <c r="AE129" s="57"/>
      <c r="AF129" s="137">
        <v>0.0007276875270424419</v>
      </c>
      <c r="AG129" s="57"/>
      <c r="AH129" s="57"/>
      <c r="AI129" s="57"/>
    </row>
    <row r="130" spans="2:35" ht="10.5" customHeight="1">
      <c r="B130" s="59" t="s">
        <v>1205</v>
      </c>
      <c r="C130" s="57"/>
      <c r="D130" s="57"/>
      <c r="E130" s="57"/>
      <c r="F130" s="57"/>
      <c r="G130" s="57"/>
      <c r="H130" s="57"/>
      <c r="I130" s="139">
        <v>10024978.8</v>
      </c>
      <c r="J130" s="57"/>
      <c r="K130" s="57"/>
      <c r="L130" s="57"/>
      <c r="M130" s="57"/>
      <c r="N130" s="57"/>
      <c r="O130" s="57"/>
      <c r="P130" s="57"/>
      <c r="Q130" s="57"/>
      <c r="R130" s="57"/>
      <c r="S130" s="57"/>
      <c r="T130" s="137">
        <v>0.0007370242664055417</v>
      </c>
      <c r="U130" s="57"/>
      <c r="V130" s="57"/>
      <c r="W130" s="57"/>
      <c r="X130" s="57"/>
      <c r="Y130" s="57"/>
      <c r="Z130" s="57"/>
      <c r="AA130" s="56">
        <v>112</v>
      </c>
      <c r="AB130" s="57"/>
      <c r="AC130" s="57"/>
      <c r="AD130" s="57"/>
      <c r="AE130" s="57"/>
      <c r="AF130" s="137">
        <v>0.0005506824528969831</v>
      </c>
      <c r="AG130" s="57"/>
      <c r="AH130" s="57"/>
      <c r="AI130" s="57"/>
    </row>
    <row r="131" spans="2:35" ht="10.5" customHeight="1">
      <c r="B131" s="59" t="s">
        <v>1199</v>
      </c>
      <c r="C131" s="57"/>
      <c r="D131" s="57"/>
      <c r="E131" s="57"/>
      <c r="F131" s="57"/>
      <c r="G131" s="57"/>
      <c r="H131" s="57"/>
      <c r="I131" s="139">
        <v>269590973.0600002</v>
      </c>
      <c r="J131" s="57"/>
      <c r="K131" s="57"/>
      <c r="L131" s="57"/>
      <c r="M131" s="57"/>
      <c r="N131" s="57"/>
      <c r="O131" s="57"/>
      <c r="P131" s="57"/>
      <c r="Q131" s="57"/>
      <c r="R131" s="57"/>
      <c r="S131" s="57"/>
      <c r="T131" s="137">
        <v>0.01982000093098479</v>
      </c>
      <c r="U131" s="57"/>
      <c r="V131" s="57"/>
      <c r="W131" s="57"/>
      <c r="X131" s="57"/>
      <c r="Y131" s="57"/>
      <c r="Z131" s="57"/>
      <c r="AA131" s="56">
        <v>3351</v>
      </c>
      <c r="AB131" s="57"/>
      <c r="AC131" s="57"/>
      <c r="AD131" s="57"/>
      <c r="AE131" s="57"/>
      <c r="AF131" s="137">
        <v>0.016476222318373125</v>
      </c>
      <c r="AG131" s="57"/>
      <c r="AH131" s="57"/>
      <c r="AI131" s="57"/>
    </row>
    <row r="132" spans="2:35" ht="10.5" customHeight="1">
      <c r="B132" s="59" t="s">
        <v>1201</v>
      </c>
      <c r="C132" s="57"/>
      <c r="D132" s="57"/>
      <c r="E132" s="57"/>
      <c r="F132" s="57"/>
      <c r="G132" s="57"/>
      <c r="H132" s="57"/>
      <c r="I132" s="139">
        <v>11996736.179999996</v>
      </c>
      <c r="J132" s="57"/>
      <c r="K132" s="57"/>
      <c r="L132" s="57"/>
      <c r="M132" s="57"/>
      <c r="N132" s="57"/>
      <c r="O132" s="57"/>
      <c r="P132" s="57"/>
      <c r="Q132" s="57"/>
      <c r="R132" s="57"/>
      <c r="S132" s="57"/>
      <c r="T132" s="137">
        <v>0.0008819854743558477</v>
      </c>
      <c r="U132" s="57"/>
      <c r="V132" s="57"/>
      <c r="W132" s="57"/>
      <c r="X132" s="57"/>
      <c r="Y132" s="57"/>
      <c r="Z132" s="57"/>
      <c r="AA132" s="56">
        <v>142</v>
      </c>
      <c r="AB132" s="57"/>
      <c r="AC132" s="57"/>
      <c r="AD132" s="57"/>
      <c r="AE132" s="57"/>
      <c r="AF132" s="137">
        <v>0.0006981866813515321</v>
      </c>
      <c r="AG132" s="57"/>
      <c r="AH132" s="57"/>
      <c r="AI132" s="57"/>
    </row>
    <row r="133" spans="2:35" ht="10.5" customHeight="1">
      <c r="B133" s="59" t="s">
        <v>1207</v>
      </c>
      <c r="C133" s="57"/>
      <c r="D133" s="57"/>
      <c r="E133" s="57"/>
      <c r="F133" s="57"/>
      <c r="G133" s="57"/>
      <c r="H133" s="57"/>
      <c r="I133" s="139">
        <v>25086.82</v>
      </c>
      <c r="J133" s="57"/>
      <c r="K133" s="57"/>
      <c r="L133" s="57"/>
      <c r="M133" s="57"/>
      <c r="N133" s="57"/>
      <c r="O133" s="57"/>
      <c r="P133" s="57"/>
      <c r="Q133" s="57"/>
      <c r="R133" s="57"/>
      <c r="S133" s="57"/>
      <c r="T133" s="137">
        <v>1.8443525393737363E-06</v>
      </c>
      <c r="U133" s="57"/>
      <c r="V133" s="57"/>
      <c r="W133" s="57"/>
      <c r="X133" s="57"/>
      <c r="Y133" s="57"/>
      <c r="Z133" s="57"/>
      <c r="AA133" s="56">
        <v>1</v>
      </c>
      <c r="AB133" s="57"/>
      <c r="AC133" s="57"/>
      <c r="AD133" s="57"/>
      <c r="AE133" s="57"/>
      <c r="AF133" s="137">
        <v>4.9168076151516344E-06</v>
      </c>
      <c r="AG133" s="57"/>
      <c r="AH133" s="57"/>
      <c r="AI133" s="57"/>
    </row>
    <row r="134" spans="2:35" ht="10.5" customHeight="1">
      <c r="B134" s="59" t="s">
        <v>1208</v>
      </c>
      <c r="C134" s="57"/>
      <c r="D134" s="57"/>
      <c r="E134" s="57"/>
      <c r="F134" s="57"/>
      <c r="G134" s="57"/>
      <c r="H134" s="57"/>
      <c r="I134" s="139">
        <v>490212.29999999993</v>
      </c>
      <c r="J134" s="57"/>
      <c r="K134" s="57"/>
      <c r="L134" s="57"/>
      <c r="M134" s="57"/>
      <c r="N134" s="57"/>
      <c r="O134" s="57"/>
      <c r="P134" s="57"/>
      <c r="Q134" s="57"/>
      <c r="R134" s="57"/>
      <c r="S134" s="57"/>
      <c r="T134" s="137">
        <v>3.60398129510731E-05</v>
      </c>
      <c r="U134" s="57"/>
      <c r="V134" s="57"/>
      <c r="W134" s="57"/>
      <c r="X134" s="57"/>
      <c r="Y134" s="57"/>
      <c r="Z134" s="57"/>
      <c r="AA134" s="56">
        <v>6</v>
      </c>
      <c r="AB134" s="57"/>
      <c r="AC134" s="57"/>
      <c r="AD134" s="57"/>
      <c r="AE134" s="57"/>
      <c r="AF134" s="137">
        <v>2.9500845690909807E-05</v>
      </c>
      <c r="AG134" s="57"/>
      <c r="AH134" s="57"/>
      <c r="AI134" s="57"/>
    </row>
    <row r="135" spans="2:35" ht="10.5" customHeight="1">
      <c r="B135" s="59" t="s">
        <v>1209</v>
      </c>
      <c r="C135" s="57"/>
      <c r="D135" s="57"/>
      <c r="E135" s="57"/>
      <c r="F135" s="57"/>
      <c r="G135" s="57"/>
      <c r="H135" s="57"/>
      <c r="I135" s="139">
        <v>14873.61</v>
      </c>
      <c r="J135" s="57"/>
      <c r="K135" s="57"/>
      <c r="L135" s="57"/>
      <c r="M135" s="57"/>
      <c r="N135" s="57"/>
      <c r="O135" s="57"/>
      <c r="P135" s="57"/>
      <c r="Q135" s="57"/>
      <c r="R135" s="57"/>
      <c r="S135" s="57"/>
      <c r="T135" s="137">
        <v>1.0934897437441095E-06</v>
      </c>
      <c r="U135" s="57"/>
      <c r="V135" s="57"/>
      <c r="W135" s="57"/>
      <c r="X135" s="57"/>
      <c r="Y135" s="57"/>
      <c r="Z135" s="57"/>
      <c r="AA135" s="56">
        <v>1</v>
      </c>
      <c r="AB135" s="57"/>
      <c r="AC135" s="57"/>
      <c r="AD135" s="57"/>
      <c r="AE135" s="57"/>
      <c r="AF135" s="137">
        <v>4.9168076151516344E-06</v>
      </c>
      <c r="AG135" s="57"/>
      <c r="AH135" s="57"/>
      <c r="AI135" s="57"/>
    </row>
    <row r="136" spans="2:35" ht="10.5" customHeight="1">
      <c r="B136" s="59" t="s">
        <v>1210</v>
      </c>
      <c r="C136" s="57"/>
      <c r="D136" s="57"/>
      <c r="E136" s="57"/>
      <c r="F136" s="57"/>
      <c r="G136" s="57"/>
      <c r="H136" s="57"/>
      <c r="I136" s="139">
        <v>118922.49</v>
      </c>
      <c r="J136" s="57"/>
      <c r="K136" s="57"/>
      <c r="L136" s="57"/>
      <c r="M136" s="57"/>
      <c r="N136" s="57"/>
      <c r="O136" s="57"/>
      <c r="P136" s="57"/>
      <c r="Q136" s="57"/>
      <c r="R136" s="57"/>
      <c r="S136" s="57"/>
      <c r="T136" s="137">
        <v>8.743037037781104E-06</v>
      </c>
      <c r="U136" s="57"/>
      <c r="V136" s="57"/>
      <c r="W136" s="57"/>
      <c r="X136" s="57"/>
      <c r="Y136" s="57"/>
      <c r="Z136" s="57"/>
      <c r="AA136" s="56">
        <v>1</v>
      </c>
      <c r="AB136" s="57"/>
      <c r="AC136" s="57"/>
      <c r="AD136" s="57"/>
      <c r="AE136" s="57"/>
      <c r="AF136" s="137">
        <v>4.9168076151516344E-06</v>
      </c>
      <c r="AG136" s="57"/>
      <c r="AH136" s="57"/>
      <c r="AI136" s="57"/>
    </row>
    <row r="137" spans="2:35" ht="10.5" customHeight="1">
      <c r="B137" s="59" t="s">
        <v>1211</v>
      </c>
      <c r="C137" s="57"/>
      <c r="D137" s="57"/>
      <c r="E137" s="57"/>
      <c r="F137" s="57"/>
      <c r="G137" s="57"/>
      <c r="H137" s="57"/>
      <c r="I137" s="139">
        <v>699994.67</v>
      </c>
      <c r="J137" s="57"/>
      <c r="K137" s="57"/>
      <c r="L137" s="57"/>
      <c r="M137" s="57"/>
      <c r="N137" s="57"/>
      <c r="O137" s="57"/>
      <c r="P137" s="57"/>
      <c r="Q137" s="57"/>
      <c r="R137" s="57"/>
      <c r="S137" s="57"/>
      <c r="T137" s="137">
        <v>5.1462758020449804E-05</v>
      </c>
      <c r="U137" s="57"/>
      <c r="V137" s="57"/>
      <c r="W137" s="57"/>
      <c r="X137" s="57"/>
      <c r="Y137" s="57"/>
      <c r="Z137" s="57"/>
      <c r="AA137" s="56">
        <v>11</v>
      </c>
      <c r="AB137" s="57"/>
      <c r="AC137" s="57"/>
      <c r="AD137" s="57"/>
      <c r="AE137" s="57"/>
      <c r="AF137" s="137">
        <v>5.408488376666798E-05</v>
      </c>
      <c r="AG137" s="57"/>
      <c r="AH137" s="57"/>
      <c r="AI137" s="57"/>
    </row>
    <row r="138" spans="2:35" ht="10.5" customHeight="1">
      <c r="B138" s="59" t="s">
        <v>1212</v>
      </c>
      <c r="C138" s="57"/>
      <c r="D138" s="57"/>
      <c r="E138" s="57"/>
      <c r="F138" s="57"/>
      <c r="G138" s="57"/>
      <c r="H138" s="57"/>
      <c r="I138" s="139">
        <v>277373.39</v>
      </c>
      <c r="J138" s="57"/>
      <c r="K138" s="57"/>
      <c r="L138" s="57"/>
      <c r="M138" s="57"/>
      <c r="N138" s="57"/>
      <c r="O138" s="57"/>
      <c r="P138" s="57"/>
      <c r="Q138" s="57"/>
      <c r="R138" s="57"/>
      <c r="S138" s="57"/>
      <c r="T138" s="137">
        <v>2.039215477295256E-05</v>
      </c>
      <c r="U138" s="57"/>
      <c r="V138" s="57"/>
      <c r="W138" s="57"/>
      <c r="X138" s="57"/>
      <c r="Y138" s="57"/>
      <c r="Z138" s="57"/>
      <c r="AA138" s="56">
        <v>3</v>
      </c>
      <c r="AB138" s="57"/>
      <c r="AC138" s="57"/>
      <c r="AD138" s="57"/>
      <c r="AE138" s="57"/>
      <c r="AF138" s="137">
        <v>1.4750422845454903E-05</v>
      </c>
      <c r="AG138" s="57"/>
      <c r="AH138" s="57"/>
      <c r="AI138" s="57"/>
    </row>
    <row r="139" spans="2:35" ht="10.5" customHeight="1">
      <c r="B139" s="59" t="s">
        <v>1206</v>
      </c>
      <c r="C139" s="57"/>
      <c r="D139" s="57"/>
      <c r="E139" s="57"/>
      <c r="F139" s="57"/>
      <c r="G139" s="57"/>
      <c r="H139" s="57"/>
      <c r="I139" s="139">
        <v>664424.2000000001</v>
      </c>
      <c r="J139" s="57"/>
      <c r="K139" s="57"/>
      <c r="L139" s="57"/>
      <c r="M139" s="57"/>
      <c r="N139" s="57"/>
      <c r="O139" s="57"/>
      <c r="P139" s="57"/>
      <c r="Q139" s="57"/>
      <c r="R139" s="57"/>
      <c r="S139" s="57"/>
      <c r="T139" s="137">
        <v>4.884766026508594E-05</v>
      </c>
      <c r="U139" s="57"/>
      <c r="V139" s="57"/>
      <c r="W139" s="57"/>
      <c r="X139" s="57"/>
      <c r="Y139" s="57"/>
      <c r="Z139" s="57"/>
      <c r="AA139" s="56">
        <v>10</v>
      </c>
      <c r="AB139" s="57"/>
      <c r="AC139" s="57"/>
      <c r="AD139" s="57"/>
      <c r="AE139" s="57"/>
      <c r="AF139" s="137">
        <v>4.916807615151634E-05</v>
      </c>
      <c r="AG139" s="57"/>
      <c r="AH139" s="57"/>
      <c r="AI139" s="57"/>
    </row>
    <row r="140" spans="2:35" ht="10.5" customHeight="1">
      <c r="B140" s="59" t="s">
        <v>1213</v>
      </c>
      <c r="C140" s="57"/>
      <c r="D140" s="57"/>
      <c r="E140" s="57"/>
      <c r="F140" s="57"/>
      <c r="G140" s="57"/>
      <c r="H140" s="57"/>
      <c r="I140" s="139">
        <v>3774.43</v>
      </c>
      <c r="J140" s="57"/>
      <c r="K140" s="57"/>
      <c r="L140" s="57"/>
      <c r="M140" s="57"/>
      <c r="N140" s="57"/>
      <c r="O140" s="57"/>
      <c r="P140" s="57"/>
      <c r="Q140" s="57"/>
      <c r="R140" s="57"/>
      <c r="S140" s="57"/>
      <c r="T140" s="137">
        <v>2.774915096926757E-07</v>
      </c>
      <c r="U140" s="57"/>
      <c r="V140" s="57"/>
      <c r="W140" s="57"/>
      <c r="X140" s="57"/>
      <c r="Y140" s="57"/>
      <c r="Z140" s="57"/>
      <c r="AA140" s="56">
        <v>1</v>
      </c>
      <c r="AB140" s="57"/>
      <c r="AC140" s="57"/>
      <c r="AD140" s="57"/>
      <c r="AE140" s="57"/>
      <c r="AF140" s="137">
        <v>4.9168076151516344E-06</v>
      </c>
      <c r="AG140" s="57"/>
      <c r="AH140" s="57"/>
      <c r="AI140" s="57"/>
    </row>
    <row r="141" spans="2:35" ht="12.75" customHeight="1">
      <c r="B141" s="145"/>
      <c r="C141" s="141"/>
      <c r="D141" s="141"/>
      <c r="E141" s="141"/>
      <c r="F141" s="141"/>
      <c r="G141" s="141"/>
      <c r="H141" s="141"/>
      <c r="I141" s="142">
        <v>13601965711.24001</v>
      </c>
      <c r="J141" s="141"/>
      <c r="K141" s="141"/>
      <c r="L141" s="141"/>
      <c r="M141" s="141"/>
      <c r="N141" s="141"/>
      <c r="O141" s="141"/>
      <c r="P141" s="141"/>
      <c r="Q141" s="141"/>
      <c r="R141" s="141"/>
      <c r="S141" s="141"/>
      <c r="T141" s="143">
        <v>0.9999999999999956</v>
      </c>
      <c r="U141" s="141"/>
      <c r="V141" s="141"/>
      <c r="W141" s="141"/>
      <c r="X141" s="141"/>
      <c r="Y141" s="141"/>
      <c r="Z141" s="141"/>
      <c r="AA141" s="144">
        <v>203384</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6" t="s">
        <v>1159</v>
      </c>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8"/>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3" t="s">
        <v>1214</v>
      </c>
      <c r="C145" s="54"/>
      <c r="D145" s="54"/>
      <c r="E145" s="54"/>
      <c r="F145" s="54"/>
      <c r="G145" s="54"/>
      <c r="H145" s="54"/>
      <c r="I145" s="53" t="s">
        <v>1170</v>
      </c>
      <c r="J145" s="54"/>
      <c r="K145" s="54"/>
      <c r="L145" s="54"/>
      <c r="M145" s="54"/>
      <c r="N145" s="54"/>
      <c r="O145" s="54"/>
      <c r="P145" s="54"/>
      <c r="Q145" s="54"/>
      <c r="R145" s="53" t="s">
        <v>1171</v>
      </c>
      <c r="S145" s="54"/>
      <c r="T145" s="54"/>
      <c r="U145" s="54"/>
      <c r="V145" s="54"/>
      <c r="W145" s="54"/>
      <c r="X145" s="54"/>
      <c r="Y145" s="54"/>
      <c r="Z145" s="53" t="s">
        <v>1172</v>
      </c>
      <c r="AA145" s="54"/>
      <c r="AB145" s="54"/>
      <c r="AC145" s="54"/>
      <c r="AD145" s="54"/>
      <c r="AE145" s="53" t="s">
        <v>1171</v>
      </c>
      <c r="AF145" s="54"/>
      <c r="AG145" s="54"/>
      <c r="AH145" s="54"/>
      <c r="AI145" s="54"/>
    </row>
    <row r="146" spans="2:35" ht="12" customHeight="1">
      <c r="B146" s="146">
        <v>1990</v>
      </c>
      <c r="C146" s="57"/>
      <c r="D146" s="57"/>
      <c r="E146" s="57"/>
      <c r="F146" s="57"/>
      <c r="G146" s="57"/>
      <c r="H146" s="57"/>
      <c r="I146" s="139">
        <v>143332.03999999998</v>
      </c>
      <c r="J146" s="57"/>
      <c r="K146" s="57"/>
      <c r="L146" s="57"/>
      <c r="M146" s="57"/>
      <c r="N146" s="57"/>
      <c r="O146" s="57"/>
      <c r="P146" s="57"/>
      <c r="Q146" s="57"/>
      <c r="R146" s="137">
        <v>1.0537597509274523E-05</v>
      </c>
      <c r="S146" s="57"/>
      <c r="T146" s="57"/>
      <c r="U146" s="57"/>
      <c r="V146" s="57"/>
      <c r="W146" s="57"/>
      <c r="X146" s="57"/>
      <c r="Y146" s="57"/>
      <c r="Z146" s="56">
        <v>8</v>
      </c>
      <c r="AA146" s="57"/>
      <c r="AB146" s="57"/>
      <c r="AC146" s="57"/>
      <c r="AD146" s="57"/>
      <c r="AE146" s="137">
        <v>3.9334460921213075E-05</v>
      </c>
      <c r="AF146" s="57"/>
      <c r="AG146" s="57"/>
      <c r="AH146" s="57"/>
      <c r="AI146" s="57"/>
    </row>
    <row r="147" spans="2:35" ht="12" customHeight="1">
      <c r="B147" s="146">
        <v>1991</v>
      </c>
      <c r="C147" s="57"/>
      <c r="D147" s="57"/>
      <c r="E147" s="57"/>
      <c r="F147" s="57"/>
      <c r="G147" s="57"/>
      <c r="H147" s="57"/>
      <c r="I147" s="139">
        <v>22310.42</v>
      </c>
      <c r="J147" s="57"/>
      <c r="K147" s="57"/>
      <c r="L147" s="57"/>
      <c r="M147" s="57"/>
      <c r="N147" s="57"/>
      <c r="O147" s="57"/>
      <c r="P147" s="57"/>
      <c r="Q147" s="57"/>
      <c r="R147" s="137">
        <v>1.640234983210094E-06</v>
      </c>
      <c r="S147" s="57"/>
      <c r="T147" s="57"/>
      <c r="U147" s="57"/>
      <c r="V147" s="57"/>
      <c r="W147" s="57"/>
      <c r="X147" s="57"/>
      <c r="Y147" s="57"/>
      <c r="Z147" s="56">
        <v>1</v>
      </c>
      <c r="AA147" s="57"/>
      <c r="AB147" s="57"/>
      <c r="AC147" s="57"/>
      <c r="AD147" s="57"/>
      <c r="AE147" s="137">
        <v>4.9168076151516344E-06</v>
      </c>
      <c r="AF147" s="57"/>
      <c r="AG147" s="57"/>
      <c r="AH147" s="57"/>
      <c r="AI147" s="57"/>
    </row>
    <row r="148" spans="2:35" ht="12" customHeight="1">
      <c r="B148" s="146">
        <v>1992</v>
      </c>
      <c r="C148" s="57"/>
      <c r="D148" s="57"/>
      <c r="E148" s="57"/>
      <c r="F148" s="57"/>
      <c r="G148" s="57"/>
      <c r="H148" s="57"/>
      <c r="I148" s="139">
        <v>18786.67</v>
      </c>
      <c r="J148" s="57"/>
      <c r="K148" s="57"/>
      <c r="L148" s="57"/>
      <c r="M148" s="57"/>
      <c r="N148" s="57"/>
      <c r="O148" s="57"/>
      <c r="P148" s="57"/>
      <c r="Q148" s="57"/>
      <c r="R148" s="137">
        <v>1.3811731626757172E-06</v>
      </c>
      <c r="S148" s="57"/>
      <c r="T148" s="57"/>
      <c r="U148" s="57"/>
      <c r="V148" s="57"/>
      <c r="W148" s="57"/>
      <c r="X148" s="57"/>
      <c r="Y148" s="57"/>
      <c r="Z148" s="56">
        <v>3</v>
      </c>
      <c r="AA148" s="57"/>
      <c r="AB148" s="57"/>
      <c r="AC148" s="57"/>
      <c r="AD148" s="57"/>
      <c r="AE148" s="137">
        <v>1.4750422845454903E-05</v>
      </c>
      <c r="AF148" s="57"/>
      <c r="AG148" s="57"/>
      <c r="AH148" s="57"/>
      <c r="AI148" s="57"/>
    </row>
    <row r="149" spans="2:35" ht="12" customHeight="1">
      <c r="B149" s="146">
        <v>1993</v>
      </c>
      <c r="C149" s="57"/>
      <c r="D149" s="57"/>
      <c r="E149" s="57"/>
      <c r="F149" s="57"/>
      <c r="G149" s="57"/>
      <c r="H149" s="57"/>
      <c r="I149" s="139">
        <v>47078.84</v>
      </c>
      <c r="J149" s="57"/>
      <c r="K149" s="57"/>
      <c r="L149" s="57"/>
      <c r="M149" s="57"/>
      <c r="N149" s="57"/>
      <c r="O149" s="57"/>
      <c r="P149" s="57"/>
      <c r="Q149" s="57"/>
      <c r="R149" s="137">
        <v>3.4611791412689995E-06</v>
      </c>
      <c r="S149" s="57"/>
      <c r="T149" s="57"/>
      <c r="U149" s="57"/>
      <c r="V149" s="57"/>
      <c r="W149" s="57"/>
      <c r="X149" s="57"/>
      <c r="Y149" s="57"/>
      <c r="Z149" s="56">
        <v>5</v>
      </c>
      <c r="AA149" s="57"/>
      <c r="AB149" s="57"/>
      <c r="AC149" s="57"/>
      <c r="AD149" s="57"/>
      <c r="AE149" s="137">
        <v>2.458403807575817E-05</v>
      </c>
      <c r="AF149" s="57"/>
      <c r="AG149" s="57"/>
      <c r="AH149" s="57"/>
      <c r="AI149" s="57"/>
    </row>
    <row r="150" spans="2:35" ht="12" customHeight="1">
      <c r="B150" s="146">
        <v>1994</v>
      </c>
      <c r="C150" s="57"/>
      <c r="D150" s="57"/>
      <c r="E150" s="57"/>
      <c r="F150" s="57"/>
      <c r="G150" s="57"/>
      <c r="H150" s="57"/>
      <c r="I150" s="139">
        <v>898.01</v>
      </c>
      <c r="J150" s="57"/>
      <c r="K150" s="57"/>
      <c r="L150" s="57"/>
      <c r="M150" s="57"/>
      <c r="N150" s="57"/>
      <c r="O150" s="57"/>
      <c r="P150" s="57"/>
      <c r="Q150" s="57"/>
      <c r="R150" s="137">
        <v>6.602060459966673E-08</v>
      </c>
      <c r="S150" s="57"/>
      <c r="T150" s="57"/>
      <c r="U150" s="57"/>
      <c r="V150" s="57"/>
      <c r="W150" s="57"/>
      <c r="X150" s="57"/>
      <c r="Y150" s="57"/>
      <c r="Z150" s="56">
        <v>1</v>
      </c>
      <c r="AA150" s="57"/>
      <c r="AB150" s="57"/>
      <c r="AC150" s="57"/>
      <c r="AD150" s="57"/>
      <c r="AE150" s="137">
        <v>4.9168076151516344E-06</v>
      </c>
      <c r="AF150" s="57"/>
      <c r="AG150" s="57"/>
      <c r="AH150" s="57"/>
      <c r="AI150" s="57"/>
    </row>
    <row r="151" spans="2:35" ht="12" customHeight="1">
      <c r="B151" s="146">
        <v>1995</v>
      </c>
      <c r="C151" s="57"/>
      <c r="D151" s="57"/>
      <c r="E151" s="57"/>
      <c r="F151" s="57"/>
      <c r="G151" s="57"/>
      <c r="H151" s="57"/>
      <c r="I151" s="139">
        <v>6307.39</v>
      </c>
      <c r="J151" s="57"/>
      <c r="K151" s="57"/>
      <c r="L151" s="57"/>
      <c r="M151" s="57"/>
      <c r="N151" s="57"/>
      <c r="O151" s="57"/>
      <c r="P151" s="57"/>
      <c r="Q151" s="57"/>
      <c r="R151" s="137">
        <v>4.6371165270530604E-07</v>
      </c>
      <c r="S151" s="57"/>
      <c r="T151" s="57"/>
      <c r="U151" s="57"/>
      <c r="V151" s="57"/>
      <c r="W151" s="57"/>
      <c r="X151" s="57"/>
      <c r="Y151" s="57"/>
      <c r="Z151" s="56">
        <v>3</v>
      </c>
      <c r="AA151" s="57"/>
      <c r="AB151" s="57"/>
      <c r="AC151" s="57"/>
      <c r="AD151" s="57"/>
      <c r="AE151" s="137">
        <v>1.4750422845454903E-05</v>
      </c>
      <c r="AF151" s="57"/>
      <c r="AG151" s="57"/>
      <c r="AH151" s="57"/>
      <c r="AI151" s="57"/>
    </row>
    <row r="152" spans="2:35" ht="12" customHeight="1">
      <c r="B152" s="146">
        <v>1996</v>
      </c>
      <c r="C152" s="57"/>
      <c r="D152" s="57"/>
      <c r="E152" s="57"/>
      <c r="F152" s="57"/>
      <c r="G152" s="57"/>
      <c r="H152" s="57"/>
      <c r="I152" s="139">
        <v>294001.73</v>
      </c>
      <c r="J152" s="57"/>
      <c r="K152" s="57"/>
      <c r="L152" s="57"/>
      <c r="M152" s="57"/>
      <c r="N152" s="57"/>
      <c r="O152" s="57"/>
      <c r="P152" s="57"/>
      <c r="Q152" s="57"/>
      <c r="R152" s="137">
        <v>2.1614650135241226E-05</v>
      </c>
      <c r="S152" s="57"/>
      <c r="T152" s="57"/>
      <c r="U152" s="57"/>
      <c r="V152" s="57"/>
      <c r="W152" s="57"/>
      <c r="X152" s="57"/>
      <c r="Y152" s="57"/>
      <c r="Z152" s="56">
        <v>31</v>
      </c>
      <c r="AA152" s="57"/>
      <c r="AB152" s="57"/>
      <c r="AC152" s="57"/>
      <c r="AD152" s="57"/>
      <c r="AE152" s="137">
        <v>0.00015242103606970066</v>
      </c>
      <c r="AF152" s="57"/>
      <c r="AG152" s="57"/>
      <c r="AH152" s="57"/>
      <c r="AI152" s="57"/>
    </row>
    <row r="153" spans="2:35" ht="12" customHeight="1">
      <c r="B153" s="146">
        <v>1997</v>
      </c>
      <c r="C153" s="57"/>
      <c r="D153" s="57"/>
      <c r="E153" s="57"/>
      <c r="F153" s="57"/>
      <c r="G153" s="57"/>
      <c r="H153" s="57"/>
      <c r="I153" s="139">
        <v>431606.73000000004</v>
      </c>
      <c r="J153" s="57"/>
      <c r="K153" s="57"/>
      <c r="L153" s="57"/>
      <c r="M153" s="57"/>
      <c r="N153" s="57"/>
      <c r="O153" s="57"/>
      <c r="P153" s="57"/>
      <c r="Q153" s="57"/>
      <c r="R153" s="137">
        <v>3.173120261899658E-05</v>
      </c>
      <c r="S153" s="57"/>
      <c r="T153" s="57"/>
      <c r="U153" s="57"/>
      <c r="V153" s="57"/>
      <c r="W153" s="57"/>
      <c r="X153" s="57"/>
      <c r="Y153" s="57"/>
      <c r="Z153" s="56">
        <v>25</v>
      </c>
      <c r="AA153" s="57"/>
      <c r="AB153" s="57"/>
      <c r="AC153" s="57"/>
      <c r="AD153" s="57"/>
      <c r="AE153" s="137">
        <v>0.00012292019037879085</v>
      </c>
      <c r="AF153" s="57"/>
      <c r="AG153" s="57"/>
      <c r="AH153" s="57"/>
      <c r="AI153" s="57"/>
    </row>
    <row r="154" spans="2:35" ht="12" customHeight="1">
      <c r="B154" s="146">
        <v>1998</v>
      </c>
      <c r="C154" s="57"/>
      <c r="D154" s="57"/>
      <c r="E154" s="57"/>
      <c r="F154" s="57"/>
      <c r="G154" s="57"/>
      <c r="H154" s="57"/>
      <c r="I154" s="139">
        <v>340198.28</v>
      </c>
      <c r="J154" s="57"/>
      <c r="K154" s="57"/>
      <c r="L154" s="57"/>
      <c r="M154" s="57"/>
      <c r="N154" s="57"/>
      <c r="O154" s="57"/>
      <c r="P154" s="57"/>
      <c r="Q154" s="57"/>
      <c r="R154" s="137">
        <v>2.5010964387219197E-05</v>
      </c>
      <c r="S154" s="57"/>
      <c r="T154" s="57"/>
      <c r="U154" s="57"/>
      <c r="V154" s="57"/>
      <c r="W154" s="57"/>
      <c r="X154" s="57"/>
      <c r="Y154" s="57"/>
      <c r="Z154" s="56">
        <v>26</v>
      </c>
      <c r="AA154" s="57"/>
      <c r="AB154" s="57"/>
      <c r="AC154" s="57"/>
      <c r="AD154" s="57"/>
      <c r="AE154" s="137">
        <v>0.0001278369979939425</v>
      </c>
      <c r="AF154" s="57"/>
      <c r="AG154" s="57"/>
      <c r="AH154" s="57"/>
      <c r="AI154" s="57"/>
    </row>
    <row r="155" spans="2:35" ht="12" customHeight="1">
      <c r="B155" s="146">
        <v>1999</v>
      </c>
      <c r="C155" s="57"/>
      <c r="D155" s="57"/>
      <c r="E155" s="57"/>
      <c r="F155" s="57"/>
      <c r="G155" s="57"/>
      <c r="H155" s="57"/>
      <c r="I155" s="139">
        <v>2168503.9699999997</v>
      </c>
      <c r="J155" s="57"/>
      <c r="K155" s="57"/>
      <c r="L155" s="57"/>
      <c r="M155" s="57"/>
      <c r="N155" s="57"/>
      <c r="O155" s="57"/>
      <c r="P155" s="57"/>
      <c r="Q155" s="57"/>
      <c r="R155" s="137">
        <v>0.00015942577830556178</v>
      </c>
      <c r="S155" s="57"/>
      <c r="T155" s="57"/>
      <c r="U155" s="57"/>
      <c r="V155" s="57"/>
      <c r="W155" s="57"/>
      <c r="X155" s="57"/>
      <c r="Y155" s="57"/>
      <c r="Z155" s="56">
        <v>120</v>
      </c>
      <c r="AA155" s="57"/>
      <c r="AB155" s="57"/>
      <c r="AC155" s="57"/>
      <c r="AD155" s="57"/>
      <c r="AE155" s="137">
        <v>0.0005900169138181961</v>
      </c>
      <c r="AF155" s="57"/>
      <c r="AG155" s="57"/>
      <c r="AH155" s="57"/>
      <c r="AI155" s="57"/>
    </row>
    <row r="156" spans="2:35" ht="12" customHeight="1">
      <c r="B156" s="146">
        <v>2000</v>
      </c>
      <c r="C156" s="57"/>
      <c r="D156" s="57"/>
      <c r="E156" s="57"/>
      <c r="F156" s="57"/>
      <c r="G156" s="57"/>
      <c r="H156" s="57"/>
      <c r="I156" s="139">
        <v>1145201.9500000007</v>
      </c>
      <c r="J156" s="57"/>
      <c r="K156" s="57"/>
      <c r="L156" s="57"/>
      <c r="M156" s="57"/>
      <c r="N156" s="57"/>
      <c r="O156" s="57"/>
      <c r="P156" s="57"/>
      <c r="Q156" s="57"/>
      <c r="R156" s="137">
        <v>8.419385655807547E-05</v>
      </c>
      <c r="S156" s="57"/>
      <c r="T156" s="57"/>
      <c r="U156" s="57"/>
      <c r="V156" s="57"/>
      <c r="W156" s="57"/>
      <c r="X156" s="57"/>
      <c r="Y156" s="57"/>
      <c r="Z156" s="56">
        <v>110</v>
      </c>
      <c r="AA156" s="57"/>
      <c r="AB156" s="57"/>
      <c r="AC156" s="57"/>
      <c r="AD156" s="57"/>
      <c r="AE156" s="137">
        <v>0.0005408488376666798</v>
      </c>
      <c r="AF156" s="57"/>
      <c r="AG156" s="57"/>
      <c r="AH156" s="57"/>
      <c r="AI156" s="57"/>
    </row>
    <row r="157" spans="2:35" ht="12" customHeight="1">
      <c r="B157" s="146">
        <v>2001</v>
      </c>
      <c r="C157" s="57"/>
      <c r="D157" s="57"/>
      <c r="E157" s="57"/>
      <c r="F157" s="57"/>
      <c r="G157" s="57"/>
      <c r="H157" s="57"/>
      <c r="I157" s="139">
        <v>1611914.5299999993</v>
      </c>
      <c r="J157" s="57"/>
      <c r="K157" s="57"/>
      <c r="L157" s="57"/>
      <c r="M157" s="57"/>
      <c r="N157" s="57"/>
      <c r="O157" s="57"/>
      <c r="P157" s="57"/>
      <c r="Q157" s="57"/>
      <c r="R157" s="137">
        <v>0.00011850599863429982</v>
      </c>
      <c r="S157" s="57"/>
      <c r="T157" s="57"/>
      <c r="U157" s="57"/>
      <c r="V157" s="57"/>
      <c r="W157" s="57"/>
      <c r="X157" s="57"/>
      <c r="Y157" s="57"/>
      <c r="Z157" s="56">
        <v>147</v>
      </c>
      <c r="AA157" s="57"/>
      <c r="AB157" s="57"/>
      <c r="AC157" s="57"/>
      <c r="AD157" s="57"/>
      <c r="AE157" s="137">
        <v>0.0007227707194272903</v>
      </c>
      <c r="AF157" s="57"/>
      <c r="AG157" s="57"/>
      <c r="AH157" s="57"/>
      <c r="AI157" s="57"/>
    </row>
    <row r="158" spans="2:35" ht="12" customHeight="1">
      <c r="B158" s="146">
        <v>2002</v>
      </c>
      <c r="C158" s="57"/>
      <c r="D158" s="57"/>
      <c r="E158" s="57"/>
      <c r="F158" s="57"/>
      <c r="G158" s="57"/>
      <c r="H158" s="57"/>
      <c r="I158" s="139">
        <v>4490979.480000002</v>
      </c>
      <c r="J158" s="57"/>
      <c r="K158" s="57"/>
      <c r="L158" s="57"/>
      <c r="M158" s="57"/>
      <c r="N158" s="57"/>
      <c r="O158" s="57"/>
      <c r="P158" s="57"/>
      <c r="Q158" s="57"/>
      <c r="R158" s="137">
        <v>0.0003301713572391143</v>
      </c>
      <c r="S158" s="57"/>
      <c r="T158" s="57"/>
      <c r="U158" s="57"/>
      <c r="V158" s="57"/>
      <c r="W158" s="57"/>
      <c r="X158" s="57"/>
      <c r="Y158" s="57"/>
      <c r="Z158" s="56">
        <v>240</v>
      </c>
      <c r="AA158" s="57"/>
      <c r="AB158" s="57"/>
      <c r="AC158" s="57"/>
      <c r="AD158" s="57"/>
      <c r="AE158" s="137">
        <v>0.0011800338276363922</v>
      </c>
      <c r="AF158" s="57"/>
      <c r="AG158" s="57"/>
      <c r="AH158" s="57"/>
      <c r="AI158" s="57"/>
    </row>
    <row r="159" spans="2:35" ht="12" customHeight="1">
      <c r="B159" s="146">
        <v>2003</v>
      </c>
      <c r="C159" s="57"/>
      <c r="D159" s="57"/>
      <c r="E159" s="57"/>
      <c r="F159" s="57"/>
      <c r="G159" s="57"/>
      <c r="H159" s="57"/>
      <c r="I159" s="139">
        <v>26494854.979999974</v>
      </c>
      <c r="J159" s="57"/>
      <c r="K159" s="57"/>
      <c r="L159" s="57"/>
      <c r="M159" s="57"/>
      <c r="N159" s="57"/>
      <c r="O159" s="57"/>
      <c r="P159" s="57"/>
      <c r="Q159" s="57"/>
      <c r="R159" s="137">
        <v>0.001947869561096301</v>
      </c>
      <c r="S159" s="57"/>
      <c r="T159" s="57"/>
      <c r="U159" s="57"/>
      <c r="V159" s="57"/>
      <c r="W159" s="57"/>
      <c r="X159" s="57"/>
      <c r="Y159" s="57"/>
      <c r="Z159" s="56">
        <v>1547</v>
      </c>
      <c r="AA159" s="57"/>
      <c r="AB159" s="57"/>
      <c r="AC159" s="57"/>
      <c r="AD159" s="57"/>
      <c r="AE159" s="137">
        <v>0.007606301380639578</v>
      </c>
      <c r="AF159" s="57"/>
      <c r="AG159" s="57"/>
      <c r="AH159" s="57"/>
      <c r="AI159" s="57"/>
    </row>
    <row r="160" spans="2:35" ht="12" customHeight="1">
      <c r="B160" s="146">
        <v>2004</v>
      </c>
      <c r="C160" s="57"/>
      <c r="D160" s="57"/>
      <c r="E160" s="57"/>
      <c r="F160" s="57"/>
      <c r="G160" s="57"/>
      <c r="H160" s="57"/>
      <c r="I160" s="139">
        <v>51400256.94999997</v>
      </c>
      <c r="J160" s="57"/>
      <c r="K160" s="57"/>
      <c r="L160" s="57"/>
      <c r="M160" s="57"/>
      <c r="N160" s="57"/>
      <c r="O160" s="57"/>
      <c r="P160" s="57"/>
      <c r="Q160" s="57"/>
      <c r="R160" s="137">
        <v>0.0037788844672300083</v>
      </c>
      <c r="S160" s="57"/>
      <c r="T160" s="57"/>
      <c r="U160" s="57"/>
      <c r="V160" s="57"/>
      <c r="W160" s="57"/>
      <c r="X160" s="57"/>
      <c r="Y160" s="57"/>
      <c r="Z160" s="56">
        <v>1970</v>
      </c>
      <c r="AA160" s="57"/>
      <c r="AB160" s="57"/>
      <c r="AC160" s="57"/>
      <c r="AD160" s="57"/>
      <c r="AE160" s="137">
        <v>0.00968611100184872</v>
      </c>
      <c r="AF160" s="57"/>
      <c r="AG160" s="57"/>
      <c r="AH160" s="57"/>
      <c r="AI160" s="57"/>
    </row>
    <row r="161" spans="2:35" ht="12" customHeight="1">
      <c r="B161" s="146">
        <v>2005</v>
      </c>
      <c r="C161" s="57"/>
      <c r="D161" s="57"/>
      <c r="E161" s="57"/>
      <c r="F161" s="57"/>
      <c r="G161" s="57"/>
      <c r="H161" s="57"/>
      <c r="I161" s="139">
        <v>102749038.48999971</v>
      </c>
      <c r="J161" s="57"/>
      <c r="K161" s="57"/>
      <c r="L161" s="57"/>
      <c r="M161" s="57"/>
      <c r="N161" s="57"/>
      <c r="O161" s="57"/>
      <c r="P161" s="57"/>
      <c r="Q161" s="57"/>
      <c r="R161" s="137">
        <v>0.0075539845248318045</v>
      </c>
      <c r="S161" s="57"/>
      <c r="T161" s="57"/>
      <c r="U161" s="57"/>
      <c r="V161" s="57"/>
      <c r="W161" s="57"/>
      <c r="X161" s="57"/>
      <c r="Y161" s="57"/>
      <c r="Z161" s="56">
        <v>2972</v>
      </c>
      <c r="AA161" s="57"/>
      <c r="AB161" s="57"/>
      <c r="AC161" s="57"/>
      <c r="AD161" s="57"/>
      <c r="AE161" s="137">
        <v>0.014612752232230658</v>
      </c>
      <c r="AF161" s="57"/>
      <c r="AG161" s="57"/>
      <c r="AH161" s="57"/>
      <c r="AI161" s="57"/>
    </row>
    <row r="162" spans="2:35" ht="12" customHeight="1">
      <c r="B162" s="146">
        <v>2006</v>
      </c>
      <c r="C162" s="57"/>
      <c r="D162" s="57"/>
      <c r="E162" s="57"/>
      <c r="F162" s="57"/>
      <c r="G162" s="57"/>
      <c r="H162" s="57"/>
      <c r="I162" s="139">
        <v>30999655.21999999</v>
      </c>
      <c r="J162" s="57"/>
      <c r="K162" s="57"/>
      <c r="L162" s="57"/>
      <c r="M162" s="57"/>
      <c r="N162" s="57"/>
      <c r="O162" s="57"/>
      <c r="P162" s="57"/>
      <c r="Q162" s="57"/>
      <c r="R162" s="137">
        <v>0.0022790570038258083</v>
      </c>
      <c r="S162" s="57"/>
      <c r="T162" s="57"/>
      <c r="U162" s="57"/>
      <c r="V162" s="57"/>
      <c r="W162" s="57"/>
      <c r="X162" s="57"/>
      <c r="Y162" s="57"/>
      <c r="Z162" s="56">
        <v>798</v>
      </c>
      <c r="AA162" s="57"/>
      <c r="AB162" s="57"/>
      <c r="AC162" s="57"/>
      <c r="AD162" s="57"/>
      <c r="AE162" s="137">
        <v>0.003923612476891004</v>
      </c>
      <c r="AF162" s="57"/>
      <c r="AG162" s="57"/>
      <c r="AH162" s="57"/>
      <c r="AI162" s="57"/>
    </row>
    <row r="163" spans="2:35" ht="12" customHeight="1">
      <c r="B163" s="146">
        <v>2007</v>
      </c>
      <c r="C163" s="57"/>
      <c r="D163" s="57"/>
      <c r="E163" s="57"/>
      <c r="F163" s="57"/>
      <c r="G163" s="57"/>
      <c r="H163" s="57"/>
      <c r="I163" s="139">
        <v>14875580.290000016</v>
      </c>
      <c r="J163" s="57"/>
      <c r="K163" s="57"/>
      <c r="L163" s="57"/>
      <c r="M163" s="57"/>
      <c r="N163" s="57"/>
      <c r="O163" s="57"/>
      <c r="P163" s="57"/>
      <c r="Q163" s="57"/>
      <c r="R163" s="137">
        <v>0.001093634597072067</v>
      </c>
      <c r="S163" s="57"/>
      <c r="T163" s="57"/>
      <c r="U163" s="57"/>
      <c r="V163" s="57"/>
      <c r="W163" s="57"/>
      <c r="X163" s="57"/>
      <c r="Y163" s="57"/>
      <c r="Z163" s="56">
        <v>334</v>
      </c>
      <c r="AA163" s="57"/>
      <c r="AB163" s="57"/>
      <c r="AC163" s="57"/>
      <c r="AD163" s="57"/>
      <c r="AE163" s="137">
        <v>0.001642213743460646</v>
      </c>
      <c r="AF163" s="57"/>
      <c r="AG163" s="57"/>
      <c r="AH163" s="57"/>
      <c r="AI163" s="57"/>
    </row>
    <row r="164" spans="2:35" ht="12" customHeight="1">
      <c r="B164" s="146">
        <v>2008</v>
      </c>
      <c r="C164" s="57"/>
      <c r="D164" s="57"/>
      <c r="E164" s="57"/>
      <c r="F164" s="57"/>
      <c r="G164" s="57"/>
      <c r="H164" s="57"/>
      <c r="I164" s="139">
        <v>26457665.850000013</v>
      </c>
      <c r="J164" s="57"/>
      <c r="K164" s="57"/>
      <c r="L164" s="57"/>
      <c r="M164" s="57"/>
      <c r="N164" s="57"/>
      <c r="O164" s="57"/>
      <c r="P164" s="57"/>
      <c r="Q164" s="57"/>
      <c r="R164" s="137">
        <v>0.0019451354614235432</v>
      </c>
      <c r="S164" s="57"/>
      <c r="T164" s="57"/>
      <c r="U164" s="57"/>
      <c r="V164" s="57"/>
      <c r="W164" s="57"/>
      <c r="X164" s="57"/>
      <c r="Y164" s="57"/>
      <c r="Z164" s="56">
        <v>642</v>
      </c>
      <c r="AA164" s="57"/>
      <c r="AB164" s="57"/>
      <c r="AC164" s="57"/>
      <c r="AD164" s="57"/>
      <c r="AE164" s="137">
        <v>0.003156590488927349</v>
      </c>
      <c r="AF164" s="57"/>
      <c r="AG164" s="57"/>
      <c r="AH164" s="57"/>
      <c r="AI164" s="57"/>
    </row>
    <row r="165" spans="2:35" ht="12" customHeight="1">
      <c r="B165" s="146">
        <v>2009</v>
      </c>
      <c r="C165" s="57"/>
      <c r="D165" s="57"/>
      <c r="E165" s="57"/>
      <c r="F165" s="57"/>
      <c r="G165" s="57"/>
      <c r="H165" s="57"/>
      <c r="I165" s="139">
        <v>216896505.17000014</v>
      </c>
      <c r="J165" s="57"/>
      <c r="K165" s="57"/>
      <c r="L165" s="57"/>
      <c r="M165" s="57"/>
      <c r="N165" s="57"/>
      <c r="O165" s="57"/>
      <c r="P165" s="57"/>
      <c r="Q165" s="57"/>
      <c r="R165" s="137">
        <v>0.015945967647217903</v>
      </c>
      <c r="S165" s="57"/>
      <c r="T165" s="57"/>
      <c r="U165" s="57"/>
      <c r="V165" s="57"/>
      <c r="W165" s="57"/>
      <c r="X165" s="57"/>
      <c r="Y165" s="57"/>
      <c r="Z165" s="56">
        <v>4394</v>
      </c>
      <c r="AA165" s="57"/>
      <c r="AB165" s="57"/>
      <c r="AC165" s="57"/>
      <c r="AD165" s="57"/>
      <c r="AE165" s="137">
        <v>0.02160445266097628</v>
      </c>
      <c r="AF165" s="57"/>
      <c r="AG165" s="57"/>
      <c r="AH165" s="57"/>
      <c r="AI165" s="57"/>
    </row>
    <row r="166" spans="2:35" ht="12" customHeight="1">
      <c r="B166" s="146">
        <v>2010</v>
      </c>
      <c r="C166" s="57"/>
      <c r="D166" s="57"/>
      <c r="E166" s="57"/>
      <c r="F166" s="57"/>
      <c r="G166" s="57"/>
      <c r="H166" s="57"/>
      <c r="I166" s="139">
        <v>361792878.5000019</v>
      </c>
      <c r="J166" s="57"/>
      <c r="K166" s="57"/>
      <c r="L166" s="57"/>
      <c r="M166" s="57"/>
      <c r="N166" s="57"/>
      <c r="O166" s="57"/>
      <c r="P166" s="57"/>
      <c r="Q166" s="57"/>
      <c r="R166" s="137">
        <v>0.026598573043088485</v>
      </c>
      <c r="S166" s="57"/>
      <c r="T166" s="57"/>
      <c r="U166" s="57"/>
      <c r="V166" s="57"/>
      <c r="W166" s="57"/>
      <c r="X166" s="57"/>
      <c r="Y166" s="57"/>
      <c r="Z166" s="56">
        <v>8892</v>
      </c>
      <c r="AA166" s="57"/>
      <c r="AB166" s="57"/>
      <c r="AC166" s="57"/>
      <c r="AD166" s="57"/>
      <c r="AE166" s="137">
        <v>0.043720253313928335</v>
      </c>
      <c r="AF166" s="57"/>
      <c r="AG166" s="57"/>
      <c r="AH166" s="57"/>
      <c r="AI166" s="57"/>
    </row>
    <row r="167" spans="2:35" ht="12" customHeight="1">
      <c r="B167" s="146">
        <v>2011</v>
      </c>
      <c r="C167" s="57"/>
      <c r="D167" s="57"/>
      <c r="E167" s="57"/>
      <c r="F167" s="57"/>
      <c r="G167" s="57"/>
      <c r="H167" s="57"/>
      <c r="I167" s="139">
        <v>243490137.72999895</v>
      </c>
      <c r="J167" s="57"/>
      <c r="K167" s="57"/>
      <c r="L167" s="57"/>
      <c r="M167" s="57"/>
      <c r="N167" s="57"/>
      <c r="O167" s="57"/>
      <c r="P167" s="57"/>
      <c r="Q167" s="57"/>
      <c r="R167" s="137">
        <v>0.017901099216033955</v>
      </c>
      <c r="S167" s="57"/>
      <c r="T167" s="57"/>
      <c r="U167" s="57"/>
      <c r="V167" s="57"/>
      <c r="W167" s="57"/>
      <c r="X167" s="57"/>
      <c r="Y167" s="57"/>
      <c r="Z167" s="56">
        <v>11119</v>
      </c>
      <c r="AA167" s="57"/>
      <c r="AB167" s="57"/>
      <c r="AC167" s="57"/>
      <c r="AD167" s="57"/>
      <c r="AE167" s="137">
        <v>0.054669983872871024</v>
      </c>
      <c r="AF167" s="57"/>
      <c r="AG167" s="57"/>
      <c r="AH167" s="57"/>
      <c r="AI167" s="57"/>
    </row>
    <row r="168" spans="2:35" ht="12" customHeight="1">
      <c r="B168" s="146">
        <v>2012</v>
      </c>
      <c r="C168" s="57"/>
      <c r="D168" s="57"/>
      <c r="E168" s="57"/>
      <c r="F168" s="57"/>
      <c r="G168" s="57"/>
      <c r="H168" s="57"/>
      <c r="I168" s="139">
        <v>62247267.11999991</v>
      </c>
      <c r="J168" s="57"/>
      <c r="K168" s="57"/>
      <c r="L168" s="57"/>
      <c r="M168" s="57"/>
      <c r="N168" s="57"/>
      <c r="O168" s="57"/>
      <c r="P168" s="57"/>
      <c r="Q168" s="57"/>
      <c r="R168" s="137">
        <v>0.004576343481630883</v>
      </c>
      <c r="S168" s="57"/>
      <c r="T168" s="57"/>
      <c r="U168" s="57"/>
      <c r="V168" s="57"/>
      <c r="W168" s="57"/>
      <c r="X168" s="57"/>
      <c r="Y168" s="57"/>
      <c r="Z168" s="56">
        <v>1419</v>
      </c>
      <c r="AA168" s="57"/>
      <c r="AB168" s="57"/>
      <c r="AC168" s="57"/>
      <c r="AD168" s="57"/>
      <c r="AE168" s="137">
        <v>0.006976950005900169</v>
      </c>
      <c r="AF168" s="57"/>
      <c r="AG168" s="57"/>
      <c r="AH168" s="57"/>
      <c r="AI168" s="57"/>
    </row>
    <row r="169" spans="2:35" ht="12" customHeight="1">
      <c r="B169" s="146">
        <v>2013</v>
      </c>
      <c r="C169" s="57"/>
      <c r="D169" s="57"/>
      <c r="E169" s="57"/>
      <c r="F169" s="57"/>
      <c r="G169" s="57"/>
      <c r="H169" s="57"/>
      <c r="I169" s="139">
        <v>120691105.2000002</v>
      </c>
      <c r="J169" s="57"/>
      <c r="K169" s="57"/>
      <c r="L169" s="57"/>
      <c r="M169" s="57"/>
      <c r="N169" s="57"/>
      <c r="O169" s="57"/>
      <c r="P169" s="57"/>
      <c r="Q169" s="57"/>
      <c r="R169" s="137">
        <v>0.008873063479366592</v>
      </c>
      <c r="S169" s="57"/>
      <c r="T169" s="57"/>
      <c r="U169" s="57"/>
      <c r="V169" s="57"/>
      <c r="W169" s="57"/>
      <c r="X169" s="57"/>
      <c r="Y169" s="57"/>
      <c r="Z169" s="56">
        <v>2183</v>
      </c>
      <c r="AA169" s="57"/>
      <c r="AB169" s="57"/>
      <c r="AC169" s="57"/>
      <c r="AD169" s="57"/>
      <c r="AE169" s="137">
        <v>0.010733391023876018</v>
      </c>
      <c r="AF169" s="57"/>
      <c r="AG169" s="57"/>
      <c r="AH169" s="57"/>
      <c r="AI169" s="57"/>
    </row>
    <row r="170" spans="2:35" ht="12" customHeight="1">
      <c r="B170" s="146">
        <v>2014</v>
      </c>
      <c r="C170" s="57"/>
      <c r="D170" s="57"/>
      <c r="E170" s="57"/>
      <c r="F170" s="57"/>
      <c r="G170" s="57"/>
      <c r="H170" s="57"/>
      <c r="I170" s="139">
        <v>281145766.02999943</v>
      </c>
      <c r="J170" s="57"/>
      <c r="K170" s="57"/>
      <c r="L170" s="57"/>
      <c r="M170" s="57"/>
      <c r="N170" s="57"/>
      <c r="O170" s="57"/>
      <c r="P170" s="57"/>
      <c r="Q170" s="57"/>
      <c r="R170" s="137">
        <v>0.020669495277265294</v>
      </c>
      <c r="S170" s="57"/>
      <c r="T170" s="57"/>
      <c r="U170" s="57"/>
      <c r="V170" s="57"/>
      <c r="W170" s="57"/>
      <c r="X170" s="57"/>
      <c r="Y170" s="57"/>
      <c r="Z170" s="56">
        <v>4896</v>
      </c>
      <c r="AA170" s="57"/>
      <c r="AB170" s="57"/>
      <c r="AC170" s="57"/>
      <c r="AD170" s="57"/>
      <c r="AE170" s="137">
        <v>0.024072690083782402</v>
      </c>
      <c r="AF170" s="57"/>
      <c r="AG170" s="57"/>
      <c r="AH170" s="57"/>
      <c r="AI170" s="57"/>
    </row>
    <row r="171" spans="2:35" ht="12" customHeight="1">
      <c r="B171" s="146">
        <v>2015</v>
      </c>
      <c r="C171" s="57"/>
      <c r="D171" s="57"/>
      <c r="E171" s="57"/>
      <c r="F171" s="57"/>
      <c r="G171" s="57"/>
      <c r="H171" s="57"/>
      <c r="I171" s="139">
        <v>1194970530.7899992</v>
      </c>
      <c r="J171" s="57"/>
      <c r="K171" s="57"/>
      <c r="L171" s="57"/>
      <c r="M171" s="57"/>
      <c r="N171" s="57"/>
      <c r="O171" s="57"/>
      <c r="P171" s="57"/>
      <c r="Q171" s="57"/>
      <c r="R171" s="137">
        <v>0.08785278217563325</v>
      </c>
      <c r="S171" s="57"/>
      <c r="T171" s="57"/>
      <c r="U171" s="57"/>
      <c r="V171" s="57"/>
      <c r="W171" s="57"/>
      <c r="X171" s="57"/>
      <c r="Y171" s="57"/>
      <c r="Z171" s="56">
        <v>20287</v>
      </c>
      <c r="AA171" s="57"/>
      <c r="AB171" s="57"/>
      <c r="AC171" s="57"/>
      <c r="AD171" s="57"/>
      <c r="AE171" s="137">
        <v>0.09974727608858121</v>
      </c>
      <c r="AF171" s="57"/>
      <c r="AG171" s="57"/>
      <c r="AH171" s="57"/>
      <c r="AI171" s="57"/>
    </row>
    <row r="172" spans="2:35" ht="12" customHeight="1">
      <c r="B172" s="146">
        <v>2016</v>
      </c>
      <c r="C172" s="57"/>
      <c r="D172" s="57"/>
      <c r="E172" s="57"/>
      <c r="F172" s="57"/>
      <c r="G172" s="57"/>
      <c r="H172" s="57"/>
      <c r="I172" s="139">
        <v>2577375390.1100087</v>
      </c>
      <c r="J172" s="57"/>
      <c r="K172" s="57"/>
      <c r="L172" s="57"/>
      <c r="M172" s="57"/>
      <c r="N172" s="57"/>
      <c r="O172" s="57"/>
      <c r="P172" s="57"/>
      <c r="Q172" s="57"/>
      <c r="R172" s="137">
        <v>0.18948550855264937</v>
      </c>
      <c r="S172" s="57"/>
      <c r="T172" s="57"/>
      <c r="U172" s="57"/>
      <c r="V172" s="57"/>
      <c r="W172" s="57"/>
      <c r="X172" s="57"/>
      <c r="Y172" s="57"/>
      <c r="Z172" s="56">
        <v>39526</v>
      </c>
      <c r="AA172" s="57"/>
      <c r="AB172" s="57"/>
      <c r="AC172" s="57"/>
      <c r="AD172" s="57"/>
      <c r="AE172" s="137">
        <v>0.1943417377964835</v>
      </c>
      <c r="AF172" s="57"/>
      <c r="AG172" s="57"/>
      <c r="AH172" s="57"/>
      <c r="AI172" s="57"/>
    </row>
    <row r="173" spans="2:35" ht="12" customHeight="1">
      <c r="B173" s="146">
        <v>2017</v>
      </c>
      <c r="C173" s="57"/>
      <c r="D173" s="57"/>
      <c r="E173" s="57"/>
      <c r="F173" s="57"/>
      <c r="G173" s="57"/>
      <c r="H173" s="57"/>
      <c r="I173" s="139">
        <v>1819947226.9499826</v>
      </c>
      <c r="J173" s="57"/>
      <c r="K173" s="57"/>
      <c r="L173" s="57"/>
      <c r="M173" s="57"/>
      <c r="N173" s="57"/>
      <c r="O173" s="57"/>
      <c r="P173" s="57"/>
      <c r="Q173" s="57"/>
      <c r="R173" s="137">
        <v>0.13380030986595332</v>
      </c>
      <c r="S173" s="57"/>
      <c r="T173" s="57"/>
      <c r="U173" s="57"/>
      <c r="V173" s="57"/>
      <c r="W173" s="57"/>
      <c r="X173" s="57"/>
      <c r="Y173" s="57"/>
      <c r="Z173" s="56">
        <v>23317</v>
      </c>
      <c r="AA173" s="57"/>
      <c r="AB173" s="57"/>
      <c r="AC173" s="57"/>
      <c r="AD173" s="57"/>
      <c r="AE173" s="137">
        <v>0.11464520316249066</v>
      </c>
      <c r="AF173" s="57"/>
      <c r="AG173" s="57"/>
      <c r="AH173" s="57"/>
      <c r="AI173" s="57"/>
    </row>
    <row r="174" spans="2:35" ht="12" customHeight="1">
      <c r="B174" s="146">
        <v>2018</v>
      </c>
      <c r="C174" s="57"/>
      <c r="D174" s="57"/>
      <c r="E174" s="57"/>
      <c r="F174" s="57"/>
      <c r="G174" s="57"/>
      <c r="H174" s="57"/>
      <c r="I174" s="139">
        <v>2576031019.2500024</v>
      </c>
      <c r="J174" s="57"/>
      <c r="K174" s="57"/>
      <c r="L174" s="57"/>
      <c r="M174" s="57"/>
      <c r="N174" s="57"/>
      <c r="O174" s="57"/>
      <c r="P174" s="57"/>
      <c r="Q174" s="57"/>
      <c r="R174" s="137">
        <v>0.189386672039711</v>
      </c>
      <c r="S174" s="57"/>
      <c r="T174" s="57"/>
      <c r="U174" s="57"/>
      <c r="V174" s="57"/>
      <c r="W174" s="57"/>
      <c r="X174" s="57"/>
      <c r="Y174" s="57"/>
      <c r="Z174" s="56">
        <v>32136</v>
      </c>
      <c r="AA174" s="57"/>
      <c r="AB174" s="57"/>
      <c r="AC174" s="57"/>
      <c r="AD174" s="57"/>
      <c r="AE174" s="137">
        <v>0.15800652952051292</v>
      </c>
      <c r="AF174" s="57"/>
      <c r="AG174" s="57"/>
      <c r="AH174" s="57"/>
      <c r="AI174" s="57"/>
    </row>
    <row r="175" spans="2:35" ht="12" customHeight="1">
      <c r="B175" s="146">
        <v>2019</v>
      </c>
      <c r="C175" s="57"/>
      <c r="D175" s="57"/>
      <c r="E175" s="57"/>
      <c r="F175" s="57"/>
      <c r="G175" s="57"/>
      <c r="H175" s="57"/>
      <c r="I175" s="139">
        <v>3883679712.569997</v>
      </c>
      <c r="J175" s="57"/>
      <c r="K175" s="57"/>
      <c r="L175" s="57"/>
      <c r="M175" s="57"/>
      <c r="N175" s="57"/>
      <c r="O175" s="57"/>
      <c r="P175" s="57"/>
      <c r="Q175" s="57"/>
      <c r="R175" s="137">
        <v>0.2855234158810382</v>
      </c>
      <c r="S175" s="57"/>
      <c r="T175" s="57"/>
      <c r="U175" s="57"/>
      <c r="V175" s="57"/>
      <c r="W175" s="57"/>
      <c r="X175" s="57"/>
      <c r="Y175" s="57"/>
      <c r="Z175" s="56">
        <v>46232</v>
      </c>
      <c r="AA175" s="57"/>
      <c r="AB175" s="57"/>
      <c r="AC175" s="57"/>
      <c r="AD175" s="57"/>
      <c r="AE175" s="137">
        <v>0.22731384966369036</v>
      </c>
      <c r="AF175" s="57"/>
      <c r="AG175" s="57"/>
      <c r="AH175" s="57"/>
      <c r="AI175" s="57"/>
    </row>
    <row r="176" spans="2:35" ht="12" customHeight="1">
      <c r="B176" s="145"/>
      <c r="C176" s="141"/>
      <c r="D176" s="141"/>
      <c r="E176" s="141"/>
      <c r="F176" s="141"/>
      <c r="G176" s="141"/>
      <c r="H176" s="141"/>
      <c r="I176" s="142">
        <v>13601965711.23999</v>
      </c>
      <c r="J176" s="141"/>
      <c r="K176" s="141"/>
      <c r="L176" s="141"/>
      <c r="M176" s="141"/>
      <c r="N176" s="141"/>
      <c r="O176" s="141"/>
      <c r="P176" s="141"/>
      <c r="Q176" s="141"/>
      <c r="R176" s="143">
        <v>0.9999999999999969</v>
      </c>
      <c r="S176" s="141"/>
      <c r="T176" s="141"/>
      <c r="U176" s="141"/>
      <c r="V176" s="141"/>
      <c r="W176" s="141"/>
      <c r="X176" s="141"/>
      <c r="Y176" s="141"/>
      <c r="Z176" s="144">
        <v>203384</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6" t="s">
        <v>1160</v>
      </c>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8"/>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3" t="s">
        <v>1215</v>
      </c>
      <c r="C180" s="54"/>
      <c r="D180" s="54"/>
      <c r="E180" s="54"/>
      <c r="F180" s="54"/>
      <c r="G180" s="54"/>
      <c r="H180" s="53" t="s">
        <v>1170</v>
      </c>
      <c r="I180" s="54"/>
      <c r="J180" s="54"/>
      <c r="K180" s="54"/>
      <c r="L180" s="54"/>
      <c r="M180" s="54"/>
      <c r="N180" s="54"/>
      <c r="O180" s="54"/>
      <c r="P180" s="54"/>
      <c r="Q180" s="54"/>
      <c r="R180" s="54"/>
      <c r="S180" s="53" t="s">
        <v>1171</v>
      </c>
      <c r="T180" s="54"/>
      <c r="U180" s="54"/>
      <c r="V180" s="54"/>
      <c r="W180" s="54"/>
      <c r="X180" s="54"/>
      <c r="Y180" s="54"/>
      <c r="Z180" s="53" t="s">
        <v>1216</v>
      </c>
      <c r="AA180" s="54"/>
      <c r="AB180" s="54"/>
      <c r="AC180" s="54"/>
      <c r="AD180" s="54"/>
      <c r="AE180" s="54"/>
      <c r="AF180" s="53" t="s">
        <v>1171</v>
      </c>
      <c r="AG180" s="54"/>
      <c r="AH180" s="54"/>
      <c r="AI180" s="54"/>
    </row>
    <row r="181" spans="2:35" ht="10.5" customHeight="1">
      <c r="B181" s="59" t="s">
        <v>1217</v>
      </c>
      <c r="C181" s="57"/>
      <c r="D181" s="57"/>
      <c r="E181" s="57"/>
      <c r="F181" s="57"/>
      <c r="G181" s="57"/>
      <c r="H181" s="139">
        <v>2313980369.509974</v>
      </c>
      <c r="I181" s="57"/>
      <c r="J181" s="57"/>
      <c r="K181" s="57"/>
      <c r="L181" s="57"/>
      <c r="M181" s="57"/>
      <c r="N181" s="57"/>
      <c r="O181" s="57"/>
      <c r="P181" s="57"/>
      <c r="Q181" s="57"/>
      <c r="R181" s="57"/>
      <c r="S181" s="137">
        <v>0.17012102652176353</v>
      </c>
      <c r="T181" s="57"/>
      <c r="U181" s="57"/>
      <c r="V181" s="57"/>
      <c r="W181" s="57"/>
      <c r="X181" s="57"/>
      <c r="Y181" s="57"/>
      <c r="Z181" s="56">
        <v>52981</v>
      </c>
      <c r="AA181" s="57"/>
      <c r="AB181" s="57"/>
      <c r="AC181" s="57"/>
      <c r="AD181" s="57"/>
      <c r="AE181" s="57"/>
      <c r="AF181" s="137">
        <v>0.49830702958936063</v>
      </c>
      <c r="AG181" s="57"/>
      <c r="AH181" s="57"/>
      <c r="AI181" s="57"/>
    </row>
    <row r="182" spans="2:35" ht="10.5" customHeight="1">
      <c r="B182" s="59" t="s">
        <v>1218</v>
      </c>
      <c r="C182" s="57"/>
      <c r="D182" s="57"/>
      <c r="E182" s="57"/>
      <c r="F182" s="57"/>
      <c r="G182" s="57"/>
      <c r="H182" s="139">
        <v>4731019573.680009</v>
      </c>
      <c r="I182" s="57"/>
      <c r="J182" s="57"/>
      <c r="K182" s="57"/>
      <c r="L182" s="57"/>
      <c r="M182" s="57"/>
      <c r="N182" s="57"/>
      <c r="O182" s="57"/>
      <c r="P182" s="57"/>
      <c r="Q182" s="57"/>
      <c r="R182" s="57"/>
      <c r="S182" s="137">
        <v>0.34781881340654563</v>
      </c>
      <c r="T182" s="57"/>
      <c r="U182" s="57"/>
      <c r="V182" s="57"/>
      <c r="W182" s="57"/>
      <c r="X182" s="57"/>
      <c r="Y182" s="57"/>
      <c r="Z182" s="56">
        <v>32382</v>
      </c>
      <c r="AA182" s="57"/>
      <c r="AB182" s="57"/>
      <c r="AC182" s="57"/>
      <c r="AD182" s="57"/>
      <c r="AE182" s="57"/>
      <c r="AF182" s="137">
        <v>0.3045653768740242</v>
      </c>
      <c r="AG182" s="57"/>
      <c r="AH182" s="57"/>
      <c r="AI182" s="57"/>
    </row>
    <row r="183" spans="2:35" ht="10.5" customHeight="1">
      <c r="B183" s="59" t="s">
        <v>1219</v>
      </c>
      <c r="C183" s="57"/>
      <c r="D183" s="57"/>
      <c r="E183" s="57"/>
      <c r="F183" s="57"/>
      <c r="G183" s="57"/>
      <c r="H183" s="139">
        <v>3431225706.19999</v>
      </c>
      <c r="I183" s="57"/>
      <c r="J183" s="57"/>
      <c r="K183" s="57"/>
      <c r="L183" s="57"/>
      <c r="M183" s="57"/>
      <c r="N183" s="57"/>
      <c r="O183" s="57"/>
      <c r="P183" s="57"/>
      <c r="Q183" s="57"/>
      <c r="R183" s="57"/>
      <c r="S183" s="137">
        <v>0.25225954682157437</v>
      </c>
      <c r="T183" s="57"/>
      <c r="U183" s="57"/>
      <c r="V183" s="57"/>
      <c r="W183" s="57"/>
      <c r="X183" s="57"/>
      <c r="Y183" s="57"/>
      <c r="Z183" s="56">
        <v>14206</v>
      </c>
      <c r="AA183" s="57"/>
      <c r="AB183" s="57"/>
      <c r="AC183" s="57"/>
      <c r="AD183" s="57"/>
      <c r="AE183" s="57"/>
      <c r="AF183" s="137">
        <v>0.13361298696412785</v>
      </c>
      <c r="AG183" s="57"/>
      <c r="AH183" s="57"/>
      <c r="AI183" s="57"/>
    </row>
    <row r="184" spans="2:35" ht="10.5" customHeight="1">
      <c r="B184" s="59" t="s">
        <v>1220</v>
      </c>
      <c r="C184" s="57"/>
      <c r="D184" s="57"/>
      <c r="E184" s="57"/>
      <c r="F184" s="57"/>
      <c r="G184" s="57"/>
      <c r="H184" s="139">
        <v>1348894360.81</v>
      </c>
      <c r="I184" s="57"/>
      <c r="J184" s="57"/>
      <c r="K184" s="57"/>
      <c r="L184" s="57"/>
      <c r="M184" s="57"/>
      <c r="N184" s="57"/>
      <c r="O184" s="57"/>
      <c r="P184" s="57"/>
      <c r="Q184" s="57"/>
      <c r="R184" s="57"/>
      <c r="S184" s="137">
        <v>0.09916907522383636</v>
      </c>
      <c r="T184" s="57"/>
      <c r="U184" s="57"/>
      <c r="V184" s="57"/>
      <c r="W184" s="57"/>
      <c r="X184" s="57"/>
      <c r="Y184" s="57"/>
      <c r="Z184" s="56">
        <v>3966</v>
      </c>
      <c r="AA184" s="57"/>
      <c r="AB184" s="57"/>
      <c r="AC184" s="57"/>
      <c r="AD184" s="57"/>
      <c r="AE184" s="57"/>
      <c r="AF184" s="137">
        <v>0.03730178138108764</v>
      </c>
      <c r="AG184" s="57"/>
      <c r="AH184" s="57"/>
      <c r="AI184" s="57"/>
    </row>
    <row r="185" spans="2:35" ht="10.5" customHeight="1">
      <c r="B185" s="59" t="s">
        <v>1221</v>
      </c>
      <c r="C185" s="57"/>
      <c r="D185" s="57"/>
      <c r="E185" s="57"/>
      <c r="F185" s="57"/>
      <c r="G185" s="57"/>
      <c r="H185" s="139">
        <v>1776845701.0400035</v>
      </c>
      <c r="I185" s="57"/>
      <c r="J185" s="57"/>
      <c r="K185" s="57"/>
      <c r="L185" s="57"/>
      <c r="M185" s="57"/>
      <c r="N185" s="57"/>
      <c r="O185" s="57"/>
      <c r="P185" s="57"/>
      <c r="Q185" s="57"/>
      <c r="R185" s="57"/>
      <c r="S185" s="137">
        <v>0.13063153802628016</v>
      </c>
      <c r="T185" s="57"/>
      <c r="U185" s="57"/>
      <c r="V185" s="57"/>
      <c r="W185" s="57"/>
      <c r="X185" s="57"/>
      <c r="Y185" s="57"/>
      <c r="Z185" s="56">
        <v>2787</v>
      </c>
      <c r="AA185" s="57"/>
      <c r="AB185" s="57"/>
      <c r="AC185" s="57"/>
      <c r="AD185" s="57"/>
      <c r="AE185" s="57"/>
      <c r="AF185" s="137">
        <v>0.02621282519139971</v>
      </c>
      <c r="AG185" s="57"/>
      <c r="AH185" s="57"/>
      <c r="AI185" s="57"/>
    </row>
    <row r="186" spans="2:35" ht="12" customHeight="1">
      <c r="B186" s="145"/>
      <c r="C186" s="141"/>
      <c r="D186" s="141"/>
      <c r="E186" s="141"/>
      <c r="F186" s="141"/>
      <c r="G186" s="141"/>
      <c r="H186" s="142">
        <v>13601965711.239975</v>
      </c>
      <c r="I186" s="141"/>
      <c r="J186" s="141"/>
      <c r="K186" s="141"/>
      <c r="L186" s="141"/>
      <c r="M186" s="141"/>
      <c r="N186" s="141"/>
      <c r="O186" s="141"/>
      <c r="P186" s="141"/>
      <c r="Q186" s="141"/>
      <c r="R186" s="141"/>
      <c r="S186" s="143">
        <v>1.0000000000000113</v>
      </c>
      <c r="T186" s="141"/>
      <c r="U186" s="141"/>
      <c r="V186" s="141"/>
      <c r="W186" s="141"/>
      <c r="X186" s="141"/>
      <c r="Y186" s="141"/>
      <c r="Z186" s="144">
        <v>106322</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6" t="s">
        <v>1161</v>
      </c>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8"/>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3"/>
      <c r="C190" s="54"/>
      <c r="D190" s="54"/>
      <c r="E190" s="54"/>
      <c r="F190" s="54"/>
      <c r="G190" s="53" t="s">
        <v>1170</v>
      </c>
      <c r="H190" s="54"/>
      <c r="I190" s="54"/>
      <c r="J190" s="54"/>
      <c r="K190" s="54"/>
      <c r="L190" s="54"/>
      <c r="M190" s="54"/>
      <c r="N190" s="54"/>
      <c r="O190" s="54"/>
      <c r="P190" s="54"/>
      <c r="Q190" s="54"/>
      <c r="R190" s="53" t="s">
        <v>1171</v>
      </c>
      <c r="S190" s="54"/>
      <c r="T190" s="54"/>
      <c r="U190" s="54"/>
      <c r="V190" s="54"/>
      <c r="W190" s="54"/>
      <c r="X190" s="54"/>
      <c r="Y190" s="53" t="s">
        <v>1172</v>
      </c>
      <c r="Z190" s="54"/>
      <c r="AA190" s="54"/>
      <c r="AB190" s="54"/>
      <c r="AC190" s="54"/>
      <c r="AD190" s="54"/>
      <c r="AE190" s="54"/>
      <c r="AF190" s="53" t="s">
        <v>1171</v>
      </c>
      <c r="AG190" s="54"/>
      <c r="AH190" s="54"/>
      <c r="AI190" s="1"/>
    </row>
    <row r="191" spans="2:35" ht="11.25" customHeight="1">
      <c r="B191" s="59" t="s">
        <v>1222</v>
      </c>
      <c r="C191" s="57"/>
      <c r="D191" s="57"/>
      <c r="E191" s="57"/>
      <c r="F191" s="57"/>
      <c r="G191" s="139">
        <v>77977934.97000001</v>
      </c>
      <c r="H191" s="57"/>
      <c r="I191" s="57"/>
      <c r="J191" s="57"/>
      <c r="K191" s="57"/>
      <c r="L191" s="57"/>
      <c r="M191" s="57"/>
      <c r="N191" s="57"/>
      <c r="O191" s="57"/>
      <c r="P191" s="57"/>
      <c r="Q191" s="57"/>
      <c r="R191" s="137">
        <v>0.005732843077641509</v>
      </c>
      <c r="S191" s="57"/>
      <c r="T191" s="57"/>
      <c r="U191" s="57"/>
      <c r="V191" s="57"/>
      <c r="W191" s="57"/>
      <c r="X191" s="57"/>
      <c r="Y191" s="56">
        <v>1648</v>
      </c>
      <c r="Z191" s="57"/>
      <c r="AA191" s="57"/>
      <c r="AB191" s="57"/>
      <c r="AC191" s="57"/>
      <c r="AD191" s="57"/>
      <c r="AE191" s="57"/>
      <c r="AF191" s="137">
        <v>0.008102898949769894</v>
      </c>
      <c r="AG191" s="57"/>
      <c r="AH191" s="57"/>
      <c r="AI191" s="1"/>
    </row>
    <row r="192" spans="2:35" ht="11.25" customHeight="1">
      <c r="B192" s="59" t="s">
        <v>1223</v>
      </c>
      <c r="C192" s="57"/>
      <c r="D192" s="57"/>
      <c r="E192" s="57"/>
      <c r="F192" s="57"/>
      <c r="G192" s="139">
        <v>540440741.3699988</v>
      </c>
      <c r="H192" s="57"/>
      <c r="I192" s="57"/>
      <c r="J192" s="57"/>
      <c r="K192" s="57"/>
      <c r="L192" s="57"/>
      <c r="M192" s="57"/>
      <c r="N192" s="57"/>
      <c r="O192" s="57"/>
      <c r="P192" s="57"/>
      <c r="Q192" s="57"/>
      <c r="R192" s="137">
        <v>0.039732546959988346</v>
      </c>
      <c r="S192" s="57"/>
      <c r="T192" s="57"/>
      <c r="U192" s="57"/>
      <c r="V192" s="57"/>
      <c r="W192" s="57"/>
      <c r="X192" s="57"/>
      <c r="Y192" s="56">
        <v>9291</v>
      </c>
      <c r="Z192" s="57"/>
      <c r="AA192" s="57"/>
      <c r="AB192" s="57"/>
      <c r="AC192" s="57"/>
      <c r="AD192" s="57"/>
      <c r="AE192" s="57"/>
      <c r="AF192" s="137">
        <v>0.04568205955237383</v>
      </c>
      <c r="AG192" s="57"/>
      <c r="AH192" s="57"/>
      <c r="AI192" s="1"/>
    </row>
    <row r="193" spans="2:35" ht="11.25" customHeight="1">
      <c r="B193" s="59" t="s">
        <v>1224</v>
      </c>
      <c r="C193" s="57"/>
      <c r="D193" s="57"/>
      <c r="E193" s="57"/>
      <c r="F193" s="57"/>
      <c r="G193" s="139">
        <v>3049379967.349987</v>
      </c>
      <c r="H193" s="57"/>
      <c r="I193" s="57"/>
      <c r="J193" s="57"/>
      <c r="K193" s="57"/>
      <c r="L193" s="57"/>
      <c r="M193" s="57"/>
      <c r="N193" s="57"/>
      <c r="O193" s="57"/>
      <c r="P193" s="57"/>
      <c r="Q193" s="57"/>
      <c r="R193" s="137">
        <v>0.22418671183901784</v>
      </c>
      <c r="S193" s="57"/>
      <c r="T193" s="57"/>
      <c r="U193" s="57"/>
      <c r="V193" s="57"/>
      <c r="W193" s="57"/>
      <c r="X193" s="57"/>
      <c r="Y193" s="56">
        <v>41144</v>
      </c>
      <c r="Z193" s="57"/>
      <c r="AA193" s="57"/>
      <c r="AB193" s="57"/>
      <c r="AC193" s="57"/>
      <c r="AD193" s="57"/>
      <c r="AE193" s="57"/>
      <c r="AF193" s="137">
        <v>0.20229713251779885</v>
      </c>
      <c r="AG193" s="57"/>
      <c r="AH193" s="57"/>
      <c r="AI193" s="1"/>
    </row>
    <row r="194" spans="2:35" ht="11.25" customHeight="1">
      <c r="B194" s="59" t="s">
        <v>1225</v>
      </c>
      <c r="C194" s="57"/>
      <c r="D194" s="57"/>
      <c r="E194" s="57"/>
      <c r="F194" s="57"/>
      <c r="G194" s="139">
        <v>7555107978.980115</v>
      </c>
      <c r="H194" s="57"/>
      <c r="I194" s="57"/>
      <c r="J194" s="57"/>
      <c r="K194" s="57"/>
      <c r="L194" s="57"/>
      <c r="M194" s="57"/>
      <c r="N194" s="57"/>
      <c r="O194" s="57"/>
      <c r="P194" s="57"/>
      <c r="Q194" s="57"/>
      <c r="R194" s="137">
        <v>0.5554423632120233</v>
      </c>
      <c r="S194" s="57"/>
      <c r="T194" s="57"/>
      <c r="U194" s="57"/>
      <c r="V194" s="57"/>
      <c r="W194" s="57"/>
      <c r="X194" s="57"/>
      <c r="Y194" s="56">
        <v>102955</v>
      </c>
      <c r="Z194" s="57"/>
      <c r="AA194" s="57"/>
      <c r="AB194" s="57"/>
      <c r="AC194" s="57"/>
      <c r="AD194" s="57"/>
      <c r="AE194" s="57"/>
      <c r="AF194" s="137">
        <v>0.5062099280179365</v>
      </c>
      <c r="AG194" s="57"/>
      <c r="AH194" s="57"/>
      <c r="AI194" s="1"/>
    </row>
    <row r="195" spans="2:35" ht="11.25" customHeight="1">
      <c r="B195" s="59" t="s">
        <v>1226</v>
      </c>
      <c r="C195" s="57"/>
      <c r="D195" s="57"/>
      <c r="E195" s="57"/>
      <c r="F195" s="57"/>
      <c r="G195" s="139">
        <v>1418461535.1300044</v>
      </c>
      <c r="H195" s="57"/>
      <c r="I195" s="57"/>
      <c r="J195" s="57"/>
      <c r="K195" s="57"/>
      <c r="L195" s="57"/>
      <c r="M195" s="57"/>
      <c r="N195" s="57"/>
      <c r="O195" s="57"/>
      <c r="P195" s="57"/>
      <c r="Q195" s="57"/>
      <c r="R195" s="137">
        <v>0.10428356939305074</v>
      </c>
      <c r="S195" s="57"/>
      <c r="T195" s="57"/>
      <c r="U195" s="57"/>
      <c r="V195" s="57"/>
      <c r="W195" s="57"/>
      <c r="X195" s="57"/>
      <c r="Y195" s="56">
        <v>24342</v>
      </c>
      <c r="Z195" s="57"/>
      <c r="AA195" s="57"/>
      <c r="AB195" s="57"/>
      <c r="AC195" s="57"/>
      <c r="AD195" s="57"/>
      <c r="AE195" s="57"/>
      <c r="AF195" s="137">
        <v>0.11968493096802109</v>
      </c>
      <c r="AG195" s="57"/>
      <c r="AH195" s="57"/>
      <c r="AI195" s="1"/>
    </row>
    <row r="196" spans="2:35" ht="11.25" customHeight="1">
      <c r="B196" s="59" t="s">
        <v>1227</v>
      </c>
      <c r="C196" s="57"/>
      <c r="D196" s="57"/>
      <c r="E196" s="57"/>
      <c r="F196" s="57"/>
      <c r="G196" s="139">
        <v>690000085.9100008</v>
      </c>
      <c r="H196" s="57"/>
      <c r="I196" s="57"/>
      <c r="J196" s="57"/>
      <c r="K196" s="57"/>
      <c r="L196" s="57"/>
      <c r="M196" s="57"/>
      <c r="N196" s="57"/>
      <c r="O196" s="57"/>
      <c r="P196" s="57"/>
      <c r="Q196" s="57"/>
      <c r="R196" s="137">
        <v>0.05072796833620989</v>
      </c>
      <c r="S196" s="57"/>
      <c r="T196" s="57"/>
      <c r="U196" s="57"/>
      <c r="V196" s="57"/>
      <c r="W196" s="57"/>
      <c r="X196" s="57"/>
      <c r="Y196" s="56">
        <v>15254</v>
      </c>
      <c r="Z196" s="57"/>
      <c r="AA196" s="57"/>
      <c r="AB196" s="57"/>
      <c r="AC196" s="57"/>
      <c r="AD196" s="57"/>
      <c r="AE196" s="57"/>
      <c r="AF196" s="137">
        <v>0.07500098336152303</v>
      </c>
      <c r="AG196" s="57"/>
      <c r="AH196" s="57"/>
      <c r="AI196" s="1"/>
    </row>
    <row r="197" spans="2:35" ht="11.25" customHeight="1">
      <c r="B197" s="59" t="s">
        <v>1228</v>
      </c>
      <c r="C197" s="57"/>
      <c r="D197" s="57"/>
      <c r="E197" s="57"/>
      <c r="F197" s="57"/>
      <c r="G197" s="139">
        <v>169069935.22000036</v>
      </c>
      <c r="H197" s="57"/>
      <c r="I197" s="57"/>
      <c r="J197" s="57"/>
      <c r="K197" s="57"/>
      <c r="L197" s="57"/>
      <c r="M197" s="57"/>
      <c r="N197" s="57"/>
      <c r="O197" s="57"/>
      <c r="P197" s="57"/>
      <c r="Q197" s="57"/>
      <c r="R197" s="137">
        <v>0.012429816308115517</v>
      </c>
      <c r="S197" s="57"/>
      <c r="T197" s="57"/>
      <c r="U197" s="57"/>
      <c r="V197" s="57"/>
      <c r="W197" s="57"/>
      <c r="X197" s="57"/>
      <c r="Y197" s="56">
        <v>5207</v>
      </c>
      <c r="Z197" s="57"/>
      <c r="AA197" s="57"/>
      <c r="AB197" s="57"/>
      <c r="AC197" s="57"/>
      <c r="AD197" s="57"/>
      <c r="AE197" s="57"/>
      <c r="AF197" s="137">
        <v>0.02560181725209456</v>
      </c>
      <c r="AG197" s="57"/>
      <c r="AH197" s="57"/>
      <c r="AI197" s="1"/>
    </row>
    <row r="198" spans="2:35" ht="11.25" customHeight="1">
      <c r="B198" s="59" t="s">
        <v>1229</v>
      </c>
      <c r="C198" s="57"/>
      <c r="D198" s="57"/>
      <c r="E198" s="57"/>
      <c r="F198" s="57"/>
      <c r="G198" s="139">
        <v>64224718.3000001</v>
      </c>
      <c r="H198" s="57"/>
      <c r="I198" s="57"/>
      <c r="J198" s="57"/>
      <c r="K198" s="57"/>
      <c r="L198" s="57"/>
      <c r="M198" s="57"/>
      <c r="N198" s="57"/>
      <c r="O198" s="57"/>
      <c r="P198" s="57"/>
      <c r="Q198" s="57"/>
      <c r="R198" s="137">
        <v>0.004721723290842251</v>
      </c>
      <c r="S198" s="57"/>
      <c r="T198" s="57"/>
      <c r="U198" s="57"/>
      <c r="V198" s="57"/>
      <c r="W198" s="57"/>
      <c r="X198" s="57"/>
      <c r="Y198" s="56">
        <v>2089</v>
      </c>
      <c r="Z198" s="57"/>
      <c r="AA198" s="57"/>
      <c r="AB198" s="57"/>
      <c r="AC198" s="57"/>
      <c r="AD198" s="57"/>
      <c r="AE198" s="57"/>
      <c r="AF198" s="137">
        <v>0.010271211108051764</v>
      </c>
      <c r="AG198" s="57"/>
      <c r="AH198" s="57"/>
      <c r="AI198" s="1"/>
    </row>
    <row r="199" spans="2:35" ht="11.25" customHeight="1">
      <c r="B199" s="59" t="s">
        <v>1230</v>
      </c>
      <c r="C199" s="57"/>
      <c r="D199" s="57"/>
      <c r="E199" s="57"/>
      <c r="F199" s="57"/>
      <c r="G199" s="139">
        <v>22202553.280000012</v>
      </c>
      <c r="H199" s="57"/>
      <c r="I199" s="57"/>
      <c r="J199" s="57"/>
      <c r="K199" s="57"/>
      <c r="L199" s="57"/>
      <c r="M199" s="57"/>
      <c r="N199" s="57"/>
      <c r="O199" s="57"/>
      <c r="P199" s="57"/>
      <c r="Q199" s="57"/>
      <c r="R199" s="137">
        <v>0.001632304752955871</v>
      </c>
      <c r="S199" s="57"/>
      <c r="T199" s="57"/>
      <c r="U199" s="57"/>
      <c r="V199" s="57"/>
      <c r="W199" s="57"/>
      <c r="X199" s="57"/>
      <c r="Y199" s="56">
        <v>804</v>
      </c>
      <c r="Z199" s="57"/>
      <c r="AA199" s="57"/>
      <c r="AB199" s="57"/>
      <c r="AC199" s="57"/>
      <c r="AD199" s="57"/>
      <c r="AE199" s="57"/>
      <c r="AF199" s="137">
        <v>0.003953113322581914</v>
      </c>
      <c r="AG199" s="57"/>
      <c r="AH199" s="57"/>
      <c r="AI199" s="1"/>
    </row>
    <row r="200" spans="2:35" ht="11.25" customHeight="1">
      <c r="B200" s="59" t="s">
        <v>1231</v>
      </c>
      <c r="C200" s="57"/>
      <c r="D200" s="57"/>
      <c r="E200" s="57"/>
      <c r="F200" s="57"/>
      <c r="G200" s="139">
        <v>10478873.67000001</v>
      </c>
      <c r="H200" s="57"/>
      <c r="I200" s="57"/>
      <c r="J200" s="57"/>
      <c r="K200" s="57"/>
      <c r="L200" s="57"/>
      <c r="M200" s="57"/>
      <c r="N200" s="57"/>
      <c r="O200" s="57"/>
      <c r="P200" s="57"/>
      <c r="Q200" s="57"/>
      <c r="R200" s="137">
        <v>0.0007703940660092018</v>
      </c>
      <c r="S200" s="57"/>
      <c r="T200" s="57"/>
      <c r="U200" s="57"/>
      <c r="V200" s="57"/>
      <c r="W200" s="57"/>
      <c r="X200" s="57"/>
      <c r="Y200" s="56">
        <v>413</v>
      </c>
      <c r="Z200" s="57"/>
      <c r="AA200" s="57"/>
      <c r="AB200" s="57"/>
      <c r="AC200" s="57"/>
      <c r="AD200" s="57"/>
      <c r="AE200" s="57"/>
      <c r="AF200" s="137">
        <v>0.002030641545057625</v>
      </c>
      <c r="AG200" s="57"/>
      <c r="AH200" s="57"/>
      <c r="AI200" s="1"/>
    </row>
    <row r="201" spans="2:35" ht="11.25" customHeight="1">
      <c r="B201" s="59" t="s">
        <v>1232</v>
      </c>
      <c r="C201" s="57"/>
      <c r="D201" s="57"/>
      <c r="E201" s="57"/>
      <c r="F201" s="57"/>
      <c r="G201" s="139">
        <v>3555071.019999999</v>
      </c>
      <c r="H201" s="57"/>
      <c r="I201" s="57"/>
      <c r="J201" s="57"/>
      <c r="K201" s="57"/>
      <c r="L201" s="57"/>
      <c r="M201" s="57"/>
      <c r="N201" s="57"/>
      <c r="O201" s="57"/>
      <c r="P201" s="57"/>
      <c r="Q201" s="57"/>
      <c r="R201" s="137">
        <v>0.00026136450388654</v>
      </c>
      <c r="S201" s="57"/>
      <c r="T201" s="57"/>
      <c r="U201" s="57"/>
      <c r="V201" s="57"/>
      <c r="W201" s="57"/>
      <c r="X201" s="57"/>
      <c r="Y201" s="56">
        <v>147</v>
      </c>
      <c r="Z201" s="57"/>
      <c r="AA201" s="57"/>
      <c r="AB201" s="57"/>
      <c r="AC201" s="57"/>
      <c r="AD201" s="57"/>
      <c r="AE201" s="57"/>
      <c r="AF201" s="137">
        <v>0.0007227707194272903</v>
      </c>
      <c r="AG201" s="57"/>
      <c r="AH201" s="57"/>
      <c r="AI201" s="1"/>
    </row>
    <row r="202" spans="2:35" ht="11.25" customHeight="1">
      <c r="B202" s="59" t="s">
        <v>1233</v>
      </c>
      <c r="C202" s="57"/>
      <c r="D202" s="57"/>
      <c r="E202" s="57"/>
      <c r="F202" s="57"/>
      <c r="G202" s="139">
        <v>619265.1200000001</v>
      </c>
      <c r="H202" s="57"/>
      <c r="I202" s="57"/>
      <c r="J202" s="57"/>
      <c r="K202" s="57"/>
      <c r="L202" s="57"/>
      <c r="M202" s="57"/>
      <c r="N202" s="57"/>
      <c r="O202" s="57"/>
      <c r="P202" s="57"/>
      <c r="Q202" s="57"/>
      <c r="R202" s="137">
        <v>4.552761954753825E-05</v>
      </c>
      <c r="S202" s="57"/>
      <c r="T202" s="57"/>
      <c r="U202" s="57"/>
      <c r="V202" s="57"/>
      <c r="W202" s="57"/>
      <c r="X202" s="57"/>
      <c r="Y202" s="56">
        <v>46</v>
      </c>
      <c r="Z202" s="57"/>
      <c r="AA202" s="57"/>
      <c r="AB202" s="57"/>
      <c r="AC202" s="57"/>
      <c r="AD202" s="57"/>
      <c r="AE202" s="57"/>
      <c r="AF202" s="137">
        <v>0.00022617315029697517</v>
      </c>
      <c r="AG202" s="57"/>
      <c r="AH202" s="57"/>
      <c r="AI202" s="1"/>
    </row>
    <row r="203" spans="2:35" ht="11.25" customHeight="1">
      <c r="B203" s="59" t="s">
        <v>1234</v>
      </c>
      <c r="C203" s="57"/>
      <c r="D203" s="57"/>
      <c r="E203" s="57"/>
      <c r="F203" s="57"/>
      <c r="G203" s="139">
        <v>148629.99000000002</v>
      </c>
      <c r="H203" s="57"/>
      <c r="I203" s="57"/>
      <c r="J203" s="57"/>
      <c r="K203" s="57"/>
      <c r="L203" s="57"/>
      <c r="M203" s="57"/>
      <c r="N203" s="57"/>
      <c r="O203" s="57"/>
      <c r="P203" s="57"/>
      <c r="Q203" s="57"/>
      <c r="R203" s="137">
        <v>1.0927096359107734E-05</v>
      </c>
      <c r="S203" s="57"/>
      <c r="T203" s="57"/>
      <c r="U203" s="57"/>
      <c r="V203" s="57"/>
      <c r="W203" s="57"/>
      <c r="X203" s="57"/>
      <c r="Y203" s="56">
        <v>25</v>
      </c>
      <c r="Z203" s="57"/>
      <c r="AA203" s="57"/>
      <c r="AB203" s="57"/>
      <c r="AC203" s="57"/>
      <c r="AD203" s="57"/>
      <c r="AE203" s="57"/>
      <c r="AF203" s="137">
        <v>0.00012292019037879085</v>
      </c>
      <c r="AG203" s="57"/>
      <c r="AH203" s="57"/>
      <c r="AI203" s="1"/>
    </row>
    <row r="204" spans="2:35" ht="11.25" customHeight="1">
      <c r="B204" s="59" t="s">
        <v>1235</v>
      </c>
      <c r="C204" s="57"/>
      <c r="D204" s="57"/>
      <c r="E204" s="57"/>
      <c r="F204" s="57"/>
      <c r="G204" s="139">
        <v>167397.12999999998</v>
      </c>
      <c r="H204" s="57"/>
      <c r="I204" s="57"/>
      <c r="J204" s="57"/>
      <c r="K204" s="57"/>
      <c r="L204" s="57"/>
      <c r="M204" s="57"/>
      <c r="N204" s="57"/>
      <c r="O204" s="57"/>
      <c r="P204" s="57"/>
      <c r="Q204" s="57"/>
      <c r="R204" s="137">
        <v>1.2306833699901909E-05</v>
      </c>
      <c r="S204" s="57"/>
      <c r="T204" s="57"/>
      <c r="U204" s="57"/>
      <c r="V204" s="57"/>
      <c r="W204" s="57"/>
      <c r="X204" s="57"/>
      <c r="Y204" s="56">
        <v>11</v>
      </c>
      <c r="Z204" s="57"/>
      <c r="AA204" s="57"/>
      <c r="AB204" s="57"/>
      <c r="AC204" s="57"/>
      <c r="AD204" s="57"/>
      <c r="AE204" s="57"/>
      <c r="AF204" s="137">
        <v>5.408488376666798E-05</v>
      </c>
      <c r="AG204" s="57"/>
      <c r="AH204" s="57"/>
      <c r="AI204" s="1"/>
    </row>
    <row r="205" spans="2:35" ht="11.25" customHeight="1">
      <c r="B205" s="59" t="s">
        <v>1236</v>
      </c>
      <c r="C205" s="57"/>
      <c r="D205" s="57"/>
      <c r="E205" s="57"/>
      <c r="F205" s="57"/>
      <c r="G205" s="139">
        <v>29139.88</v>
      </c>
      <c r="H205" s="57"/>
      <c r="I205" s="57"/>
      <c r="J205" s="57"/>
      <c r="K205" s="57"/>
      <c r="L205" s="57"/>
      <c r="M205" s="57"/>
      <c r="N205" s="57"/>
      <c r="O205" s="57"/>
      <c r="P205" s="57"/>
      <c r="Q205" s="57"/>
      <c r="R205" s="137">
        <v>2.142328588280442E-06</v>
      </c>
      <c r="S205" s="57"/>
      <c r="T205" s="57"/>
      <c r="U205" s="57"/>
      <c r="V205" s="57"/>
      <c r="W205" s="57"/>
      <c r="X205" s="57"/>
      <c r="Y205" s="56">
        <v>2</v>
      </c>
      <c r="Z205" s="57"/>
      <c r="AA205" s="57"/>
      <c r="AB205" s="57"/>
      <c r="AC205" s="57"/>
      <c r="AD205" s="57"/>
      <c r="AE205" s="57"/>
      <c r="AF205" s="137">
        <v>9.833615230303269E-06</v>
      </c>
      <c r="AG205" s="57"/>
      <c r="AH205" s="57"/>
      <c r="AI205" s="1"/>
    </row>
    <row r="206" spans="2:35" ht="11.25" customHeight="1">
      <c r="B206" s="59" t="s">
        <v>1237</v>
      </c>
      <c r="C206" s="57"/>
      <c r="D206" s="57"/>
      <c r="E206" s="57"/>
      <c r="F206" s="57"/>
      <c r="G206" s="139">
        <v>40406.649999999994</v>
      </c>
      <c r="H206" s="57"/>
      <c r="I206" s="57"/>
      <c r="J206" s="57"/>
      <c r="K206" s="57"/>
      <c r="L206" s="57"/>
      <c r="M206" s="57"/>
      <c r="N206" s="57"/>
      <c r="O206" s="57"/>
      <c r="P206" s="57"/>
      <c r="Q206" s="57"/>
      <c r="R206" s="137">
        <v>2.970647835599938E-06</v>
      </c>
      <c r="S206" s="57"/>
      <c r="T206" s="57"/>
      <c r="U206" s="57"/>
      <c r="V206" s="57"/>
      <c r="W206" s="57"/>
      <c r="X206" s="57"/>
      <c r="Y206" s="56">
        <v>2</v>
      </c>
      <c r="Z206" s="57"/>
      <c r="AA206" s="57"/>
      <c r="AB206" s="57"/>
      <c r="AC206" s="57"/>
      <c r="AD206" s="57"/>
      <c r="AE206" s="57"/>
      <c r="AF206" s="137">
        <v>9.833615230303269E-06</v>
      </c>
      <c r="AG206" s="57"/>
      <c r="AH206" s="57"/>
      <c r="AI206" s="1"/>
    </row>
    <row r="207" spans="2:35" ht="11.25" customHeight="1">
      <c r="B207" s="59" t="s">
        <v>1238</v>
      </c>
      <c r="C207" s="57"/>
      <c r="D207" s="57"/>
      <c r="E207" s="57"/>
      <c r="F207" s="57"/>
      <c r="G207" s="139">
        <v>43381.04000000001</v>
      </c>
      <c r="H207" s="57"/>
      <c r="I207" s="57"/>
      <c r="J207" s="57"/>
      <c r="K207" s="57"/>
      <c r="L207" s="57"/>
      <c r="M207" s="57"/>
      <c r="N207" s="57"/>
      <c r="O207" s="57"/>
      <c r="P207" s="57"/>
      <c r="Q207" s="57"/>
      <c r="R207" s="137">
        <v>3.1893213761119614E-06</v>
      </c>
      <c r="S207" s="57"/>
      <c r="T207" s="57"/>
      <c r="U207" s="57"/>
      <c r="V207" s="57"/>
      <c r="W207" s="57"/>
      <c r="X207" s="57"/>
      <c r="Y207" s="56">
        <v>3</v>
      </c>
      <c r="Z207" s="57"/>
      <c r="AA207" s="57"/>
      <c r="AB207" s="57"/>
      <c r="AC207" s="57"/>
      <c r="AD207" s="57"/>
      <c r="AE207" s="57"/>
      <c r="AF207" s="137">
        <v>1.4750422845454903E-05</v>
      </c>
      <c r="AG207" s="57"/>
      <c r="AH207" s="57"/>
      <c r="AI207" s="1"/>
    </row>
    <row r="208" spans="2:35" ht="11.25" customHeight="1">
      <c r="B208" s="59" t="s">
        <v>1239</v>
      </c>
      <c r="C208" s="57"/>
      <c r="D208" s="57"/>
      <c r="E208" s="57"/>
      <c r="F208" s="57"/>
      <c r="G208" s="139">
        <v>18096.23</v>
      </c>
      <c r="H208" s="57"/>
      <c r="I208" s="57"/>
      <c r="J208" s="57"/>
      <c r="K208" s="57"/>
      <c r="L208" s="57"/>
      <c r="M208" s="57"/>
      <c r="N208" s="57"/>
      <c r="O208" s="57"/>
      <c r="P208" s="57"/>
      <c r="Q208" s="57"/>
      <c r="R208" s="137">
        <v>1.3304128523898584E-06</v>
      </c>
      <c r="S208" s="57"/>
      <c r="T208" s="57"/>
      <c r="U208" s="57"/>
      <c r="V208" s="57"/>
      <c r="W208" s="57"/>
      <c r="X208" s="57"/>
      <c r="Y208" s="56">
        <v>1</v>
      </c>
      <c r="Z208" s="57"/>
      <c r="AA208" s="57"/>
      <c r="AB208" s="57"/>
      <c r="AC208" s="57"/>
      <c r="AD208" s="57"/>
      <c r="AE208" s="57"/>
      <c r="AF208" s="137">
        <v>4.9168076151516344E-06</v>
      </c>
      <c r="AG208" s="57"/>
      <c r="AH208" s="57"/>
      <c r="AI208" s="1"/>
    </row>
    <row r="209" spans="2:35" ht="11.25" customHeight="1">
      <c r="B209" s="145"/>
      <c r="C209" s="141"/>
      <c r="D209" s="141"/>
      <c r="E209" s="141"/>
      <c r="F209" s="141"/>
      <c r="G209" s="142">
        <v>13601965711.240107</v>
      </c>
      <c r="H209" s="141"/>
      <c r="I209" s="141"/>
      <c r="J209" s="141"/>
      <c r="K209" s="141"/>
      <c r="L209" s="141"/>
      <c r="M209" s="141"/>
      <c r="N209" s="141"/>
      <c r="O209" s="141"/>
      <c r="P209" s="141"/>
      <c r="Q209" s="141"/>
      <c r="R209" s="143">
        <v>0.9999999999999883</v>
      </c>
      <c r="S209" s="141"/>
      <c r="T209" s="141"/>
      <c r="U209" s="141"/>
      <c r="V209" s="141"/>
      <c r="W209" s="141"/>
      <c r="X209" s="141"/>
      <c r="Y209" s="144">
        <v>203384</v>
      </c>
      <c r="Z209" s="141"/>
      <c r="AA209" s="141"/>
      <c r="AB209" s="141"/>
      <c r="AC209" s="141"/>
      <c r="AD209" s="141"/>
      <c r="AE209" s="141"/>
      <c r="AF209" s="143">
        <v>1</v>
      </c>
      <c r="AG209" s="141"/>
      <c r="AH209" s="141"/>
      <c r="AI209" s="1"/>
    </row>
    <row r="210" spans="2:35" ht="9"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8.75" customHeight="1">
      <c r="B211" s="66" t="s">
        <v>1162</v>
      </c>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8"/>
    </row>
    <row r="212" spans="2:35" ht="8.2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2.75" customHeight="1">
      <c r="B213" s="53"/>
      <c r="C213" s="54"/>
      <c r="D213" s="54"/>
      <c r="E213" s="54"/>
      <c r="F213" s="53" t="s">
        <v>1170</v>
      </c>
      <c r="G213" s="54"/>
      <c r="H213" s="54"/>
      <c r="I213" s="54"/>
      <c r="J213" s="54"/>
      <c r="K213" s="54"/>
      <c r="L213" s="54"/>
      <c r="M213" s="54"/>
      <c r="N213" s="54"/>
      <c r="O213" s="54"/>
      <c r="P213" s="54"/>
      <c r="Q213" s="53" t="s">
        <v>1171</v>
      </c>
      <c r="R213" s="54"/>
      <c r="S213" s="54"/>
      <c r="T213" s="54"/>
      <c r="U213" s="54"/>
      <c r="V213" s="54"/>
      <c r="W213" s="54"/>
      <c r="X213" s="53" t="s">
        <v>1172</v>
      </c>
      <c r="Y213" s="54"/>
      <c r="Z213" s="54"/>
      <c r="AA213" s="54"/>
      <c r="AB213" s="54"/>
      <c r="AC213" s="54"/>
      <c r="AD213" s="54"/>
      <c r="AE213" s="54"/>
      <c r="AF213" s="53" t="s">
        <v>1171</v>
      </c>
      <c r="AG213" s="54"/>
      <c r="AH213" s="54"/>
      <c r="AI213" s="54"/>
    </row>
    <row r="214" spans="2:35" ht="11.25" customHeight="1">
      <c r="B214" s="59" t="s">
        <v>1028</v>
      </c>
      <c r="C214" s="57"/>
      <c r="D214" s="57"/>
      <c r="E214" s="57"/>
      <c r="F214" s="139">
        <v>10640790782.710178</v>
      </c>
      <c r="G214" s="57"/>
      <c r="H214" s="57"/>
      <c r="I214" s="57"/>
      <c r="J214" s="57"/>
      <c r="K214" s="57"/>
      <c r="L214" s="57"/>
      <c r="M214" s="57"/>
      <c r="N214" s="57"/>
      <c r="O214" s="57"/>
      <c r="P214" s="57"/>
      <c r="Q214" s="137">
        <v>0.7822980154932314</v>
      </c>
      <c r="R214" s="57"/>
      <c r="S214" s="57"/>
      <c r="T214" s="57"/>
      <c r="U214" s="57"/>
      <c r="V214" s="57"/>
      <c r="W214" s="57"/>
      <c r="X214" s="56">
        <v>159737</v>
      </c>
      <c r="Y214" s="57"/>
      <c r="Z214" s="57"/>
      <c r="AA214" s="57"/>
      <c r="AB214" s="57"/>
      <c r="AC214" s="57"/>
      <c r="AD214" s="57"/>
      <c r="AE214" s="57"/>
      <c r="AF214" s="137">
        <v>0.7853960980214766</v>
      </c>
      <c r="AG214" s="57"/>
      <c r="AH214" s="57"/>
      <c r="AI214" s="57"/>
    </row>
    <row r="215" spans="2:35" ht="11.25" customHeight="1">
      <c r="B215" s="59" t="s">
        <v>1240</v>
      </c>
      <c r="C215" s="57"/>
      <c r="D215" s="57"/>
      <c r="E215" s="57"/>
      <c r="F215" s="139">
        <v>29630306.80999998</v>
      </c>
      <c r="G215" s="57"/>
      <c r="H215" s="57"/>
      <c r="I215" s="57"/>
      <c r="J215" s="57"/>
      <c r="K215" s="57"/>
      <c r="L215" s="57"/>
      <c r="M215" s="57"/>
      <c r="N215" s="57"/>
      <c r="O215" s="57"/>
      <c r="P215" s="57"/>
      <c r="Q215" s="137">
        <v>0.0021783841717461865</v>
      </c>
      <c r="R215" s="57"/>
      <c r="S215" s="57"/>
      <c r="T215" s="57"/>
      <c r="U215" s="57"/>
      <c r="V215" s="57"/>
      <c r="W215" s="57"/>
      <c r="X215" s="56">
        <v>1179</v>
      </c>
      <c r="Y215" s="57"/>
      <c r="Z215" s="57"/>
      <c r="AA215" s="57"/>
      <c r="AB215" s="57"/>
      <c r="AC215" s="57"/>
      <c r="AD215" s="57"/>
      <c r="AE215" s="57"/>
      <c r="AF215" s="137">
        <v>0.005796916178263777</v>
      </c>
      <c r="AG215" s="57"/>
      <c r="AH215" s="57"/>
      <c r="AI215" s="57"/>
    </row>
    <row r="216" spans="2:35" ht="11.25" customHeight="1">
      <c r="B216" s="59" t="s">
        <v>1241</v>
      </c>
      <c r="C216" s="57"/>
      <c r="D216" s="57"/>
      <c r="E216" s="57"/>
      <c r="F216" s="139">
        <v>2931544621.7200084</v>
      </c>
      <c r="G216" s="57"/>
      <c r="H216" s="57"/>
      <c r="I216" s="57"/>
      <c r="J216" s="57"/>
      <c r="K216" s="57"/>
      <c r="L216" s="57"/>
      <c r="M216" s="57"/>
      <c r="N216" s="57"/>
      <c r="O216" s="57"/>
      <c r="P216" s="57"/>
      <c r="Q216" s="137">
        <v>0.21552360033502238</v>
      </c>
      <c r="R216" s="57"/>
      <c r="S216" s="57"/>
      <c r="T216" s="57"/>
      <c r="U216" s="57"/>
      <c r="V216" s="57"/>
      <c r="W216" s="57"/>
      <c r="X216" s="56">
        <v>42468</v>
      </c>
      <c r="Y216" s="57"/>
      <c r="Z216" s="57"/>
      <c r="AA216" s="57"/>
      <c r="AB216" s="57"/>
      <c r="AC216" s="57"/>
      <c r="AD216" s="57"/>
      <c r="AE216" s="57"/>
      <c r="AF216" s="137">
        <v>0.2088069858002596</v>
      </c>
      <c r="AG216" s="57"/>
      <c r="AH216" s="57"/>
      <c r="AI216" s="57"/>
    </row>
    <row r="217" spans="2:35" ht="12.75" customHeight="1">
      <c r="B217" s="145"/>
      <c r="C217" s="141"/>
      <c r="D217" s="141"/>
      <c r="E217" s="141"/>
      <c r="F217" s="142">
        <v>13601965711.240187</v>
      </c>
      <c r="G217" s="141"/>
      <c r="H217" s="141"/>
      <c r="I217" s="141"/>
      <c r="J217" s="141"/>
      <c r="K217" s="141"/>
      <c r="L217" s="141"/>
      <c r="M217" s="141"/>
      <c r="N217" s="141"/>
      <c r="O217" s="141"/>
      <c r="P217" s="141"/>
      <c r="Q217" s="143">
        <v>0.9999999999999825</v>
      </c>
      <c r="R217" s="141"/>
      <c r="S217" s="141"/>
      <c r="T217" s="141"/>
      <c r="U217" s="141"/>
      <c r="V217" s="141"/>
      <c r="W217" s="141"/>
      <c r="X217" s="144">
        <v>203384</v>
      </c>
      <c r="Y217" s="141"/>
      <c r="Z217" s="141"/>
      <c r="AA217" s="141"/>
      <c r="AB217" s="141"/>
      <c r="AC217" s="141"/>
      <c r="AD217" s="141"/>
      <c r="AE217" s="141"/>
      <c r="AF217" s="143">
        <v>1</v>
      </c>
      <c r="AG217" s="141"/>
      <c r="AH217" s="141"/>
      <c r="AI217" s="141"/>
    </row>
    <row r="218" spans="2:35"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8.75" customHeight="1">
      <c r="B219" s="66" t="s">
        <v>1163</v>
      </c>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8"/>
    </row>
    <row r="220" spans="2:35"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2.75" customHeight="1">
      <c r="B221" s="53"/>
      <c r="C221" s="54"/>
      <c r="D221" s="54"/>
      <c r="E221" s="54"/>
      <c r="F221" s="53" t="s">
        <v>1170</v>
      </c>
      <c r="G221" s="54"/>
      <c r="H221" s="54"/>
      <c r="I221" s="54"/>
      <c r="J221" s="54"/>
      <c r="K221" s="54"/>
      <c r="L221" s="54"/>
      <c r="M221" s="54"/>
      <c r="N221" s="54"/>
      <c r="O221" s="54"/>
      <c r="P221" s="54"/>
      <c r="Q221" s="53" t="s">
        <v>1171</v>
      </c>
      <c r="R221" s="54"/>
      <c r="S221" s="54"/>
      <c r="T221" s="54"/>
      <c r="U221" s="54"/>
      <c r="V221" s="54"/>
      <c r="W221" s="54"/>
      <c r="X221" s="53" t="s">
        <v>1172</v>
      </c>
      <c r="Y221" s="54"/>
      <c r="Z221" s="54"/>
      <c r="AA221" s="54"/>
      <c r="AB221" s="54"/>
      <c r="AC221" s="54"/>
      <c r="AD221" s="54"/>
      <c r="AE221" s="54"/>
      <c r="AF221" s="53" t="s">
        <v>1171</v>
      </c>
      <c r="AG221" s="54"/>
      <c r="AH221" s="54"/>
      <c r="AI221" s="54"/>
    </row>
    <row r="222" spans="2:35" ht="12" customHeight="1">
      <c r="B222" s="59" t="s">
        <v>1242</v>
      </c>
      <c r="C222" s="57"/>
      <c r="D222" s="57"/>
      <c r="E222" s="57"/>
      <c r="F222" s="139">
        <v>962210190.1600034</v>
      </c>
      <c r="G222" s="57"/>
      <c r="H222" s="57"/>
      <c r="I222" s="57"/>
      <c r="J222" s="57"/>
      <c r="K222" s="57"/>
      <c r="L222" s="57"/>
      <c r="M222" s="57"/>
      <c r="N222" s="57"/>
      <c r="O222" s="57"/>
      <c r="P222" s="57"/>
      <c r="Q222" s="137">
        <v>0.07074052461144405</v>
      </c>
      <c r="R222" s="57"/>
      <c r="S222" s="57"/>
      <c r="T222" s="57"/>
      <c r="U222" s="57"/>
      <c r="V222" s="57"/>
      <c r="W222" s="57"/>
      <c r="X222" s="56">
        <v>18240</v>
      </c>
      <c r="Y222" s="57"/>
      <c r="Z222" s="57"/>
      <c r="AA222" s="57"/>
      <c r="AB222" s="57"/>
      <c r="AC222" s="57"/>
      <c r="AD222" s="57"/>
      <c r="AE222" s="57"/>
      <c r="AF222" s="137">
        <v>0.08968257090036581</v>
      </c>
      <c r="AG222" s="57"/>
      <c r="AH222" s="57"/>
      <c r="AI222" s="57"/>
    </row>
    <row r="223" spans="2:35" ht="12" customHeight="1">
      <c r="B223" s="59" t="s">
        <v>1243</v>
      </c>
      <c r="C223" s="57"/>
      <c r="D223" s="57"/>
      <c r="E223" s="57"/>
      <c r="F223" s="139">
        <v>367880914.0699983</v>
      </c>
      <c r="G223" s="57"/>
      <c r="H223" s="57"/>
      <c r="I223" s="57"/>
      <c r="J223" s="57"/>
      <c r="K223" s="57"/>
      <c r="L223" s="57"/>
      <c r="M223" s="57"/>
      <c r="N223" s="57"/>
      <c r="O223" s="57"/>
      <c r="P223" s="57"/>
      <c r="Q223" s="137">
        <v>0.027046158024497505</v>
      </c>
      <c r="R223" s="57"/>
      <c r="S223" s="57"/>
      <c r="T223" s="57"/>
      <c r="U223" s="57"/>
      <c r="V223" s="57"/>
      <c r="W223" s="57"/>
      <c r="X223" s="56">
        <v>6431</v>
      </c>
      <c r="Y223" s="57"/>
      <c r="Z223" s="57"/>
      <c r="AA223" s="57"/>
      <c r="AB223" s="57"/>
      <c r="AC223" s="57"/>
      <c r="AD223" s="57"/>
      <c r="AE223" s="57"/>
      <c r="AF223" s="137">
        <v>0.03161998977304016</v>
      </c>
      <c r="AG223" s="57"/>
      <c r="AH223" s="57"/>
      <c r="AI223" s="57"/>
    </row>
    <row r="224" spans="2:35" ht="12" customHeight="1">
      <c r="B224" s="59" t="s">
        <v>1244</v>
      </c>
      <c r="C224" s="57"/>
      <c r="D224" s="57"/>
      <c r="E224" s="57"/>
      <c r="F224" s="139">
        <v>170652608.59999967</v>
      </c>
      <c r="G224" s="57"/>
      <c r="H224" s="57"/>
      <c r="I224" s="57"/>
      <c r="J224" s="57"/>
      <c r="K224" s="57"/>
      <c r="L224" s="57"/>
      <c r="M224" s="57"/>
      <c r="N224" s="57"/>
      <c r="O224" s="57"/>
      <c r="P224" s="57"/>
      <c r="Q224" s="137">
        <v>0.012546172532914013</v>
      </c>
      <c r="R224" s="57"/>
      <c r="S224" s="57"/>
      <c r="T224" s="57"/>
      <c r="U224" s="57"/>
      <c r="V224" s="57"/>
      <c r="W224" s="57"/>
      <c r="X224" s="56">
        <v>1872</v>
      </c>
      <c r="Y224" s="57"/>
      <c r="Z224" s="57"/>
      <c r="AA224" s="57"/>
      <c r="AB224" s="57"/>
      <c r="AC224" s="57"/>
      <c r="AD224" s="57"/>
      <c r="AE224" s="57"/>
      <c r="AF224" s="137">
        <v>0.00920426385556386</v>
      </c>
      <c r="AG224" s="57"/>
      <c r="AH224" s="57"/>
      <c r="AI224" s="57"/>
    </row>
    <row r="225" spans="2:35" ht="12" customHeight="1">
      <c r="B225" s="59" t="s">
        <v>1245</v>
      </c>
      <c r="C225" s="57"/>
      <c r="D225" s="57"/>
      <c r="E225" s="57"/>
      <c r="F225" s="139">
        <v>363062412.97000045</v>
      </c>
      <c r="G225" s="57"/>
      <c r="H225" s="57"/>
      <c r="I225" s="57"/>
      <c r="J225" s="57"/>
      <c r="K225" s="57"/>
      <c r="L225" s="57"/>
      <c r="M225" s="57"/>
      <c r="N225" s="57"/>
      <c r="O225" s="57"/>
      <c r="P225" s="57"/>
      <c r="Q225" s="137">
        <v>0.026691907675519193</v>
      </c>
      <c r="R225" s="57"/>
      <c r="S225" s="57"/>
      <c r="T225" s="57"/>
      <c r="U225" s="57"/>
      <c r="V225" s="57"/>
      <c r="W225" s="57"/>
      <c r="X225" s="56">
        <v>3992</v>
      </c>
      <c r="Y225" s="57"/>
      <c r="Z225" s="57"/>
      <c r="AA225" s="57"/>
      <c r="AB225" s="57"/>
      <c r="AC225" s="57"/>
      <c r="AD225" s="57"/>
      <c r="AE225" s="57"/>
      <c r="AF225" s="137">
        <v>0.019627895999685323</v>
      </c>
      <c r="AG225" s="57"/>
      <c r="AH225" s="57"/>
      <c r="AI225" s="57"/>
    </row>
    <row r="226" spans="2:35" ht="12" customHeight="1">
      <c r="B226" s="59" t="s">
        <v>1246</v>
      </c>
      <c r="C226" s="57"/>
      <c r="D226" s="57"/>
      <c r="E226" s="57"/>
      <c r="F226" s="139">
        <v>274780819.19000006</v>
      </c>
      <c r="G226" s="57"/>
      <c r="H226" s="57"/>
      <c r="I226" s="57"/>
      <c r="J226" s="57"/>
      <c r="K226" s="57"/>
      <c r="L226" s="57"/>
      <c r="M226" s="57"/>
      <c r="N226" s="57"/>
      <c r="O226" s="57"/>
      <c r="P226" s="57"/>
      <c r="Q226" s="137">
        <v>0.02020155211558364</v>
      </c>
      <c r="R226" s="57"/>
      <c r="S226" s="57"/>
      <c r="T226" s="57"/>
      <c r="U226" s="57"/>
      <c r="V226" s="57"/>
      <c r="W226" s="57"/>
      <c r="X226" s="56">
        <v>3043</v>
      </c>
      <c r="Y226" s="57"/>
      <c r="Z226" s="57"/>
      <c r="AA226" s="57"/>
      <c r="AB226" s="57"/>
      <c r="AC226" s="57"/>
      <c r="AD226" s="57"/>
      <c r="AE226" s="57"/>
      <c r="AF226" s="137">
        <v>0.014961845572906423</v>
      </c>
      <c r="AG226" s="57"/>
      <c r="AH226" s="57"/>
      <c r="AI226" s="57"/>
    </row>
    <row r="227" spans="2:35" ht="12" customHeight="1">
      <c r="B227" s="59" t="s">
        <v>1247</v>
      </c>
      <c r="C227" s="57"/>
      <c r="D227" s="57"/>
      <c r="E227" s="57"/>
      <c r="F227" s="139">
        <v>66364719.37999992</v>
      </c>
      <c r="G227" s="57"/>
      <c r="H227" s="57"/>
      <c r="I227" s="57"/>
      <c r="J227" s="57"/>
      <c r="K227" s="57"/>
      <c r="L227" s="57"/>
      <c r="M227" s="57"/>
      <c r="N227" s="57"/>
      <c r="O227" s="57"/>
      <c r="P227" s="57"/>
      <c r="Q227" s="137">
        <v>0.004879053571290693</v>
      </c>
      <c r="R227" s="57"/>
      <c r="S227" s="57"/>
      <c r="T227" s="57"/>
      <c r="U227" s="57"/>
      <c r="V227" s="57"/>
      <c r="W227" s="57"/>
      <c r="X227" s="56">
        <v>862</v>
      </c>
      <c r="Y227" s="57"/>
      <c r="Z227" s="57"/>
      <c r="AA227" s="57"/>
      <c r="AB227" s="57"/>
      <c r="AC227" s="57"/>
      <c r="AD227" s="57"/>
      <c r="AE227" s="57"/>
      <c r="AF227" s="137">
        <v>0.004238288164260709</v>
      </c>
      <c r="AG227" s="57"/>
      <c r="AH227" s="57"/>
      <c r="AI227" s="57"/>
    </row>
    <row r="228" spans="2:35" ht="12" customHeight="1">
      <c r="B228" s="59" t="s">
        <v>1248</v>
      </c>
      <c r="C228" s="57"/>
      <c r="D228" s="57"/>
      <c r="E228" s="57"/>
      <c r="F228" s="139">
        <v>108614768.27999999</v>
      </c>
      <c r="G228" s="57"/>
      <c r="H228" s="57"/>
      <c r="I228" s="57"/>
      <c r="J228" s="57"/>
      <c r="K228" s="57"/>
      <c r="L228" s="57"/>
      <c r="M228" s="57"/>
      <c r="N228" s="57"/>
      <c r="O228" s="57"/>
      <c r="P228" s="57"/>
      <c r="Q228" s="137">
        <v>0.00798522585527801</v>
      </c>
      <c r="R228" s="57"/>
      <c r="S228" s="57"/>
      <c r="T228" s="57"/>
      <c r="U228" s="57"/>
      <c r="V228" s="57"/>
      <c r="W228" s="57"/>
      <c r="X228" s="56">
        <v>1180</v>
      </c>
      <c r="Y228" s="57"/>
      <c r="Z228" s="57"/>
      <c r="AA228" s="57"/>
      <c r="AB228" s="57"/>
      <c r="AC228" s="57"/>
      <c r="AD228" s="57"/>
      <c r="AE228" s="57"/>
      <c r="AF228" s="137">
        <v>0.005801832985878929</v>
      </c>
      <c r="AG228" s="57"/>
      <c r="AH228" s="57"/>
      <c r="AI228" s="57"/>
    </row>
    <row r="229" spans="2:35" ht="12" customHeight="1">
      <c r="B229" s="59" t="s">
        <v>1249</v>
      </c>
      <c r="C229" s="57"/>
      <c r="D229" s="57"/>
      <c r="E229" s="57"/>
      <c r="F229" s="139">
        <v>100956803.70999987</v>
      </c>
      <c r="G229" s="57"/>
      <c r="H229" s="57"/>
      <c r="I229" s="57"/>
      <c r="J229" s="57"/>
      <c r="K229" s="57"/>
      <c r="L229" s="57"/>
      <c r="M229" s="57"/>
      <c r="N229" s="57"/>
      <c r="O229" s="57"/>
      <c r="P229" s="57"/>
      <c r="Q229" s="137">
        <v>0.007422221600409771</v>
      </c>
      <c r="R229" s="57"/>
      <c r="S229" s="57"/>
      <c r="T229" s="57"/>
      <c r="U229" s="57"/>
      <c r="V229" s="57"/>
      <c r="W229" s="57"/>
      <c r="X229" s="56">
        <v>1048</v>
      </c>
      <c r="Y229" s="57"/>
      <c r="Z229" s="57"/>
      <c r="AA229" s="57"/>
      <c r="AB229" s="57"/>
      <c r="AC229" s="57"/>
      <c r="AD229" s="57"/>
      <c r="AE229" s="57"/>
      <c r="AF229" s="137">
        <v>0.005152814380678913</v>
      </c>
      <c r="AG229" s="57"/>
      <c r="AH229" s="57"/>
      <c r="AI229" s="57"/>
    </row>
    <row r="230" spans="2:35" ht="12" customHeight="1">
      <c r="B230" s="59" t="s">
        <v>1250</v>
      </c>
      <c r="C230" s="57"/>
      <c r="D230" s="57"/>
      <c r="E230" s="57"/>
      <c r="F230" s="139">
        <v>52252764.79000001</v>
      </c>
      <c r="G230" s="57"/>
      <c r="H230" s="57"/>
      <c r="I230" s="57"/>
      <c r="J230" s="57"/>
      <c r="K230" s="57"/>
      <c r="L230" s="57"/>
      <c r="M230" s="57"/>
      <c r="N230" s="57"/>
      <c r="O230" s="57"/>
      <c r="P230" s="57"/>
      <c r="Q230" s="137">
        <v>0.0038415598082871365</v>
      </c>
      <c r="R230" s="57"/>
      <c r="S230" s="57"/>
      <c r="T230" s="57"/>
      <c r="U230" s="57"/>
      <c r="V230" s="57"/>
      <c r="W230" s="57"/>
      <c r="X230" s="56">
        <v>581</v>
      </c>
      <c r="Y230" s="57"/>
      <c r="Z230" s="57"/>
      <c r="AA230" s="57"/>
      <c r="AB230" s="57"/>
      <c r="AC230" s="57"/>
      <c r="AD230" s="57"/>
      <c r="AE230" s="57"/>
      <c r="AF230" s="137">
        <v>0.0028566652244030994</v>
      </c>
      <c r="AG230" s="57"/>
      <c r="AH230" s="57"/>
      <c r="AI230" s="57"/>
    </row>
    <row r="231" spans="2:35" ht="12" customHeight="1">
      <c r="B231" s="59" t="s">
        <v>1251</v>
      </c>
      <c r="C231" s="57"/>
      <c r="D231" s="57"/>
      <c r="E231" s="57"/>
      <c r="F231" s="139">
        <v>80803780.92999999</v>
      </c>
      <c r="G231" s="57"/>
      <c r="H231" s="57"/>
      <c r="I231" s="57"/>
      <c r="J231" s="57"/>
      <c r="K231" s="57"/>
      <c r="L231" s="57"/>
      <c r="M231" s="57"/>
      <c r="N231" s="57"/>
      <c r="O231" s="57"/>
      <c r="P231" s="57"/>
      <c r="Q231" s="137">
        <v>0.00594059584073401</v>
      </c>
      <c r="R231" s="57"/>
      <c r="S231" s="57"/>
      <c r="T231" s="57"/>
      <c r="U231" s="57"/>
      <c r="V231" s="57"/>
      <c r="W231" s="57"/>
      <c r="X231" s="56">
        <v>794</v>
      </c>
      <c r="Y231" s="57"/>
      <c r="Z231" s="57"/>
      <c r="AA231" s="57"/>
      <c r="AB231" s="57"/>
      <c r="AC231" s="57"/>
      <c r="AD231" s="57"/>
      <c r="AE231" s="57"/>
      <c r="AF231" s="137">
        <v>0.0039039452464303976</v>
      </c>
      <c r="AG231" s="57"/>
      <c r="AH231" s="57"/>
      <c r="AI231" s="57"/>
    </row>
    <row r="232" spans="2:35" ht="12" customHeight="1">
      <c r="B232" s="59" t="s">
        <v>1252</v>
      </c>
      <c r="C232" s="57"/>
      <c r="D232" s="57"/>
      <c r="E232" s="57"/>
      <c r="F232" s="139">
        <v>94097432.01999992</v>
      </c>
      <c r="G232" s="57"/>
      <c r="H232" s="57"/>
      <c r="I232" s="57"/>
      <c r="J232" s="57"/>
      <c r="K232" s="57"/>
      <c r="L232" s="57"/>
      <c r="M232" s="57"/>
      <c r="N232" s="57"/>
      <c r="O232" s="57"/>
      <c r="P232" s="57"/>
      <c r="Q232" s="137">
        <v>0.00691792892421727</v>
      </c>
      <c r="R232" s="57"/>
      <c r="S232" s="57"/>
      <c r="T232" s="57"/>
      <c r="U232" s="57"/>
      <c r="V232" s="57"/>
      <c r="W232" s="57"/>
      <c r="X232" s="56">
        <v>1177</v>
      </c>
      <c r="Y232" s="57"/>
      <c r="Z232" s="57"/>
      <c r="AA232" s="57"/>
      <c r="AB232" s="57"/>
      <c r="AC232" s="57"/>
      <c r="AD232" s="57"/>
      <c r="AE232" s="57"/>
      <c r="AF232" s="137">
        <v>0.005787082563033474</v>
      </c>
      <c r="AG232" s="57"/>
      <c r="AH232" s="57"/>
      <c r="AI232" s="57"/>
    </row>
    <row r="233" spans="2:35" ht="12" customHeight="1">
      <c r="B233" s="59" t="s">
        <v>1253</v>
      </c>
      <c r="C233" s="57"/>
      <c r="D233" s="57"/>
      <c r="E233" s="57"/>
      <c r="F233" s="139">
        <v>247562501.2099998</v>
      </c>
      <c r="G233" s="57"/>
      <c r="H233" s="57"/>
      <c r="I233" s="57"/>
      <c r="J233" s="57"/>
      <c r="K233" s="57"/>
      <c r="L233" s="57"/>
      <c r="M233" s="57"/>
      <c r="N233" s="57"/>
      <c r="O233" s="57"/>
      <c r="P233" s="57"/>
      <c r="Q233" s="137">
        <v>0.018200494433346724</v>
      </c>
      <c r="R233" s="57"/>
      <c r="S233" s="57"/>
      <c r="T233" s="57"/>
      <c r="U233" s="57"/>
      <c r="V233" s="57"/>
      <c r="W233" s="57"/>
      <c r="X233" s="56">
        <v>2593</v>
      </c>
      <c r="Y233" s="57"/>
      <c r="Z233" s="57"/>
      <c r="AA233" s="57"/>
      <c r="AB233" s="57"/>
      <c r="AC233" s="57"/>
      <c r="AD233" s="57"/>
      <c r="AE233" s="57"/>
      <c r="AF233" s="137">
        <v>0.012749282146088187</v>
      </c>
      <c r="AG233" s="57"/>
      <c r="AH233" s="57"/>
      <c r="AI233" s="57"/>
    </row>
    <row r="234" spans="2:35" ht="12" customHeight="1">
      <c r="B234" s="59" t="s">
        <v>1254</v>
      </c>
      <c r="C234" s="57"/>
      <c r="D234" s="57"/>
      <c r="E234" s="57"/>
      <c r="F234" s="139">
        <v>10712725995.930172</v>
      </c>
      <c r="G234" s="57"/>
      <c r="H234" s="57"/>
      <c r="I234" s="57"/>
      <c r="J234" s="57"/>
      <c r="K234" s="57"/>
      <c r="L234" s="57"/>
      <c r="M234" s="57"/>
      <c r="N234" s="57"/>
      <c r="O234" s="57"/>
      <c r="P234" s="57"/>
      <c r="Q234" s="137">
        <v>0.787586605006478</v>
      </c>
      <c r="R234" s="57"/>
      <c r="S234" s="57"/>
      <c r="T234" s="57"/>
      <c r="U234" s="57"/>
      <c r="V234" s="57"/>
      <c r="W234" s="57"/>
      <c r="X234" s="56">
        <v>161571</v>
      </c>
      <c r="Y234" s="57"/>
      <c r="Z234" s="57"/>
      <c r="AA234" s="57"/>
      <c r="AB234" s="57"/>
      <c r="AC234" s="57"/>
      <c r="AD234" s="57"/>
      <c r="AE234" s="57"/>
      <c r="AF234" s="137">
        <v>0.7944135231876647</v>
      </c>
      <c r="AG234" s="57"/>
      <c r="AH234" s="57"/>
      <c r="AI234" s="57"/>
    </row>
    <row r="235" spans="2:35" ht="12.75" customHeight="1">
      <c r="B235" s="145"/>
      <c r="C235" s="141"/>
      <c r="D235" s="141"/>
      <c r="E235" s="141"/>
      <c r="F235" s="142">
        <v>13601965711.240173</v>
      </c>
      <c r="G235" s="141"/>
      <c r="H235" s="141"/>
      <c r="I235" s="141"/>
      <c r="J235" s="141"/>
      <c r="K235" s="141"/>
      <c r="L235" s="141"/>
      <c r="M235" s="141"/>
      <c r="N235" s="141"/>
      <c r="O235" s="141"/>
      <c r="P235" s="141"/>
      <c r="Q235" s="143">
        <v>0.9999999999999835</v>
      </c>
      <c r="R235" s="141"/>
      <c r="S235" s="141"/>
      <c r="T235" s="141"/>
      <c r="U235" s="141"/>
      <c r="V235" s="141"/>
      <c r="W235" s="141"/>
      <c r="X235" s="144">
        <v>203384</v>
      </c>
      <c r="Y235" s="141"/>
      <c r="Z235" s="141"/>
      <c r="AA235" s="141"/>
      <c r="AB235" s="141"/>
      <c r="AC235" s="141"/>
      <c r="AD235" s="141"/>
      <c r="AE235" s="141"/>
      <c r="AF235" s="143">
        <v>1</v>
      </c>
      <c r="AG235" s="141"/>
      <c r="AH235" s="141"/>
      <c r="AI235" s="141"/>
    </row>
    <row r="236" spans="2:35"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c r="B237" s="66" t="s">
        <v>1164</v>
      </c>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8"/>
    </row>
    <row r="238" spans="2:35"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c r="B239" s="53"/>
      <c r="C239" s="54"/>
      <c r="D239" s="54"/>
      <c r="E239" s="53" t="s">
        <v>1170</v>
      </c>
      <c r="F239" s="54"/>
      <c r="G239" s="54"/>
      <c r="H239" s="54"/>
      <c r="I239" s="54"/>
      <c r="J239" s="54"/>
      <c r="K239" s="54"/>
      <c r="L239" s="54"/>
      <c r="M239" s="54"/>
      <c r="N239" s="54"/>
      <c r="O239" s="54"/>
      <c r="P239" s="53" t="s">
        <v>1171</v>
      </c>
      <c r="Q239" s="54"/>
      <c r="R239" s="54"/>
      <c r="S239" s="54"/>
      <c r="T239" s="54"/>
      <c r="U239" s="54"/>
      <c r="V239" s="54"/>
      <c r="W239" s="53" t="s">
        <v>1172</v>
      </c>
      <c r="X239" s="54"/>
      <c r="Y239" s="54"/>
      <c r="Z239" s="54"/>
      <c r="AA239" s="54"/>
      <c r="AB239" s="54"/>
      <c r="AC239" s="54"/>
      <c r="AD239" s="54"/>
      <c r="AE239" s="53" t="s">
        <v>1171</v>
      </c>
      <c r="AF239" s="54"/>
      <c r="AG239" s="54"/>
      <c r="AH239" s="54"/>
      <c r="AI239" s="1"/>
    </row>
    <row r="240" spans="2:35" ht="12" customHeight="1">
      <c r="B240" s="59" t="s">
        <v>1255</v>
      </c>
      <c r="C240" s="57"/>
      <c r="D240" s="57"/>
      <c r="E240" s="139">
        <v>13601755964.690186</v>
      </c>
      <c r="F240" s="57"/>
      <c r="G240" s="57"/>
      <c r="H240" s="57"/>
      <c r="I240" s="57"/>
      <c r="J240" s="57"/>
      <c r="K240" s="57"/>
      <c r="L240" s="57"/>
      <c r="M240" s="57"/>
      <c r="N240" s="57"/>
      <c r="O240" s="57"/>
      <c r="P240" s="137">
        <v>0.9999845796883736</v>
      </c>
      <c r="Q240" s="57"/>
      <c r="R240" s="57"/>
      <c r="S240" s="57"/>
      <c r="T240" s="57"/>
      <c r="U240" s="57"/>
      <c r="V240" s="57"/>
      <c r="W240" s="56">
        <v>203368</v>
      </c>
      <c r="X240" s="57"/>
      <c r="Y240" s="57"/>
      <c r="Z240" s="57"/>
      <c r="AA240" s="57"/>
      <c r="AB240" s="57"/>
      <c r="AC240" s="57"/>
      <c r="AD240" s="57"/>
      <c r="AE240" s="137">
        <v>0.9999213310781576</v>
      </c>
      <c r="AF240" s="57"/>
      <c r="AG240" s="57"/>
      <c r="AH240" s="57"/>
      <c r="AI240" s="1"/>
    </row>
    <row r="241" spans="2:35" ht="12" customHeight="1">
      <c r="B241" s="59" t="s">
        <v>1256</v>
      </c>
      <c r="C241" s="57"/>
      <c r="D241" s="57"/>
      <c r="E241" s="139">
        <v>209746.55</v>
      </c>
      <c r="F241" s="57"/>
      <c r="G241" s="57"/>
      <c r="H241" s="57"/>
      <c r="I241" s="57"/>
      <c r="J241" s="57"/>
      <c r="K241" s="57"/>
      <c r="L241" s="57"/>
      <c r="M241" s="57"/>
      <c r="N241" s="57"/>
      <c r="O241" s="57"/>
      <c r="P241" s="137">
        <v>1.5420311626478577E-05</v>
      </c>
      <c r="Q241" s="57"/>
      <c r="R241" s="57"/>
      <c r="S241" s="57"/>
      <c r="T241" s="57"/>
      <c r="U241" s="57"/>
      <c r="V241" s="57"/>
      <c r="W241" s="56">
        <v>16</v>
      </c>
      <c r="X241" s="57"/>
      <c r="Y241" s="57"/>
      <c r="Z241" s="57"/>
      <c r="AA241" s="57"/>
      <c r="AB241" s="57"/>
      <c r="AC241" s="57"/>
      <c r="AD241" s="57"/>
      <c r="AE241" s="137">
        <v>7.866892184242615E-05</v>
      </c>
      <c r="AF241" s="57"/>
      <c r="AG241" s="57"/>
      <c r="AH241" s="57"/>
      <c r="AI241" s="1"/>
    </row>
    <row r="242" spans="2:35" ht="12" customHeight="1">
      <c r="B242" s="145"/>
      <c r="C242" s="141"/>
      <c r="D242" s="141"/>
      <c r="E242" s="142">
        <v>13601965711.240185</v>
      </c>
      <c r="F242" s="141"/>
      <c r="G242" s="141"/>
      <c r="H242" s="141"/>
      <c r="I242" s="141"/>
      <c r="J242" s="141"/>
      <c r="K242" s="141"/>
      <c r="L242" s="141"/>
      <c r="M242" s="141"/>
      <c r="N242" s="141"/>
      <c r="O242" s="141"/>
      <c r="P242" s="143">
        <v>0.9999999999999826</v>
      </c>
      <c r="Q242" s="141"/>
      <c r="R242" s="141"/>
      <c r="S242" s="141"/>
      <c r="T242" s="141"/>
      <c r="U242" s="141"/>
      <c r="V242" s="141"/>
      <c r="W242" s="144">
        <v>203384</v>
      </c>
      <c r="X242" s="141"/>
      <c r="Y242" s="141"/>
      <c r="Z242" s="141"/>
      <c r="AA242" s="141"/>
      <c r="AB242" s="141"/>
      <c r="AC242" s="141"/>
      <c r="AD242" s="141"/>
      <c r="AE242" s="143">
        <v>1</v>
      </c>
      <c r="AF242" s="141"/>
      <c r="AG242" s="141"/>
      <c r="AH242" s="141"/>
      <c r="AI242" s="1"/>
    </row>
    <row r="243" spans="2:35" ht="16.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c r="B244" s="66" t="s">
        <v>1165</v>
      </c>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8"/>
    </row>
    <row r="245" spans="2:35" ht="6.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c r="B246" s="53"/>
      <c r="C246" s="54"/>
      <c r="D246" s="53" t="s">
        <v>1170</v>
      </c>
      <c r="E246" s="54"/>
      <c r="F246" s="54"/>
      <c r="G246" s="54"/>
      <c r="H246" s="54"/>
      <c r="I246" s="54"/>
      <c r="J246" s="54"/>
      <c r="K246" s="54"/>
      <c r="L246" s="54"/>
      <c r="M246" s="54"/>
      <c r="N246" s="54"/>
      <c r="O246" s="53" t="s">
        <v>1171</v>
      </c>
      <c r="P246" s="54"/>
      <c r="Q246" s="54"/>
      <c r="R246" s="54"/>
      <c r="S246" s="54"/>
      <c r="T246" s="54"/>
      <c r="U246" s="54"/>
      <c r="V246" s="53" t="s">
        <v>1172</v>
      </c>
      <c r="W246" s="54"/>
      <c r="X246" s="54"/>
      <c r="Y246" s="54"/>
      <c r="Z246" s="54"/>
      <c r="AA246" s="54"/>
      <c r="AB246" s="54"/>
      <c r="AC246" s="54"/>
      <c r="AD246" s="53" t="s">
        <v>1171</v>
      </c>
      <c r="AE246" s="54"/>
      <c r="AF246" s="54"/>
      <c r="AG246" s="54"/>
      <c r="AH246" s="54"/>
      <c r="AI246" s="1"/>
    </row>
    <row r="247" spans="2:35" ht="12" customHeight="1">
      <c r="B247" s="59" t="s">
        <v>1257</v>
      </c>
      <c r="C247" s="57"/>
      <c r="D247" s="139">
        <v>12699701556.270138</v>
      </c>
      <c r="E247" s="57"/>
      <c r="F247" s="57"/>
      <c r="G247" s="57"/>
      <c r="H247" s="57"/>
      <c r="I247" s="57"/>
      <c r="J247" s="57"/>
      <c r="K247" s="57"/>
      <c r="L247" s="57"/>
      <c r="M247" s="57"/>
      <c r="N247" s="57"/>
      <c r="O247" s="137">
        <v>0.9336666350934554</v>
      </c>
      <c r="P247" s="57"/>
      <c r="Q247" s="57"/>
      <c r="R247" s="57"/>
      <c r="S247" s="57"/>
      <c r="T247" s="57"/>
      <c r="U247" s="57"/>
      <c r="V247" s="56">
        <v>194679</v>
      </c>
      <c r="W247" s="57"/>
      <c r="X247" s="57"/>
      <c r="Y247" s="57"/>
      <c r="Z247" s="57"/>
      <c r="AA247" s="57"/>
      <c r="AB247" s="57"/>
      <c r="AC247" s="57"/>
      <c r="AD247" s="137">
        <v>0.957199189710105</v>
      </c>
      <c r="AE247" s="57"/>
      <c r="AF247" s="57"/>
      <c r="AG247" s="57"/>
      <c r="AH247" s="57"/>
      <c r="AI247" s="1"/>
    </row>
    <row r="248" spans="2:35" ht="12" customHeight="1">
      <c r="B248" s="59" t="s">
        <v>1258</v>
      </c>
      <c r="C248" s="57"/>
      <c r="D248" s="139">
        <v>729447833.4599997</v>
      </c>
      <c r="E248" s="57"/>
      <c r="F248" s="57"/>
      <c r="G248" s="57"/>
      <c r="H248" s="57"/>
      <c r="I248" s="57"/>
      <c r="J248" s="57"/>
      <c r="K248" s="57"/>
      <c r="L248" s="57"/>
      <c r="M248" s="57"/>
      <c r="N248" s="57"/>
      <c r="O248" s="137">
        <v>0.05362811882823762</v>
      </c>
      <c r="P248" s="57"/>
      <c r="Q248" s="57"/>
      <c r="R248" s="57"/>
      <c r="S248" s="57"/>
      <c r="T248" s="57"/>
      <c r="U248" s="57"/>
      <c r="V248" s="56">
        <v>4802</v>
      </c>
      <c r="W248" s="57"/>
      <c r="X248" s="57"/>
      <c r="Y248" s="57"/>
      <c r="Z248" s="57"/>
      <c r="AA248" s="57"/>
      <c r="AB248" s="57"/>
      <c r="AC248" s="57"/>
      <c r="AD248" s="137">
        <v>0.02361051016795815</v>
      </c>
      <c r="AE248" s="57"/>
      <c r="AF248" s="57"/>
      <c r="AG248" s="57"/>
      <c r="AH248" s="57"/>
      <c r="AI248" s="1"/>
    </row>
    <row r="249" spans="2:35" ht="12" customHeight="1">
      <c r="B249" s="59" t="s">
        <v>1259</v>
      </c>
      <c r="C249" s="57"/>
      <c r="D249" s="139">
        <v>172816321.51000023</v>
      </c>
      <c r="E249" s="57"/>
      <c r="F249" s="57"/>
      <c r="G249" s="57"/>
      <c r="H249" s="57"/>
      <c r="I249" s="57"/>
      <c r="J249" s="57"/>
      <c r="K249" s="57"/>
      <c r="L249" s="57"/>
      <c r="M249" s="57"/>
      <c r="N249" s="57"/>
      <c r="O249" s="137">
        <v>0.012705246078307014</v>
      </c>
      <c r="P249" s="57"/>
      <c r="Q249" s="57"/>
      <c r="R249" s="57"/>
      <c r="S249" s="57"/>
      <c r="T249" s="57"/>
      <c r="U249" s="57"/>
      <c r="V249" s="56">
        <v>3903</v>
      </c>
      <c r="W249" s="57"/>
      <c r="X249" s="57"/>
      <c r="Y249" s="57"/>
      <c r="Z249" s="57"/>
      <c r="AA249" s="57"/>
      <c r="AB249" s="57"/>
      <c r="AC249" s="57"/>
      <c r="AD249" s="137">
        <v>0.01919030012193683</v>
      </c>
      <c r="AE249" s="57"/>
      <c r="AF249" s="57"/>
      <c r="AG249" s="57"/>
      <c r="AH249" s="57"/>
      <c r="AI249" s="1"/>
    </row>
    <row r="250" spans="2:35" ht="12" customHeight="1">
      <c r="B250" s="145"/>
      <c r="C250" s="141"/>
      <c r="D250" s="142">
        <v>13601965711.240137</v>
      </c>
      <c r="E250" s="141"/>
      <c r="F250" s="141"/>
      <c r="G250" s="141"/>
      <c r="H250" s="141"/>
      <c r="I250" s="141"/>
      <c r="J250" s="141"/>
      <c r="K250" s="141"/>
      <c r="L250" s="141"/>
      <c r="M250" s="141"/>
      <c r="N250" s="141"/>
      <c r="O250" s="143">
        <v>0.9999999999999861</v>
      </c>
      <c r="P250" s="141"/>
      <c r="Q250" s="141"/>
      <c r="R250" s="141"/>
      <c r="S250" s="141"/>
      <c r="T250" s="141"/>
      <c r="U250" s="141"/>
      <c r="V250" s="144">
        <v>203384</v>
      </c>
      <c r="W250" s="141"/>
      <c r="X250" s="141"/>
      <c r="Y250" s="141"/>
      <c r="Z250" s="141"/>
      <c r="AA250" s="141"/>
      <c r="AB250" s="141"/>
      <c r="AC250" s="141"/>
      <c r="AD250" s="143">
        <v>1</v>
      </c>
      <c r="AE250" s="141"/>
      <c r="AF250" s="141"/>
      <c r="AG250" s="141"/>
      <c r="AH250" s="141"/>
      <c r="AI250" s="1"/>
    </row>
    <row r="251" spans="2:35" ht="9"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c r="B252" s="66" t="s">
        <v>1166</v>
      </c>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8"/>
    </row>
    <row r="253" spans="2:35" ht="8.2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c r="B254" s="6"/>
      <c r="C254" s="53" t="s">
        <v>1170</v>
      </c>
      <c r="D254" s="54"/>
      <c r="E254" s="54"/>
      <c r="F254" s="54"/>
      <c r="G254" s="54"/>
      <c r="H254" s="54"/>
      <c r="I254" s="54"/>
      <c r="J254" s="54"/>
      <c r="K254" s="54"/>
      <c r="L254" s="54"/>
      <c r="M254" s="54"/>
      <c r="N254" s="53" t="s">
        <v>1171</v>
      </c>
      <c r="O254" s="54"/>
      <c r="P254" s="54"/>
      <c r="Q254" s="54"/>
      <c r="R254" s="54"/>
      <c r="S254" s="54"/>
      <c r="T254" s="54"/>
      <c r="U254" s="53" t="s">
        <v>1172</v>
      </c>
      <c r="V254" s="54"/>
      <c r="W254" s="54"/>
      <c r="X254" s="54"/>
      <c r="Y254" s="54"/>
      <c r="Z254" s="54"/>
      <c r="AA254" s="54"/>
      <c r="AB254" s="54"/>
      <c r="AC254" s="53" t="s">
        <v>1171</v>
      </c>
      <c r="AD254" s="54"/>
      <c r="AE254" s="54"/>
      <c r="AF254" s="54"/>
      <c r="AG254" s="54"/>
      <c r="AH254" s="54"/>
      <c r="AI254" s="1"/>
    </row>
    <row r="255" spans="2:35" ht="12" customHeight="1">
      <c r="B255" s="9" t="s">
        <v>86</v>
      </c>
      <c r="C255" s="139">
        <v>1201105676.4699965</v>
      </c>
      <c r="D255" s="57"/>
      <c r="E255" s="57"/>
      <c r="F255" s="57"/>
      <c r="G255" s="57"/>
      <c r="H255" s="57"/>
      <c r="I255" s="57"/>
      <c r="J255" s="57"/>
      <c r="K255" s="57"/>
      <c r="L255" s="57"/>
      <c r="M255" s="57"/>
      <c r="N255" s="137">
        <v>0.08830383063511638</v>
      </c>
      <c r="O255" s="57"/>
      <c r="P255" s="57"/>
      <c r="Q255" s="57"/>
      <c r="R255" s="57"/>
      <c r="S255" s="57"/>
      <c r="T255" s="57"/>
      <c r="U255" s="56">
        <v>15305</v>
      </c>
      <c r="V255" s="57"/>
      <c r="W255" s="57"/>
      <c r="X255" s="57"/>
      <c r="Y255" s="57"/>
      <c r="Z255" s="57"/>
      <c r="AA255" s="57"/>
      <c r="AB255" s="57"/>
      <c r="AC255" s="137">
        <v>0.07525174054989577</v>
      </c>
      <c r="AD255" s="57"/>
      <c r="AE255" s="57"/>
      <c r="AF255" s="57"/>
      <c r="AG255" s="57"/>
      <c r="AH255" s="57"/>
      <c r="AI255" s="1"/>
    </row>
    <row r="256" spans="2:35" ht="12" customHeight="1">
      <c r="B256" s="9" t="s">
        <v>1260</v>
      </c>
      <c r="C256" s="139">
        <v>763778621.850001</v>
      </c>
      <c r="D256" s="57"/>
      <c r="E256" s="57"/>
      <c r="F256" s="57"/>
      <c r="G256" s="57"/>
      <c r="H256" s="57"/>
      <c r="I256" s="57"/>
      <c r="J256" s="57"/>
      <c r="K256" s="57"/>
      <c r="L256" s="57"/>
      <c r="M256" s="57"/>
      <c r="N256" s="137">
        <v>0.05615207669718297</v>
      </c>
      <c r="O256" s="57"/>
      <c r="P256" s="57"/>
      <c r="Q256" s="57"/>
      <c r="R256" s="57"/>
      <c r="S256" s="57"/>
      <c r="T256" s="57"/>
      <c r="U256" s="56">
        <v>18725</v>
      </c>
      <c r="V256" s="57"/>
      <c r="W256" s="57"/>
      <c r="X256" s="57"/>
      <c r="Y256" s="57"/>
      <c r="Z256" s="57"/>
      <c r="AA256" s="57"/>
      <c r="AB256" s="57"/>
      <c r="AC256" s="137">
        <v>0.09206722259371436</v>
      </c>
      <c r="AD256" s="57"/>
      <c r="AE256" s="57"/>
      <c r="AF256" s="57"/>
      <c r="AG256" s="57"/>
      <c r="AH256" s="57"/>
      <c r="AI256" s="1"/>
    </row>
    <row r="257" spans="2:35" ht="12" customHeight="1">
      <c r="B257" s="9" t="s">
        <v>1261</v>
      </c>
      <c r="C257" s="139">
        <v>694682844.3200009</v>
      </c>
      <c r="D257" s="57"/>
      <c r="E257" s="57"/>
      <c r="F257" s="57"/>
      <c r="G257" s="57"/>
      <c r="H257" s="57"/>
      <c r="I257" s="57"/>
      <c r="J257" s="57"/>
      <c r="K257" s="57"/>
      <c r="L257" s="57"/>
      <c r="M257" s="57"/>
      <c r="N257" s="137">
        <v>0.05107223904747454</v>
      </c>
      <c r="O257" s="57"/>
      <c r="P257" s="57"/>
      <c r="Q257" s="57"/>
      <c r="R257" s="57"/>
      <c r="S257" s="57"/>
      <c r="T257" s="57"/>
      <c r="U257" s="56">
        <v>16538</v>
      </c>
      <c r="V257" s="57"/>
      <c r="W257" s="57"/>
      <c r="X257" s="57"/>
      <c r="Y257" s="57"/>
      <c r="Z257" s="57"/>
      <c r="AA257" s="57"/>
      <c r="AB257" s="57"/>
      <c r="AC257" s="137">
        <v>0.08131416433937773</v>
      </c>
      <c r="AD257" s="57"/>
      <c r="AE257" s="57"/>
      <c r="AF257" s="57"/>
      <c r="AG257" s="57"/>
      <c r="AH257" s="57"/>
      <c r="AI257" s="1"/>
    </row>
    <row r="258" spans="2:35" ht="12" customHeight="1">
      <c r="B258" s="9" t="s">
        <v>1262</v>
      </c>
      <c r="C258" s="139">
        <v>920690447.0699979</v>
      </c>
      <c r="D258" s="57"/>
      <c r="E258" s="57"/>
      <c r="F258" s="57"/>
      <c r="G258" s="57"/>
      <c r="H258" s="57"/>
      <c r="I258" s="57"/>
      <c r="J258" s="57"/>
      <c r="K258" s="57"/>
      <c r="L258" s="57"/>
      <c r="M258" s="57"/>
      <c r="N258" s="137">
        <v>0.0676880435236787</v>
      </c>
      <c r="O258" s="57"/>
      <c r="P258" s="57"/>
      <c r="Q258" s="57"/>
      <c r="R258" s="57"/>
      <c r="S258" s="57"/>
      <c r="T258" s="57"/>
      <c r="U258" s="56">
        <v>18729</v>
      </c>
      <c r="V258" s="57"/>
      <c r="W258" s="57"/>
      <c r="X258" s="57"/>
      <c r="Y258" s="57"/>
      <c r="Z258" s="57"/>
      <c r="AA258" s="57"/>
      <c r="AB258" s="57"/>
      <c r="AC258" s="137">
        <v>0.09208688982417496</v>
      </c>
      <c r="AD258" s="57"/>
      <c r="AE258" s="57"/>
      <c r="AF258" s="57"/>
      <c r="AG258" s="57"/>
      <c r="AH258" s="57"/>
      <c r="AI258" s="1"/>
    </row>
    <row r="259" spans="2:35" ht="12" customHeight="1">
      <c r="B259" s="9" t="s">
        <v>1263</v>
      </c>
      <c r="C259" s="139">
        <v>1173766985.0999963</v>
      </c>
      <c r="D259" s="57"/>
      <c r="E259" s="57"/>
      <c r="F259" s="57"/>
      <c r="G259" s="57"/>
      <c r="H259" s="57"/>
      <c r="I259" s="57"/>
      <c r="J259" s="57"/>
      <c r="K259" s="57"/>
      <c r="L259" s="57"/>
      <c r="M259" s="57"/>
      <c r="N259" s="137">
        <v>0.08629392324743572</v>
      </c>
      <c r="O259" s="57"/>
      <c r="P259" s="57"/>
      <c r="Q259" s="57"/>
      <c r="R259" s="57"/>
      <c r="S259" s="57"/>
      <c r="T259" s="57"/>
      <c r="U259" s="56">
        <v>20408</v>
      </c>
      <c r="V259" s="57"/>
      <c r="W259" s="57"/>
      <c r="X259" s="57"/>
      <c r="Y259" s="57"/>
      <c r="Z259" s="57"/>
      <c r="AA259" s="57"/>
      <c r="AB259" s="57"/>
      <c r="AC259" s="137">
        <v>0.10034220981001456</v>
      </c>
      <c r="AD259" s="57"/>
      <c r="AE259" s="57"/>
      <c r="AF259" s="57"/>
      <c r="AG259" s="57"/>
      <c r="AH259" s="57"/>
      <c r="AI259" s="1"/>
    </row>
    <row r="260" spans="2:35" ht="12" customHeight="1">
      <c r="B260" s="9" t="s">
        <v>1264</v>
      </c>
      <c r="C260" s="139">
        <v>1291205690.389995</v>
      </c>
      <c r="D260" s="57"/>
      <c r="E260" s="57"/>
      <c r="F260" s="57"/>
      <c r="G260" s="57"/>
      <c r="H260" s="57"/>
      <c r="I260" s="57"/>
      <c r="J260" s="57"/>
      <c r="K260" s="57"/>
      <c r="L260" s="57"/>
      <c r="M260" s="57"/>
      <c r="N260" s="137">
        <v>0.09492787423533987</v>
      </c>
      <c r="O260" s="57"/>
      <c r="P260" s="57"/>
      <c r="Q260" s="57"/>
      <c r="R260" s="57"/>
      <c r="S260" s="57"/>
      <c r="T260" s="57"/>
      <c r="U260" s="56">
        <v>20433</v>
      </c>
      <c r="V260" s="57"/>
      <c r="W260" s="57"/>
      <c r="X260" s="57"/>
      <c r="Y260" s="57"/>
      <c r="Z260" s="57"/>
      <c r="AA260" s="57"/>
      <c r="AB260" s="57"/>
      <c r="AC260" s="137">
        <v>0.10046513000039334</v>
      </c>
      <c r="AD260" s="57"/>
      <c r="AE260" s="57"/>
      <c r="AF260" s="57"/>
      <c r="AG260" s="57"/>
      <c r="AH260" s="57"/>
      <c r="AI260" s="1"/>
    </row>
    <row r="261" spans="2:35" ht="12" customHeight="1">
      <c r="B261" s="9" t="s">
        <v>1265</v>
      </c>
      <c r="C261" s="139">
        <v>1355699892.7900033</v>
      </c>
      <c r="D261" s="57"/>
      <c r="E261" s="57"/>
      <c r="F261" s="57"/>
      <c r="G261" s="57"/>
      <c r="H261" s="57"/>
      <c r="I261" s="57"/>
      <c r="J261" s="57"/>
      <c r="K261" s="57"/>
      <c r="L261" s="57"/>
      <c r="M261" s="57"/>
      <c r="N261" s="137">
        <v>0.09966940966993616</v>
      </c>
      <c r="O261" s="57"/>
      <c r="P261" s="57"/>
      <c r="Q261" s="57"/>
      <c r="R261" s="57"/>
      <c r="S261" s="57"/>
      <c r="T261" s="57"/>
      <c r="U261" s="56">
        <v>19481</v>
      </c>
      <c r="V261" s="57"/>
      <c r="W261" s="57"/>
      <c r="X261" s="57"/>
      <c r="Y261" s="57"/>
      <c r="Z261" s="57"/>
      <c r="AA261" s="57"/>
      <c r="AB261" s="57"/>
      <c r="AC261" s="137">
        <v>0.09578432915076898</v>
      </c>
      <c r="AD261" s="57"/>
      <c r="AE261" s="57"/>
      <c r="AF261" s="57"/>
      <c r="AG261" s="57"/>
      <c r="AH261" s="57"/>
      <c r="AI261" s="1"/>
    </row>
    <row r="262" spans="2:35" ht="12" customHeight="1">
      <c r="B262" s="9" t="s">
        <v>1266</v>
      </c>
      <c r="C262" s="139">
        <v>1457572349.379992</v>
      </c>
      <c r="D262" s="57"/>
      <c r="E262" s="57"/>
      <c r="F262" s="57"/>
      <c r="G262" s="57"/>
      <c r="H262" s="57"/>
      <c r="I262" s="57"/>
      <c r="J262" s="57"/>
      <c r="K262" s="57"/>
      <c r="L262" s="57"/>
      <c r="M262" s="57"/>
      <c r="N262" s="137">
        <v>0.10715894895805583</v>
      </c>
      <c r="O262" s="57"/>
      <c r="P262" s="57"/>
      <c r="Q262" s="57"/>
      <c r="R262" s="57"/>
      <c r="S262" s="57"/>
      <c r="T262" s="57"/>
      <c r="U262" s="56">
        <v>19640</v>
      </c>
      <c r="V262" s="57"/>
      <c r="W262" s="57"/>
      <c r="X262" s="57"/>
      <c r="Y262" s="57"/>
      <c r="Z262" s="57"/>
      <c r="AA262" s="57"/>
      <c r="AB262" s="57"/>
      <c r="AC262" s="137">
        <v>0.0965661015615781</v>
      </c>
      <c r="AD262" s="57"/>
      <c r="AE262" s="57"/>
      <c r="AF262" s="57"/>
      <c r="AG262" s="57"/>
      <c r="AH262" s="57"/>
      <c r="AI262" s="1"/>
    </row>
    <row r="263" spans="2:35" ht="12" customHeight="1">
      <c r="B263" s="9" t="s">
        <v>1267</v>
      </c>
      <c r="C263" s="139">
        <v>1507735491.4700074</v>
      </c>
      <c r="D263" s="57"/>
      <c r="E263" s="57"/>
      <c r="F263" s="57"/>
      <c r="G263" s="57"/>
      <c r="H263" s="57"/>
      <c r="I263" s="57"/>
      <c r="J263" s="57"/>
      <c r="K263" s="57"/>
      <c r="L263" s="57"/>
      <c r="M263" s="57"/>
      <c r="N263" s="137">
        <v>0.11084688224321058</v>
      </c>
      <c r="O263" s="57"/>
      <c r="P263" s="57"/>
      <c r="Q263" s="57"/>
      <c r="R263" s="57"/>
      <c r="S263" s="57"/>
      <c r="T263" s="57"/>
      <c r="U263" s="56">
        <v>18821</v>
      </c>
      <c r="V263" s="57"/>
      <c r="W263" s="57"/>
      <c r="X263" s="57"/>
      <c r="Y263" s="57"/>
      <c r="Z263" s="57"/>
      <c r="AA263" s="57"/>
      <c r="AB263" s="57"/>
      <c r="AC263" s="137">
        <v>0.09253923612476891</v>
      </c>
      <c r="AD263" s="57"/>
      <c r="AE263" s="57"/>
      <c r="AF263" s="57"/>
      <c r="AG263" s="57"/>
      <c r="AH263" s="57"/>
      <c r="AI263" s="1"/>
    </row>
    <row r="264" spans="2:35" ht="12" customHeight="1">
      <c r="B264" s="9" t="s">
        <v>1268</v>
      </c>
      <c r="C264" s="139">
        <v>1518889761.8500037</v>
      </c>
      <c r="D264" s="57"/>
      <c r="E264" s="57"/>
      <c r="F264" s="57"/>
      <c r="G264" s="57"/>
      <c r="H264" s="57"/>
      <c r="I264" s="57"/>
      <c r="J264" s="57"/>
      <c r="K264" s="57"/>
      <c r="L264" s="57"/>
      <c r="M264" s="57"/>
      <c r="N264" s="137">
        <v>0.11166693065509409</v>
      </c>
      <c r="O264" s="57"/>
      <c r="P264" s="57"/>
      <c r="Q264" s="57"/>
      <c r="R264" s="57"/>
      <c r="S264" s="57"/>
      <c r="T264" s="57"/>
      <c r="U264" s="56">
        <v>17088</v>
      </c>
      <c r="V264" s="57"/>
      <c r="W264" s="57"/>
      <c r="X264" s="57"/>
      <c r="Y264" s="57"/>
      <c r="Z264" s="57"/>
      <c r="AA264" s="57"/>
      <c r="AB264" s="57"/>
      <c r="AC264" s="137">
        <v>0.08401840852771113</v>
      </c>
      <c r="AD264" s="57"/>
      <c r="AE264" s="57"/>
      <c r="AF264" s="57"/>
      <c r="AG264" s="57"/>
      <c r="AH264" s="57"/>
      <c r="AI264" s="1"/>
    </row>
    <row r="265" spans="2:35" ht="12" customHeight="1">
      <c r="B265" s="9" t="s">
        <v>1269</v>
      </c>
      <c r="C265" s="139">
        <v>1064076500.7899983</v>
      </c>
      <c r="D265" s="57"/>
      <c r="E265" s="57"/>
      <c r="F265" s="57"/>
      <c r="G265" s="57"/>
      <c r="H265" s="57"/>
      <c r="I265" s="57"/>
      <c r="J265" s="57"/>
      <c r="K265" s="57"/>
      <c r="L265" s="57"/>
      <c r="M265" s="57"/>
      <c r="N265" s="137">
        <v>0.07822961205604996</v>
      </c>
      <c r="O265" s="57"/>
      <c r="P265" s="57"/>
      <c r="Q265" s="57"/>
      <c r="R265" s="57"/>
      <c r="S265" s="57"/>
      <c r="T265" s="57"/>
      <c r="U265" s="56">
        <v>10296</v>
      </c>
      <c r="V265" s="57"/>
      <c r="W265" s="57"/>
      <c r="X265" s="57"/>
      <c r="Y265" s="57"/>
      <c r="Z265" s="57"/>
      <c r="AA265" s="57"/>
      <c r="AB265" s="57"/>
      <c r="AC265" s="137">
        <v>0.05062345120560123</v>
      </c>
      <c r="AD265" s="57"/>
      <c r="AE265" s="57"/>
      <c r="AF265" s="57"/>
      <c r="AG265" s="57"/>
      <c r="AH265" s="57"/>
      <c r="AI265" s="1"/>
    </row>
    <row r="266" spans="2:35" ht="12" customHeight="1">
      <c r="B266" s="9" t="s">
        <v>1270</v>
      </c>
      <c r="C266" s="139">
        <v>160667239.68999985</v>
      </c>
      <c r="D266" s="57"/>
      <c r="E266" s="57"/>
      <c r="F266" s="57"/>
      <c r="G266" s="57"/>
      <c r="H266" s="57"/>
      <c r="I266" s="57"/>
      <c r="J266" s="57"/>
      <c r="K266" s="57"/>
      <c r="L266" s="57"/>
      <c r="M266" s="57"/>
      <c r="N266" s="137">
        <v>0.011812060337516686</v>
      </c>
      <c r="O266" s="57"/>
      <c r="P266" s="57"/>
      <c r="Q266" s="57"/>
      <c r="R266" s="57"/>
      <c r="S266" s="57"/>
      <c r="T266" s="57"/>
      <c r="U266" s="56">
        <v>2290</v>
      </c>
      <c r="V266" s="57"/>
      <c r="W266" s="57"/>
      <c r="X266" s="57"/>
      <c r="Y266" s="57"/>
      <c r="Z266" s="57"/>
      <c r="AA266" s="57"/>
      <c r="AB266" s="57"/>
      <c r="AC266" s="137">
        <v>0.011259489438697243</v>
      </c>
      <c r="AD266" s="57"/>
      <c r="AE266" s="57"/>
      <c r="AF266" s="57"/>
      <c r="AG266" s="57"/>
      <c r="AH266" s="57"/>
      <c r="AI266" s="1"/>
    </row>
    <row r="267" spans="2:35" ht="12" customHeight="1">
      <c r="B267" s="9" t="s">
        <v>1271</v>
      </c>
      <c r="C267" s="139">
        <v>108227009.72999991</v>
      </c>
      <c r="D267" s="57"/>
      <c r="E267" s="57"/>
      <c r="F267" s="57"/>
      <c r="G267" s="57"/>
      <c r="H267" s="57"/>
      <c r="I267" s="57"/>
      <c r="J267" s="57"/>
      <c r="K267" s="57"/>
      <c r="L267" s="57"/>
      <c r="M267" s="57"/>
      <c r="N267" s="137">
        <v>0.007956718317600702</v>
      </c>
      <c r="O267" s="57"/>
      <c r="P267" s="57"/>
      <c r="Q267" s="57"/>
      <c r="R267" s="57"/>
      <c r="S267" s="57"/>
      <c r="T267" s="57"/>
      <c r="U267" s="56">
        <v>1267</v>
      </c>
      <c r="V267" s="57"/>
      <c r="W267" s="57"/>
      <c r="X267" s="57"/>
      <c r="Y267" s="57"/>
      <c r="Z267" s="57"/>
      <c r="AA267" s="57"/>
      <c r="AB267" s="57"/>
      <c r="AC267" s="137">
        <v>0.006229595248397121</v>
      </c>
      <c r="AD267" s="57"/>
      <c r="AE267" s="57"/>
      <c r="AF267" s="57"/>
      <c r="AG267" s="57"/>
      <c r="AH267" s="57"/>
      <c r="AI267" s="1"/>
    </row>
    <row r="268" spans="2:35" ht="12" customHeight="1">
      <c r="B268" s="9" t="s">
        <v>1272</v>
      </c>
      <c r="C268" s="139">
        <v>383867200.3399996</v>
      </c>
      <c r="D268" s="57"/>
      <c r="E268" s="57"/>
      <c r="F268" s="57"/>
      <c r="G268" s="57"/>
      <c r="H268" s="57"/>
      <c r="I268" s="57"/>
      <c r="J268" s="57"/>
      <c r="K268" s="57"/>
      <c r="L268" s="57"/>
      <c r="M268" s="57"/>
      <c r="N268" s="137">
        <v>0.028221450376307796</v>
      </c>
      <c r="O268" s="57"/>
      <c r="P268" s="57"/>
      <c r="Q268" s="57"/>
      <c r="R268" s="57"/>
      <c r="S268" s="57"/>
      <c r="T268" s="57"/>
      <c r="U268" s="56">
        <v>4363</v>
      </c>
      <c r="V268" s="57"/>
      <c r="W268" s="57"/>
      <c r="X268" s="57"/>
      <c r="Y268" s="57"/>
      <c r="Z268" s="57"/>
      <c r="AA268" s="57"/>
      <c r="AB268" s="57"/>
      <c r="AC268" s="137">
        <v>0.02145203162490658</v>
      </c>
      <c r="AD268" s="57"/>
      <c r="AE268" s="57"/>
      <c r="AF268" s="57"/>
      <c r="AG268" s="57"/>
      <c r="AH268" s="57"/>
      <c r="AI268" s="1"/>
    </row>
    <row r="269" spans="2:35" ht="12.75" customHeight="1">
      <c r="B269" s="20"/>
      <c r="C269" s="142">
        <v>13601965711.239992</v>
      </c>
      <c r="D269" s="141"/>
      <c r="E269" s="141"/>
      <c r="F269" s="141"/>
      <c r="G269" s="141"/>
      <c r="H269" s="141"/>
      <c r="I269" s="141"/>
      <c r="J269" s="141"/>
      <c r="K269" s="141"/>
      <c r="L269" s="141"/>
      <c r="M269" s="141"/>
      <c r="N269" s="143">
        <v>0.9999999999999968</v>
      </c>
      <c r="O269" s="141"/>
      <c r="P269" s="141"/>
      <c r="Q269" s="141"/>
      <c r="R269" s="141"/>
      <c r="S269" s="141"/>
      <c r="T269" s="141"/>
      <c r="U269" s="144">
        <v>203384</v>
      </c>
      <c r="V269" s="141"/>
      <c r="W269" s="141"/>
      <c r="X269" s="141"/>
      <c r="Y269" s="141"/>
      <c r="Z269" s="141"/>
      <c r="AA269" s="141"/>
      <c r="AB269" s="141"/>
      <c r="AC269" s="143">
        <v>1</v>
      </c>
      <c r="AD269" s="141"/>
      <c r="AE269" s="141"/>
      <c r="AF269" s="141"/>
      <c r="AG269" s="141"/>
      <c r="AH269" s="141"/>
      <c r="AI269" s="1"/>
    </row>
    <row r="270" spans="2:35" ht="9"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c r="B271" s="66" t="s">
        <v>1167</v>
      </c>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8"/>
    </row>
    <row r="272" spans="2:35" ht="8.2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c r="B273" s="53"/>
      <c r="C273" s="54"/>
      <c r="D273" s="53" t="s">
        <v>1170</v>
      </c>
      <c r="E273" s="54"/>
      <c r="F273" s="54"/>
      <c r="G273" s="54"/>
      <c r="H273" s="54"/>
      <c r="I273" s="54"/>
      <c r="J273" s="54"/>
      <c r="K273" s="54"/>
      <c r="L273" s="54"/>
      <c r="M273" s="54"/>
      <c r="N273" s="54"/>
      <c r="O273" s="53" t="s">
        <v>1171</v>
      </c>
      <c r="P273" s="54"/>
      <c r="Q273" s="54"/>
      <c r="R273" s="54"/>
      <c r="S273" s="54"/>
      <c r="T273" s="54"/>
      <c r="U273" s="54"/>
      <c r="V273" s="53" t="s">
        <v>1172</v>
      </c>
      <c r="W273" s="54"/>
      <c r="X273" s="54"/>
      <c r="Y273" s="54"/>
      <c r="Z273" s="54"/>
      <c r="AA273" s="54"/>
      <c r="AB273" s="54"/>
      <c r="AC273" s="54"/>
      <c r="AD273" s="53" t="s">
        <v>1171</v>
      </c>
      <c r="AE273" s="54"/>
      <c r="AF273" s="54"/>
      <c r="AG273" s="54"/>
      <c r="AH273" s="54"/>
      <c r="AI273" s="1"/>
    </row>
    <row r="274" spans="2:35" ht="11.25" customHeight="1">
      <c r="B274" s="59" t="s">
        <v>1273</v>
      </c>
      <c r="C274" s="57"/>
      <c r="D274" s="139">
        <v>161503925.65000072</v>
      </c>
      <c r="E274" s="57"/>
      <c r="F274" s="57"/>
      <c r="G274" s="57"/>
      <c r="H274" s="57"/>
      <c r="I274" s="57"/>
      <c r="J274" s="57"/>
      <c r="K274" s="57"/>
      <c r="L274" s="57"/>
      <c r="M274" s="57"/>
      <c r="N274" s="57"/>
      <c r="O274" s="137">
        <v>0.011873572473171431</v>
      </c>
      <c r="P274" s="57"/>
      <c r="Q274" s="57"/>
      <c r="R274" s="57"/>
      <c r="S274" s="57"/>
      <c r="T274" s="57"/>
      <c r="U274" s="57"/>
      <c r="V274" s="56">
        <v>16448</v>
      </c>
      <c r="W274" s="57"/>
      <c r="X274" s="57"/>
      <c r="Y274" s="57"/>
      <c r="Z274" s="57"/>
      <c r="AA274" s="57"/>
      <c r="AB274" s="57"/>
      <c r="AC274" s="57"/>
      <c r="AD274" s="137">
        <v>0.08087165165401408</v>
      </c>
      <c r="AE274" s="57"/>
      <c r="AF274" s="57"/>
      <c r="AG274" s="57"/>
      <c r="AH274" s="57"/>
      <c r="AI274" s="1"/>
    </row>
    <row r="275" spans="2:35" ht="11.25" customHeight="1">
      <c r="B275" s="59" t="s">
        <v>1274</v>
      </c>
      <c r="C275" s="57"/>
      <c r="D275" s="139">
        <v>395399689.54000133</v>
      </c>
      <c r="E275" s="57"/>
      <c r="F275" s="57"/>
      <c r="G275" s="57"/>
      <c r="H275" s="57"/>
      <c r="I275" s="57"/>
      <c r="J275" s="57"/>
      <c r="K275" s="57"/>
      <c r="L275" s="57"/>
      <c r="M275" s="57"/>
      <c r="N275" s="57"/>
      <c r="O275" s="137">
        <v>0.029069304976505186</v>
      </c>
      <c r="P275" s="57"/>
      <c r="Q275" s="57"/>
      <c r="R275" s="57"/>
      <c r="S275" s="57"/>
      <c r="T275" s="57"/>
      <c r="U275" s="57"/>
      <c r="V275" s="56">
        <v>13941</v>
      </c>
      <c r="W275" s="57"/>
      <c r="X275" s="57"/>
      <c r="Y275" s="57"/>
      <c r="Z275" s="57"/>
      <c r="AA275" s="57"/>
      <c r="AB275" s="57"/>
      <c r="AC275" s="57"/>
      <c r="AD275" s="137">
        <v>0.06854521496282893</v>
      </c>
      <c r="AE275" s="57"/>
      <c r="AF275" s="57"/>
      <c r="AG275" s="57"/>
      <c r="AH275" s="57"/>
      <c r="AI275" s="1"/>
    </row>
    <row r="276" spans="2:35" ht="11.25" customHeight="1">
      <c r="B276" s="59" t="s">
        <v>1275</v>
      </c>
      <c r="C276" s="57"/>
      <c r="D276" s="139">
        <v>658871174.2699997</v>
      </c>
      <c r="E276" s="57"/>
      <c r="F276" s="57"/>
      <c r="G276" s="57"/>
      <c r="H276" s="57"/>
      <c r="I276" s="57"/>
      <c r="J276" s="57"/>
      <c r="K276" s="57"/>
      <c r="L276" s="57"/>
      <c r="M276" s="57"/>
      <c r="N276" s="57"/>
      <c r="O276" s="137">
        <v>0.04843940855736327</v>
      </c>
      <c r="P276" s="57"/>
      <c r="Q276" s="57"/>
      <c r="R276" s="57"/>
      <c r="S276" s="57"/>
      <c r="T276" s="57"/>
      <c r="U276" s="57"/>
      <c r="V276" s="56">
        <v>14892</v>
      </c>
      <c r="W276" s="57"/>
      <c r="X276" s="57"/>
      <c r="Y276" s="57"/>
      <c r="Z276" s="57"/>
      <c r="AA276" s="57"/>
      <c r="AB276" s="57"/>
      <c r="AC276" s="57"/>
      <c r="AD276" s="137">
        <v>0.07322109900483814</v>
      </c>
      <c r="AE276" s="57"/>
      <c r="AF276" s="57"/>
      <c r="AG276" s="57"/>
      <c r="AH276" s="57"/>
      <c r="AI276" s="1"/>
    </row>
    <row r="277" spans="2:35" ht="11.25" customHeight="1">
      <c r="B277" s="59" t="s">
        <v>1276</v>
      </c>
      <c r="C277" s="57"/>
      <c r="D277" s="139">
        <v>1250210392.3000007</v>
      </c>
      <c r="E277" s="57"/>
      <c r="F277" s="57"/>
      <c r="G277" s="57"/>
      <c r="H277" s="57"/>
      <c r="I277" s="57"/>
      <c r="J277" s="57"/>
      <c r="K277" s="57"/>
      <c r="L277" s="57"/>
      <c r="M277" s="57"/>
      <c r="N277" s="57"/>
      <c r="O277" s="137">
        <v>0.09191394970705517</v>
      </c>
      <c r="P277" s="57"/>
      <c r="Q277" s="57"/>
      <c r="R277" s="57"/>
      <c r="S277" s="57"/>
      <c r="T277" s="57"/>
      <c r="U277" s="57"/>
      <c r="V277" s="56">
        <v>20783</v>
      </c>
      <c r="W277" s="57"/>
      <c r="X277" s="57"/>
      <c r="Y277" s="57"/>
      <c r="Z277" s="57"/>
      <c r="AA277" s="57"/>
      <c r="AB277" s="57"/>
      <c r="AC277" s="57"/>
      <c r="AD277" s="137">
        <v>0.10218601266569642</v>
      </c>
      <c r="AE277" s="57"/>
      <c r="AF277" s="57"/>
      <c r="AG277" s="57"/>
      <c r="AH277" s="57"/>
      <c r="AI277" s="1"/>
    </row>
    <row r="278" spans="2:35" ht="11.25" customHeight="1">
      <c r="B278" s="59" t="s">
        <v>1277</v>
      </c>
      <c r="C278" s="57"/>
      <c r="D278" s="139">
        <v>2472552752.2899914</v>
      </c>
      <c r="E278" s="57"/>
      <c r="F278" s="57"/>
      <c r="G278" s="57"/>
      <c r="H278" s="57"/>
      <c r="I278" s="57"/>
      <c r="J278" s="57"/>
      <c r="K278" s="57"/>
      <c r="L278" s="57"/>
      <c r="M278" s="57"/>
      <c r="N278" s="57"/>
      <c r="O278" s="137">
        <v>0.1817790755233854</v>
      </c>
      <c r="P278" s="57"/>
      <c r="Q278" s="57"/>
      <c r="R278" s="57"/>
      <c r="S278" s="57"/>
      <c r="T278" s="57"/>
      <c r="U278" s="57"/>
      <c r="V278" s="56">
        <v>30580</v>
      </c>
      <c r="W278" s="57"/>
      <c r="X278" s="57"/>
      <c r="Y278" s="57"/>
      <c r="Z278" s="57"/>
      <c r="AA278" s="57"/>
      <c r="AB278" s="57"/>
      <c r="AC278" s="57"/>
      <c r="AD278" s="137">
        <v>0.15035597687133698</v>
      </c>
      <c r="AE278" s="57"/>
      <c r="AF278" s="57"/>
      <c r="AG278" s="57"/>
      <c r="AH278" s="57"/>
      <c r="AI278" s="1"/>
    </row>
    <row r="279" spans="2:35" ht="11.25" customHeight="1">
      <c r="B279" s="59" t="s">
        <v>1278</v>
      </c>
      <c r="C279" s="57"/>
      <c r="D279" s="139">
        <v>762161635.3399994</v>
      </c>
      <c r="E279" s="57"/>
      <c r="F279" s="57"/>
      <c r="G279" s="57"/>
      <c r="H279" s="57"/>
      <c r="I279" s="57"/>
      <c r="J279" s="57"/>
      <c r="K279" s="57"/>
      <c r="L279" s="57"/>
      <c r="M279" s="57"/>
      <c r="N279" s="57"/>
      <c r="O279" s="137">
        <v>0.05603319781273873</v>
      </c>
      <c r="P279" s="57"/>
      <c r="Q279" s="57"/>
      <c r="R279" s="57"/>
      <c r="S279" s="57"/>
      <c r="T279" s="57"/>
      <c r="U279" s="57"/>
      <c r="V279" s="56">
        <v>14472</v>
      </c>
      <c r="W279" s="57"/>
      <c r="X279" s="57"/>
      <c r="Y279" s="57"/>
      <c r="Z279" s="57"/>
      <c r="AA279" s="57"/>
      <c r="AB279" s="57"/>
      <c r="AC279" s="57"/>
      <c r="AD279" s="137">
        <v>0.07115603980647445</v>
      </c>
      <c r="AE279" s="57"/>
      <c r="AF279" s="57"/>
      <c r="AG279" s="57"/>
      <c r="AH279" s="57"/>
      <c r="AI279" s="1"/>
    </row>
    <row r="280" spans="2:35" ht="11.25" customHeight="1">
      <c r="B280" s="59" t="s">
        <v>1279</v>
      </c>
      <c r="C280" s="57"/>
      <c r="D280" s="139">
        <v>762530481.529998</v>
      </c>
      <c r="E280" s="57"/>
      <c r="F280" s="57"/>
      <c r="G280" s="57"/>
      <c r="H280" s="57"/>
      <c r="I280" s="57"/>
      <c r="J280" s="57"/>
      <c r="K280" s="57"/>
      <c r="L280" s="57"/>
      <c r="M280" s="57"/>
      <c r="N280" s="57"/>
      <c r="O280" s="137">
        <v>0.0560603149366772</v>
      </c>
      <c r="P280" s="57"/>
      <c r="Q280" s="57"/>
      <c r="R280" s="57"/>
      <c r="S280" s="57"/>
      <c r="T280" s="57"/>
      <c r="U280" s="57"/>
      <c r="V280" s="56">
        <v>12749</v>
      </c>
      <c r="W280" s="57"/>
      <c r="X280" s="57"/>
      <c r="Y280" s="57"/>
      <c r="Z280" s="57"/>
      <c r="AA280" s="57"/>
      <c r="AB280" s="57"/>
      <c r="AC280" s="57"/>
      <c r="AD280" s="137">
        <v>0.06268438028556819</v>
      </c>
      <c r="AE280" s="57"/>
      <c r="AF280" s="57"/>
      <c r="AG280" s="57"/>
      <c r="AH280" s="57"/>
      <c r="AI280" s="1"/>
    </row>
    <row r="281" spans="2:35" ht="11.25" customHeight="1">
      <c r="B281" s="59" t="s">
        <v>1280</v>
      </c>
      <c r="C281" s="57"/>
      <c r="D281" s="139">
        <v>812774693.4399979</v>
      </c>
      <c r="E281" s="57"/>
      <c r="F281" s="57"/>
      <c r="G281" s="57"/>
      <c r="H281" s="57"/>
      <c r="I281" s="57"/>
      <c r="J281" s="57"/>
      <c r="K281" s="57"/>
      <c r="L281" s="57"/>
      <c r="M281" s="57"/>
      <c r="N281" s="57"/>
      <c r="O281" s="137">
        <v>0.05975420837654087</v>
      </c>
      <c r="P281" s="57"/>
      <c r="Q281" s="57"/>
      <c r="R281" s="57"/>
      <c r="S281" s="57"/>
      <c r="T281" s="57"/>
      <c r="U281" s="57"/>
      <c r="V281" s="56">
        <v>12212</v>
      </c>
      <c r="W281" s="57"/>
      <c r="X281" s="57"/>
      <c r="Y281" s="57"/>
      <c r="Z281" s="57"/>
      <c r="AA281" s="57"/>
      <c r="AB281" s="57"/>
      <c r="AC281" s="57"/>
      <c r="AD281" s="137">
        <v>0.06004405459623176</v>
      </c>
      <c r="AE281" s="57"/>
      <c r="AF281" s="57"/>
      <c r="AG281" s="57"/>
      <c r="AH281" s="57"/>
      <c r="AI281" s="1"/>
    </row>
    <row r="282" spans="2:35" ht="11.25" customHeight="1">
      <c r="B282" s="59" t="s">
        <v>1281</v>
      </c>
      <c r="C282" s="57"/>
      <c r="D282" s="139">
        <v>907063265.0300001</v>
      </c>
      <c r="E282" s="57"/>
      <c r="F282" s="57"/>
      <c r="G282" s="57"/>
      <c r="H282" s="57"/>
      <c r="I282" s="57"/>
      <c r="J282" s="57"/>
      <c r="K282" s="57"/>
      <c r="L282" s="57"/>
      <c r="M282" s="57"/>
      <c r="N282" s="57"/>
      <c r="O282" s="137">
        <v>0.06668618964981278</v>
      </c>
      <c r="P282" s="57"/>
      <c r="Q282" s="57"/>
      <c r="R282" s="57"/>
      <c r="S282" s="57"/>
      <c r="T282" s="57"/>
      <c r="U282" s="57"/>
      <c r="V282" s="56">
        <v>12426</v>
      </c>
      <c r="W282" s="57"/>
      <c r="X282" s="57"/>
      <c r="Y282" s="57"/>
      <c r="Z282" s="57"/>
      <c r="AA282" s="57"/>
      <c r="AB282" s="57"/>
      <c r="AC282" s="57"/>
      <c r="AD282" s="137">
        <v>0.06109625142587421</v>
      </c>
      <c r="AE282" s="57"/>
      <c r="AF282" s="57"/>
      <c r="AG282" s="57"/>
      <c r="AH282" s="57"/>
      <c r="AI282" s="1"/>
    </row>
    <row r="283" spans="2:35" ht="11.25" customHeight="1">
      <c r="B283" s="59" t="s">
        <v>1282</v>
      </c>
      <c r="C283" s="57"/>
      <c r="D283" s="139">
        <v>876409572.490001</v>
      </c>
      <c r="E283" s="57"/>
      <c r="F283" s="57"/>
      <c r="G283" s="57"/>
      <c r="H283" s="57"/>
      <c r="I283" s="57"/>
      <c r="J283" s="57"/>
      <c r="K283" s="57"/>
      <c r="L283" s="57"/>
      <c r="M283" s="57"/>
      <c r="N283" s="57"/>
      <c r="O283" s="137">
        <v>0.0644325674020616</v>
      </c>
      <c r="P283" s="57"/>
      <c r="Q283" s="57"/>
      <c r="R283" s="57"/>
      <c r="S283" s="57"/>
      <c r="T283" s="57"/>
      <c r="U283" s="57"/>
      <c r="V283" s="56">
        <v>11047</v>
      </c>
      <c r="W283" s="57"/>
      <c r="X283" s="57"/>
      <c r="Y283" s="57"/>
      <c r="Z283" s="57"/>
      <c r="AA283" s="57"/>
      <c r="AB283" s="57"/>
      <c r="AC283" s="57"/>
      <c r="AD283" s="137">
        <v>0.05431597372458011</v>
      </c>
      <c r="AE283" s="57"/>
      <c r="AF283" s="57"/>
      <c r="AG283" s="57"/>
      <c r="AH283" s="57"/>
      <c r="AI283" s="1"/>
    </row>
    <row r="284" spans="2:35" ht="11.25" customHeight="1">
      <c r="B284" s="59" t="s">
        <v>1283</v>
      </c>
      <c r="C284" s="57"/>
      <c r="D284" s="139">
        <v>2142228805.549992</v>
      </c>
      <c r="E284" s="57"/>
      <c r="F284" s="57"/>
      <c r="G284" s="57"/>
      <c r="H284" s="57"/>
      <c r="I284" s="57"/>
      <c r="J284" s="57"/>
      <c r="K284" s="57"/>
      <c r="L284" s="57"/>
      <c r="M284" s="57"/>
      <c r="N284" s="57"/>
      <c r="O284" s="137">
        <v>0.1574940601254245</v>
      </c>
      <c r="P284" s="57"/>
      <c r="Q284" s="57"/>
      <c r="R284" s="57"/>
      <c r="S284" s="57"/>
      <c r="T284" s="57"/>
      <c r="U284" s="57"/>
      <c r="V284" s="56">
        <v>24421</v>
      </c>
      <c r="W284" s="57"/>
      <c r="X284" s="57"/>
      <c r="Y284" s="57"/>
      <c r="Z284" s="57"/>
      <c r="AA284" s="57"/>
      <c r="AB284" s="57"/>
      <c r="AC284" s="57"/>
      <c r="AD284" s="137">
        <v>0.12007335876961807</v>
      </c>
      <c r="AE284" s="57"/>
      <c r="AF284" s="57"/>
      <c r="AG284" s="57"/>
      <c r="AH284" s="57"/>
      <c r="AI284" s="1"/>
    </row>
    <row r="285" spans="2:35" ht="11.25" customHeight="1">
      <c r="B285" s="59" t="s">
        <v>1284</v>
      </c>
      <c r="C285" s="57"/>
      <c r="D285" s="139">
        <v>925563389.339999</v>
      </c>
      <c r="E285" s="57"/>
      <c r="F285" s="57"/>
      <c r="G285" s="57"/>
      <c r="H285" s="57"/>
      <c r="I285" s="57"/>
      <c r="J285" s="57"/>
      <c r="K285" s="57"/>
      <c r="L285" s="57"/>
      <c r="M285" s="57"/>
      <c r="N285" s="57"/>
      <c r="O285" s="137">
        <v>0.06804629632135889</v>
      </c>
      <c r="P285" s="57"/>
      <c r="Q285" s="57"/>
      <c r="R285" s="57"/>
      <c r="S285" s="57"/>
      <c r="T285" s="57"/>
      <c r="U285" s="57"/>
      <c r="V285" s="56">
        <v>8952</v>
      </c>
      <c r="W285" s="57"/>
      <c r="X285" s="57"/>
      <c r="Y285" s="57"/>
      <c r="Z285" s="57"/>
      <c r="AA285" s="57"/>
      <c r="AB285" s="57"/>
      <c r="AC285" s="57"/>
      <c r="AD285" s="137">
        <v>0.04401526177083743</v>
      </c>
      <c r="AE285" s="57"/>
      <c r="AF285" s="57"/>
      <c r="AG285" s="57"/>
      <c r="AH285" s="57"/>
      <c r="AI285" s="1"/>
    </row>
    <row r="286" spans="2:35" ht="11.25" customHeight="1">
      <c r="B286" s="59" t="s">
        <v>1285</v>
      </c>
      <c r="C286" s="57"/>
      <c r="D286" s="139">
        <v>394416452.16000044</v>
      </c>
      <c r="E286" s="57"/>
      <c r="F286" s="57"/>
      <c r="G286" s="57"/>
      <c r="H286" s="57"/>
      <c r="I286" s="57"/>
      <c r="J286" s="57"/>
      <c r="K286" s="57"/>
      <c r="L286" s="57"/>
      <c r="M286" s="57"/>
      <c r="N286" s="57"/>
      <c r="O286" s="137">
        <v>0.028997018558433393</v>
      </c>
      <c r="P286" s="57"/>
      <c r="Q286" s="57"/>
      <c r="R286" s="57"/>
      <c r="S286" s="57"/>
      <c r="T286" s="57"/>
      <c r="U286" s="57"/>
      <c r="V286" s="56">
        <v>3457</v>
      </c>
      <c r="W286" s="57"/>
      <c r="X286" s="57"/>
      <c r="Y286" s="57"/>
      <c r="Z286" s="57"/>
      <c r="AA286" s="57"/>
      <c r="AB286" s="57"/>
      <c r="AC286" s="57"/>
      <c r="AD286" s="137">
        <v>0.0169974039255792</v>
      </c>
      <c r="AE286" s="57"/>
      <c r="AF286" s="57"/>
      <c r="AG286" s="57"/>
      <c r="AH286" s="57"/>
      <c r="AI286" s="1"/>
    </row>
    <row r="287" spans="2:35" ht="11.25" customHeight="1">
      <c r="B287" s="59" t="s">
        <v>1286</v>
      </c>
      <c r="C287" s="57"/>
      <c r="D287" s="139">
        <v>1080279482.3100026</v>
      </c>
      <c r="E287" s="57"/>
      <c r="F287" s="57"/>
      <c r="G287" s="57"/>
      <c r="H287" s="57"/>
      <c r="I287" s="57"/>
      <c r="J287" s="57"/>
      <c r="K287" s="57"/>
      <c r="L287" s="57"/>
      <c r="M287" s="57"/>
      <c r="N287" s="57"/>
      <c r="O287" s="137">
        <v>0.0794208355794717</v>
      </c>
      <c r="P287" s="57"/>
      <c r="Q287" s="57"/>
      <c r="R287" s="57"/>
      <c r="S287" s="57"/>
      <c r="T287" s="57"/>
      <c r="U287" s="57"/>
      <c r="V287" s="56">
        <v>7004</v>
      </c>
      <c r="W287" s="57"/>
      <c r="X287" s="57"/>
      <c r="Y287" s="57"/>
      <c r="Z287" s="57"/>
      <c r="AA287" s="57"/>
      <c r="AB287" s="57"/>
      <c r="AC287" s="57"/>
      <c r="AD287" s="137">
        <v>0.03443732053652205</v>
      </c>
      <c r="AE287" s="57"/>
      <c r="AF287" s="57"/>
      <c r="AG287" s="57"/>
      <c r="AH287" s="57"/>
      <c r="AI287" s="1"/>
    </row>
    <row r="288" spans="2:35" ht="11.25" customHeight="1">
      <c r="B288" s="145"/>
      <c r="C288" s="141"/>
      <c r="D288" s="142">
        <v>13601965711.239983</v>
      </c>
      <c r="E288" s="141"/>
      <c r="F288" s="141"/>
      <c r="G288" s="141"/>
      <c r="H288" s="141"/>
      <c r="I288" s="141"/>
      <c r="J288" s="141"/>
      <c r="K288" s="141"/>
      <c r="L288" s="141"/>
      <c r="M288" s="141"/>
      <c r="N288" s="141"/>
      <c r="O288" s="143">
        <v>1.0000000000000109</v>
      </c>
      <c r="P288" s="141"/>
      <c r="Q288" s="141"/>
      <c r="R288" s="141"/>
      <c r="S288" s="141"/>
      <c r="T288" s="141"/>
      <c r="U288" s="141"/>
      <c r="V288" s="144">
        <v>203384</v>
      </c>
      <c r="W288" s="141"/>
      <c r="X288" s="141"/>
      <c r="Y288" s="141"/>
      <c r="Z288" s="141"/>
      <c r="AA288" s="141"/>
      <c r="AB288" s="141"/>
      <c r="AC288" s="141"/>
      <c r="AD288" s="143">
        <v>1</v>
      </c>
      <c r="AE288" s="141"/>
      <c r="AF288" s="141"/>
      <c r="AG288" s="141"/>
      <c r="AH288" s="141"/>
      <c r="AI288" s="1"/>
    </row>
    <row r="289" spans="2:35" ht="9"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c r="B290" s="66" t="s">
        <v>1168</v>
      </c>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8"/>
    </row>
    <row r="291" spans="2:35" ht="8.2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c r="B292" s="53" t="s">
        <v>1173</v>
      </c>
      <c r="C292" s="54"/>
      <c r="D292" s="53" t="s">
        <v>1170</v>
      </c>
      <c r="E292" s="54"/>
      <c r="F292" s="54"/>
      <c r="G292" s="54"/>
      <c r="H292" s="54"/>
      <c r="I292" s="54"/>
      <c r="J292" s="54"/>
      <c r="K292" s="54"/>
      <c r="L292" s="54"/>
      <c r="M292" s="54"/>
      <c r="N292" s="54"/>
      <c r="O292" s="53" t="s">
        <v>1171</v>
      </c>
      <c r="P292" s="54"/>
      <c r="Q292" s="54"/>
      <c r="R292" s="54"/>
      <c r="S292" s="54"/>
      <c r="T292" s="54"/>
      <c r="U292" s="54"/>
      <c r="V292" s="53" t="s">
        <v>1172</v>
      </c>
      <c r="W292" s="54"/>
      <c r="X292" s="54"/>
      <c r="Y292" s="54"/>
      <c r="Z292" s="54"/>
      <c r="AA292" s="54"/>
      <c r="AB292" s="54"/>
      <c r="AC292" s="54"/>
      <c r="AD292" s="53" t="s">
        <v>1171</v>
      </c>
      <c r="AE292" s="54"/>
      <c r="AF292" s="54"/>
      <c r="AG292" s="54"/>
      <c r="AH292" s="54"/>
      <c r="AI292" s="1"/>
    </row>
    <row r="293" spans="2:35" ht="10.5" customHeight="1">
      <c r="B293" s="59" t="s">
        <v>1287</v>
      </c>
      <c r="C293" s="57"/>
      <c r="D293" s="139">
        <v>316290376.52000004</v>
      </c>
      <c r="E293" s="57"/>
      <c r="F293" s="57"/>
      <c r="G293" s="57"/>
      <c r="H293" s="57"/>
      <c r="I293" s="57"/>
      <c r="J293" s="57"/>
      <c r="K293" s="57"/>
      <c r="L293" s="57"/>
      <c r="M293" s="57"/>
      <c r="N293" s="57"/>
      <c r="O293" s="137">
        <v>0.023253284358644783</v>
      </c>
      <c r="P293" s="57"/>
      <c r="Q293" s="57"/>
      <c r="R293" s="57"/>
      <c r="S293" s="57"/>
      <c r="T293" s="57"/>
      <c r="U293" s="57"/>
      <c r="V293" s="56">
        <v>13579</v>
      </c>
      <c r="W293" s="57"/>
      <c r="X293" s="57"/>
      <c r="Y293" s="57"/>
      <c r="Z293" s="57"/>
      <c r="AA293" s="57"/>
      <c r="AB293" s="57"/>
      <c r="AC293" s="57"/>
      <c r="AD293" s="137">
        <v>0.06676533060614405</v>
      </c>
      <c r="AE293" s="57"/>
      <c r="AF293" s="57"/>
      <c r="AG293" s="57"/>
      <c r="AH293" s="57"/>
      <c r="AI293" s="1"/>
    </row>
    <row r="294" spans="2:35" ht="10.5" customHeight="1">
      <c r="B294" s="59" t="s">
        <v>1175</v>
      </c>
      <c r="C294" s="57"/>
      <c r="D294" s="139">
        <v>309699900.9100007</v>
      </c>
      <c r="E294" s="57"/>
      <c r="F294" s="57"/>
      <c r="G294" s="57"/>
      <c r="H294" s="57"/>
      <c r="I294" s="57"/>
      <c r="J294" s="57"/>
      <c r="K294" s="57"/>
      <c r="L294" s="57"/>
      <c r="M294" s="57"/>
      <c r="N294" s="57"/>
      <c r="O294" s="137">
        <v>0.022768760595689455</v>
      </c>
      <c r="P294" s="57"/>
      <c r="Q294" s="57"/>
      <c r="R294" s="57"/>
      <c r="S294" s="57"/>
      <c r="T294" s="57"/>
      <c r="U294" s="57"/>
      <c r="V294" s="56">
        <v>7932</v>
      </c>
      <c r="W294" s="57"/>
      <c r="X294" s="57"/>
      <c r="Y294" s="57"/>
      <c r="Z294" s="57"/>
      <c r="AA294" s="57"/>
      <c r="AB294" s="57"/>
      <c r="AC294" s="57"/>
      <c r="AD294" s="137">
        <v>0.03900011800338277</v>
      </c>
      <c r="AE294" s="57"/>
      <c r="AF294" s="57"/>
      <c r="AG294" s="57"/>
      <c r="AH294" s="57"/>
      <c r="AI294" s="1"/>
    </row>
    <row r="295" spans="2:35" ht="10.5" customHeight="1">
      <c r="B295" s="59" t="s">
        <v>1176</v>
      </c>
      <c r="C295" s="57"/>
      <c r="D295" s="139">
        <v>569260146.9599992</v>
      </c>
      <c r="E295" s="57"/>
      <c r="F295" s="57"/>
      <c r="G295" s="57"/>
      <c r="H295" s="57"/>
      <c r="I295" s="57"/>
      <c r="J295" s="57"/>
      <c r="K295" s="57"/>
      <c r="L295" s="57"/>
      <c r="M295" s="57"/>
      <c r="N295" s="57"/>
      <c r="O295" s="137">
        <v>0.041851314658850364</v>
      </c>
      <c r="P295" s="57"/>
      <c r="Q295" s="57"/>
      <c r="R295" s="57"/>
      <c r="S295" s="57"/>
      <c r="T295" s="57"/>
      <c r="U295" s="57"/>
      <c r="V295" s="56">
        <v>15024</v>
      </c>
      <c r="W295" s="57"/>
      <c r="X295" s="57"/>
      <c r="Y295" s="57"/>
      <c r="Z295" s="57"/>
      <c r="AA295" s="57"/>
      <c r="AB295" s="57"/>
      <c r="AC295" s="57"/>
      <c r="AD295" s="137">
        <v>0.07387011761003816</v>
      </c>
      <c r="AE295" s="57"/>
      <c r="AF295" s="57"/>
      <c r="AG295" s="57"/>
      <c r="AH295" s="57"/>
      <c r="AI295" s="1"/>
    </row>
    <row r="296" spans="2:35" ht="10.5" customHeight="1">
      <c r="B296" s="59" t="s">
        <v>1177</v>
      </c>
      <c r="C296" s="57"/>
      <c r="D296" s="139">
        <v>796679716.6900003</v>
      </c>
      <c r="E296" s="57"/>
      <c r="F296" s="57"/>
      <c r="G296" s="57"/>
      <c r="H296" s="57"/>
      <c r="I296" s="57"/>
      <c r="J296" s="57"/>
      <c r="K296" s="57"/>
      <c r="L296" s="57"/>
      <c r="M296" s="57"/>
      <c r="N296" s="57"/>
      <c r="O296" s="137">
        <v>0.058570925232642096</v>
      </c>
      <c r="P296" s="57"/>
      <c r="Q296" s="57"/>
      <c r="R296" s="57"/>
      <c r="S296" s="57"/>
      <c r="T296" s="57"/>
      <c r="U296" s="57"/>
      <c r="V296" s="56">
        <v>18904</v>
      </c>
      <c r="W296" s="57"/>
      <c r="X296" s="57"/>
      <c r="Y296" s="57"/>
      <c r="Z296" s="57"/>
      <c r="AA296" s="57"/>
      <c r="AB296" s="57"/>
      <c r="AC296" s="57"/>
      <c r="AD296" s="137">
        <v>0.09294733115682649</v>
      </c>
      <c r="AE296" s="57"/>
      <c r="AF296" s="57"/>
      <c r="AG296" s="57"/>
      <c r="AH296" s="57"/>
      <c r="AI296" s="1"/>
    </row>
    <row r="297" spans="2:35" ht="10.5" customHeight="1">
      <c r="B297" s="59" t="s">
        <v>1178</v>
      </c>
      <c r="C297" s="57"/>
      <c r="D297" s="139">
        <v>1304922192.859993</v>
      </c>
      <c r="E297" s="57"/>
      <c r="F297" s="57"/>
      <c r="G297" s="57"/>
      <c r="H297" s="57"/>
      <c r="I297" s="57"/>
      <c r="J297" s="57"/>
      <c r="K297" s="57"/>
      <c r="L297" s="57"/>
      <c r="M297" s="57"/>
      <c r="N297" s="57"/>
      <c r="O297" s="137">
        <v>0.09593629483874289</v>
      </c>
      <c r="P297" s="57"/>
      <c r="Q297" s="57"/>
      <c r="R297" s="57"/>
      <c r="S297" s="57"/>
      <c r="T297" s="57"/>
      <c r="U297" s="57"/>
      <c r="V297" s="56">
        <v>25219</v>
      </c>
      <c r="W297" s="57"/>
      <c r="X297" s="57"/>
      <c r="Y297" s="57"/>
      <c r="Z297" s="57"/>
      <c r="AA297" s="57"/>
      <c r="AB297" s="57"/>
      <c r="AC297" s="57"/>
      <c r="AD297" s="137">
        <v>0.12399697124650906</v>
      </c>
      <c r="AE297" s="57"/>
      <c r="AF297" s="57"/>
      <c r="AG297" s="57"/>
      <c r="AH297" s="57"/>
      <c r="AI297" s="1"/>
    </row>
    <row r="298" spans="2:35" ht="10.5" customHeight="1">
      <c r="B298" s="59" t="s">
        <v>1179</v>
      </c>
      <c r="C298" s="57"/>
      <c r="D298" s="139">
        <v>982784860.2000004</v>
      </c>
      <c r="E298" s="57"/>
      <c r="F298" s="57"/>
      <c r="G298" s="57"/>
      <c r="H298" s="57"/>
      <c r="I298" s="57"/>
      <c r="J298" s="57"/>
      <c r="K298" s="57"/>
      <c r="L298" s="57"/>
      <c r="M298" s="57"/>
      <c r="N298" s="57"/>
      <c r="O298" s="137">
        <v>0.07225314936560044</v>
      </c>
      <c r="P298" s="57"/>
      <c r="Q298" s="57"/>
      <c r="R298" s="57"/>
      <c r="S298" s="57"/>
      <c r="T298" s="57"/>
      <c r="U298" s="57"/>
      <c r="V298" s="56">
        <v>16649</v>
      </c>
      <c r="W298" s="57"/>
      <c r="X298" s="57"/>
      <c r="Y298" s="57"/>
      <c r="Z298" s="57"/>
      <c r="AA298" s="57"/>
      <c r="AB298" s="57"/>
      <c r="AC298" s="57"/>
      <c r="AD298" s="137">
        <v>0.08185992998465956</v>
      </c>
      <c r="AE298" s="57"/>
      <c r="AF298" s="57"/>
      <c r="AG298" s="57"/>
      <c r="AH298" s="57"/>
      <c r="AI298" s="1"/>
    </row>
    <row r="299" spans="2:35" ht="10.5" customHeight="1">
      <c r="B299" s="59" t="s">
        <v>1180</v>
      </c>
      <c r="C299" s="57"/>
      <c r="D299" s="139">
        <v>1222793973.3100083</v>
      </c>
      <c r="E299" s="57"/>
      <c r="F299" s="57"/>
      <c r="G299" s="57"/>
      <c r="H299" s="57"/>
      <c r="I299" s="57"/>
      <c r="J299" s="57"/>
      <c r="K299" s="57"/>
      <c r="L299" s="57"/>
      <c r="M299" s="57"/>
      <c r="N299" s="57"/>
      <c r="O299" s="137">
        <v>0.08989832787914984</v>
      </c>
      <c r="P299" s="57"/>
      <c r="Q299" s="57"/>
      <c r="R299" s="57"/>
      <c r="S299" s="57"/>
      <c r="T299" s="57"/>
      <c r="U299" s="57"/>
      <c r="V299" s="56">
        <v>17193</v>
      </c>
      <c r="W299" s="57"/>
      <c r="X299" s="57"/>
      <c r="Y299" s="57"/>
      <c r="Z299" s="57"/>
      <c r="AA299" s="57"/>
      <c r="AB299" s="57"/>
      <c r="AC299" s="57"/>
      <c r="AD299" s="137">
        <v>0.08453467332730205</v>
      </c>
      <c r="AE299" s="57"/>
      <c r="AF299" s="57"/>
      <c r="AG299" s="57"/>
      <c r="AH299" s="57"/>
      <c r="AI299" s="1"/>
    </row>
    <row r="300" spans="2:35" ht="10.5" customHeight="1">
      <c r="B300" s="59" t="s">
        <v>1181</v>
      </c>
      <c r="C300" s="57"/>
      <c r="D300" s="139">
        <v>1384666587.0300086</v>
      </c>
      <c r="E300" s="57"/>
      <c r="F300" s="57"/>
      <c r="G300" s="57"/>
      <c r="H300" s="57"/>
      <c r="I300" s="57"/>
      <c r="J300" s="57"/>
      <c r="K300" s="57"/>
      <c r="L300" s="57"/>
      <c r="M300" s="57"/>
      <c r="N300" s="57"/>
      <c r="O300" s="137">
        <v>0.10179900585146942</v>
      </c>
      <c r="P300" s="57"/>
      <c r="Q300" s="57"/>
      <c r="R300" s="57"/>
      <c r="S300" s="57"/>
      <c r="T300" s="57"/>
      <c r="U300" s="57"/>
      <c r="V300" s="56">
        <v>18158</v>
      </c>
      <c r="W300" s="57"/>
      <c r="X300" s="57"/>
      <c r="Y300" s="57"/>
      <c r="Z300" s="57"/>
      <c r="AA300" s="57"/>
      <c r="AB300" s="57"/>
      <c r="AC300" s="57"/>
      <c r="AD300" s="137">
        <v>0.08927939267592337</v>
      </c>
      <c r="AE300" s="57"/>
      <c r="AF300" s="57"/>
      <c r="AG300" s="57"/>
      <c r="AH300" s="57"/>
      <c r="AI300" s="1"/>
    </row>
    <row r="301" spans="2:35" ht="10.5" customHeight="1">
      <c r="B301" s="59" t="s">
        <v>1182</v>
      </c>
      <c r="C301" s="57"/>
      <c r="D301" s="139">
        <v>1294472299.2700045</v>
      </c>
      <c r="E301" s="57"/>
      <c r="F301" s="57"/>
      <c r="G301" s="57"/>
      <c r="H301" s="57"/>
      <c r="I301" s="57"/>
      <c r="J301" s="57"/>
      <c r="K301" s="57"/>
      <c r="L301" s="57"/>
      <c r="M301" s="57"/>
      <c r="N301" s="57"/>
      <c r="O301" s="137">
        <v>0.09516803135302088</v>
      </c>
      <c r="P301" s="57"/>
      <c r="Q301" s="57"/>
      <c r="R301" s="57"/>
      <c r="S301" s="57"/>
      <c r="T301" s="57"/>
      <c r="U301" s="57"/>
      <c r="V301" s="56">
        <v>14998</v>
      </c>
      <c r="W301" s="57"/>
      <c r="X301" s="57"/>
      <c r="Y301" s="57"/>
      <c r="Z301" s="57"/>
      <c r="AA301" s="57"/>
      <c r="AB301" s="57"/>
      <c r="AC301" s="57"/>
      <c r="AD301" s="137">
        <v>0.07374228061204421</v>
      </c>
      <c r="AE301" s="57"/>
      <c r="AF301" s="57"/>
      <c r="AG301" s="57"/>
      <c r="AH301" s="57"/>
      <c r="AI301" s="1"/>
    </row>
    <row r="302" spans="2:35" ht="10.5" customHeight="1">
      <c r="B302" s="59" t="s">
        <v>1183</v>
      </c>
      <c r="C302" s="57"/>
      <c r="D302" s="139">
        <v>1492041274.879995</v>
      </c>
      <c r="E302" s="57"/>
      <c r="F302" s="57"/>
      <c r="G302" s="57"/>
      <c r="H302" s="57"/>
      <c r="I302" s="57"/>
      <c r="J302" s="57"/>
      <c r="K302" s="57"/>
      <c r="L302" s="57"/>
      <c r="M302" s="57"/>
      <c r="N302" s="57"/>
      <c r="O302" s="137">
        <v>0.10969306249956531</v>
      </c>
      <c r="P302" s="57"/>
      <c r="Q302" s="57"/>
      <c r="R302" s="57"/>
      <c r="S302" s="57"/>
      <c r="T302" s="57"/>
      <c r="U302" s="57"/>
      <c r="V302" s="56">
        <v>16497</v>
      </c>
      <c r="W302" s="57"/>
      <c r="X302" s="57"/>
      <c r="Y302" s="57"/>
      <c r="Z302" s="57"/>
      <c r="AA302" s="57"/>
      <c r="AB302" s="57"/>
      <c r="AC302" s="57"/>
      <c r="AD302" s="137">
        <v>0.08111257522715651</v>
      </c>
      <c r="AE302" s="57"/>
      <c r="AF302" s="57"/>
      <c r="AG302" s="57"/>
      <c r="AH302" s="57"/>
      <c r="AI302" s="1"/>
    </row>
    <row r="303" spans="2:35" ht="10.5" customHeight="1">
      <c r="B303" s="59" t="s">
        <v>1184</v>
      </c>
      <c r="C303" s="57"/>
      <c r="D303" s="139">
        <v>1371215444.66</v>
      </c>
      <c r="E303" s="57"/>
      <c r="F303" s="57"/>
      <c r="G303" s="57"/>
      <c r="H303" s="57"/>
      <c r="I303" s="57"/>
      <c r="J303" s="57"/>
      <c r="K303" s="57"/>
      <c r="L303" s="57"/>
      <c r="M303" s="57"/>
      <c r="N303" s="57"/>
      <c r="O303" s="137">
        <v>0.10081009420034732</v>
      </c>
      <c r="P303" s="57"/>
      <c r="Q303" s="57"/>
      <c r="R303" s="57"/>
      <c r="S303" s="57"/>
      <c r="T303" s="57"/>
      <c r="U303" s="57"/>
      <c r="V303" s="56">
        <v>15024</v>
      </c>
      <c r="W303" s="57"/>
      <c r="X303" s="57"/>
      <c r="Y303" s="57"/>
      <c r="Z303" s="57"/>
      <c r="AA303" s="57"/>
      <c r="AB303" s="57"/>
      <c r="AC303" s="57"/>
      <c r="AD303" s="137">
        <v>0.07387011761003816</v>
      </c>
      <c r="AE303" s="57"/>
      <c r="AF303" s="57"/>
      <c r="AG303" s="57"/>
      <c r="AH303" s="57"/>
      <c r="AI303" s="1"/>
    </row>
    <row r="304" spans="2:35" ht="10.5" customHeight="1">
      <c r="B304" s="59" t="s">
        <v>1185</v>
      </c>
      <c r="C304" s="57"/>
      <c r="D304" s="139">
        <v>1101291374.2300007</v>
      </c>
      <c r="E304" s="57"/>
      <c r="F304" s="57"/>
      <c r="G304" s="57"/>
      <c r="H304" s="57"/>
      <c r="I304" s="57"/>
      <c r="J304" s="57"/>
      <c r="K304" s="57"/>
      <c r="L304" s="57"/>
      <c r="M304" s="57"/>
      <c r="N304" s="57"/>
      <c r="O304" s="137">
        <v>0.0809656043552548</v>
      </c>
      <c r="P304" s="57"/>
      <c r="Q304" s="57"/>
      <c r="R304" s="57"/>
      <c r="S304" s="57"/>
      <c r="T304" s="57"/>
      <c r="U304" s="57"/>
      <c r="V304" s="56">
        <v>10974</v>
      </c>
      <c r="W304" s="57"/>
      <c r="X304" s="57"/>
      <c r="Y304" s="57"/>
      <c r="Z304" s="57"/>
      <c r="AA304" s="57"/>
      <c r="AB304" s="57"/>
      <c r="AC304" s="57"/>
      <c r="AD304" s="137">
        <v>0.053957046768674036</v>
      </c>
      <c r="AE304" s="57"/>
      <c r="AF304" s="57"/>
      <c r="AG304" s="57"/>
      <c r="AH304" s="57"/>
      <c r="AI304" s="1"/>
    </row>
    <row r="305" spans="2:35" ht="10.5" customHeight="1">
      <c r="B305" s="59" t="s">
        <v>1186</v>
      </c>
      <c r="C305" s="57"/>
      <c r="D305" s="139">
        <v>1134103384.4200025</v>
      </c>
      <c r="E305" s="57"/>
      <c r="F305" s="57"/>
      <c r="G305" s="57"/>
      <c r="H305" s="57"/>
      <c r="I305" s="57"/>
      <c r="J305" s="57"/>
      <c r="K305" s="57"/>
      <c r="L305" s="57"/>
      <c r="M305" s="57"/>
      <c r="N305" s="57"/>
      <c r="O305" s="137">
        <v>0.08337790349543624</v>
      </c>
      <c r="P305" s="57"/>
      <c r="Q305" s="57"/>
      <c r="R305" s="57"/>
      <c r="S305" s="57"/>
      <c r="T305" s="57"/>
      <c r="U305" s="57"/>
      <c r="V305" s="56">
        <v>10505</v>
      </c>
      <c r="W305" s="57"/>
      <c r="X305" s="57"/>
      <c r="Y305" s="57"/>
      <c r="Z305" s="57"/>
      <c r="AA305" s="57"/>
      <c r="AB305" s="57"/>
      <c r="AC305" s="57"/>
      <c r="AD305" s="137">
        <v>0.05165106399716792</v>
      </c>
      <c r="AE305" s="57"/>
      <c r="AF305" s="57"/>
      <c r="AG305" s="57"/>
      <c r="AH305" s="57"/>
      <c r="AI305" s="1"/>
    </row>
    <row r="306" spans="2:35" ht="10.5" customHeight="1">
      <c r="B306" s="59" t="s">
        <v>1187</v>
      </c>
      <c r="C306" s="57"/>
      <c r="D306" s="139">
        <v>284531300.48999995</v>
      </c>
      <c r="E306" s="57"/>
      <c r="F306" s="57"/>
      <c r="G306" s="57"/>
      <c r="H306" s="57"/>
      <c r="I306" s="57"/>
      <c r="J306" s="57"/>
      <c r="K306" s="57"/>
      <c r="L306" s="57"/>
      <c r="M306" s="57"/>
      <c r="N306" s="57"/>
      <c r="O306" s="137">
        <v>0.020918395659156597</v>
      </c>
      <c r="P306" s="57"/>
      <c r="Q306" s="57"/>
      <c r="R306" s="57"/>
      <c r="S306" s="57"/>
      <c r="T306" s="57"/>
      <c r="U306" s="57"/>
      <c r="V306" s="56">
        <v>2369</v>
      </c>
      <c r="W306" s="57"/>
      <c r="X306" s="57"/>
      <c r="Y306" s="57"/>
      <c r="Z306" s="57"/>
      <c r="AA306" s="57"/>
      <c r="AB306" s="57"/>
      <c r="AC306" s="57"/>
      <c r="AD306" s="137">
        <v>0.011647917240294221</v>
      </c>
      <c r="AE306" s="57"/>
      <c r="AF306" s="57"/>
      <c r="AG306" s="57"/>
      <c r="AH306" s="57"/>
      <c r="AI306" s="1"/>
    </row>
    <row r="307" spans="2:35" ht="10.5" customHeight="1">
      <c r="B307" s="59" t="s">
        <v>1188</v>
      </c>
      <c r="C307" s="57"/>
      <c r="D307" s="139">
        <v>23530706.939999994</v>
      </c>
      <c r="E307" s="57"/>
      <c r="F307" s="57"/>
      <c r="G307" s="57"/>
      <c r="H307" s="57"/>
      <c r="I307" s="57"/>
      <c r="J307" s="57"/>
      <c r="K307" s="57"/>
      <c r="L307" s="57"/>
      <c r="M307" s="57"/>
      <c r="N307" s="57"/>
      <c r="O307" s="137">
        <v>0.0017299489970449891</v>
      </c>
      <c r="P307" s="57"/>
      <c r="Q307" s="57"/>
      <c r="R307" s="57"/>
      <c r="S307" s="57"/>
      <c r="T307" s="57"/>
      <c r="U307" s="57"/>
      <c r="V307" s="56">
        <v>227</v>
      </c>
      <c r="W307" s="57"/>
      <c r="X307" s="57"/>
      <c r="Y307" s="57"/>
      <c r="Z307" s="57"/>
      <c r="AA307" s="57"/>
      <c r="AB307" s="57"/>
      <c r="AC307" s="57"/>
      <c r="AD307" s="137">
        <v>0.001116115328639421</v>
      </c>
      <c r="AE307" s="57"/>
      <c r="AF307" s="57"/>
      <c r="AG307" s="57"/>
      <c r="AH307" s="57"/>
      <c r="AI307" s="1"/>
    </row>
    <row r="308" spans="2:35" ht="10.5" customHeight="1">
      <c r="B308" s="59" t="s">
        <v>1189</v>
      </c>
      <c r="C308" s="57"/>
      <c r="D308" s="139">
        <v>12307654.099999994</v>
      </c>
      <c r="E308" s="57"/>
      <c r="F308" s="57"/>
      <c r="G308" s="57"/>
      <c r="H308" s="57"/>
      <c r="I308" s="57"/>
      <c r="J308" s="57"/>
      <c r="K308" s="57"/>
      <c r="L308" s="57"/>
      <c r="M308" s="57"/>
      <c r="N308" s="57"/>
      <c r="O308" s="137">
        <v>0.0009048437822357939</v>
      </c>
      <c r="P308" s="57"/>
      <c r="Q308" s="57"/>
      <c r="R308" s="57"/>
      <c r="S308" s="57"/>
      <c r="T308" s="57"/>
      <c r="U308" s="57"/>
      <c r="V308" s="56">
        <v>117</v>
      </c>
      <c r="W308" s="57"/>
      <c r="X308" s="57"/>
      <c r="Y308" s="57"/>
      <c r="Z308" s="57"/>
      <c r="AA308" s="57"/>
      <c r="AB308" s="57"/>
      <c r="AC308" s="57"/>
      <c r="AD308" s="137">
        <v>0.0005752664909727413</v>
      </c>
      <c r="AE308" s="57"/>
      <c r="AF308" s="57"/>
      <c r="AG308" s="57"/>
      <c r="AH308" s="57"/>
      <c r="AI308" s="1"/>
    </row>
    <row r="309" spans="2:35" ht="10.5" customHeight="1">
      <c r="B309" s="59" t="s">
        <v>1190</v>
      </c>
      <c r="C309" s="57"/>
      <c r="D309" s="139">
        <v>923708.28</v>
      </c>
      <c r="E309" s="57"/>
      <c r="F309" s="57"/>
      <c r="G309" s="57"/>
      <c r="H309" s="57"/>
      <c r="I309" s="57"/>
      <c r="J309" s="57"/>
      <c r="K309" s="57"/>
      <c r="L309" s="57"/>
      <c r="M309" s="57"/>
      <c r="N309" s="57"/>
      <c r="O309" s="137">
        <v>6.790991093564452E-05</v>
      </c>
      <c r="P309" s="57"/>
      <c r="Q309" s="57"/>
      <c r="R309" s="57"/>
      <c r="S309" s="57"/>
      <c r="T309" s="57"/>
      <c r="U309" s="57"/>
      <c r="V309" s="56">
        <v>10</v>
      </c>
      <c r="W309" s="57"/>
      <c r="X309" s="57"/>
      <c r="Y309" s="57"/>
      <c r="Z309" s="57"/>
      <c r="AA309" s="57"/>
      <c r="AB309" s="57"/>
      <c r="AC309" s="57"/>
      <c r="AD309" s="137">
        <v>4.916807615151634E-05</v>
      </c>
      <c r="AE309" s="57"/>
      <c r="AF309" s="57"/>
      <c r="AG309" s="57"/>
      <c r="AH309" s="57"/>
      <c r="AI309" s="1"/>
    </row>
    <row r="310" spans="2:35" ht="10.5" customHeight="1">
      <c r="B310" s="59" t="s">
        <v>1192</v>
      </c>
      <c r="C310" s="57"/>
      <c r="D310" s="139">
        <v>450809.49</v>
      </c>
      <c r="E310" s="57"/>
      <c r="F310" s="57"/>
      <c r="G310" s="57"/>
      <c r="H310" s="57"/>
      <c r="I310" s="57"/>
      <c r="J310" s="57"/>
      <c r="K310" s="57"/>
      <c r="L310" s="57"/>
      <c r="M310" s="57"/>
      <c r="N310" s="57"/>
      <c r="O310" s="137">
        <v>3.3142966213146136E-05</v>
      </c>
      <c r="P310" s="57"/>
      <c r="Q310" s="57"/>
      <c r="R310" s="57"/>
      <c r="S310" s="57"/>
      <c r="T310" s="57"/>
      <c r="U310" s="57"/>
      <c r="V310" s="56">
        <v>5</v>
      </c>
      <c r="W310" s="57"/>
      <c r="X310" s="57"/>
      <c r="Y310" s="57"/>
      <c r="Z310" s="57"/>
      <c r="AA310" s="57"/>
      <c r="AB310" s="57"/>
      <c r="AC310" s="57"/>
      <c r="AD310" s="137">
        <v>2.458403807575817E-05</v>
      </c>
      <c r="AE310" s="57"/>
      <c r="AF310" s="57"/>
      <c r="AG310" s="57"/>
      <c r="AH310" s="57"/>
      <c r="AI310" s="1"/>
    </row>
    <row r="311" spans="2:35" ht="9.75" customHeight="1">
      <c r="B311" s="145"/>
      <c r="C311" s="141"/>
      <c r="D311" s="142">
        <v>13601965711.240013</v>
      </c>
      <c r="E311" s="141"/>
      <c r="F311" s="141"/>
      <c r="G311" s="141"/>
      <c r="H311" s="141"/>
      <c r="I311" s="141"/>
      <c r="J311" s="141"/>
      <c r="K311" s="141"/>
      <c r="L311" s="141"/>
      <c r="M311" s="141"/>
      <c r="N311" s="141"/>
      <c r="O311" s="143">
        <v>0.9999999999999952</v>
      </c>
      <c r="P311" s="141"/>
      <c r="Q311" s="141"/>
      <c r="R311" s="141"/>
      <c r="S311" s="141"/>
      <c r="T311" s="141"/>
      <c r="U311" s="141"/>
      <c r="V311" s="144">
        <v>203384</v>
      </c>
      <c r="W311" s="141"/>
      <c r="X311" s="141"/>
      <c r="Y311" s="141"/>
      <c r="Z311" s="141"/>
      <c r="AA311" s="141"/>
      <c r="AB311" s="141"/>
      <c r="AC311" s="141"/>
      <c r="AD311" s="143">
        <v>1</v>
      </c>
      <c r="AE311" s="141"/>
      <c r="AF311" s="141"/>
      <c r="AG311" s="141"/>
      <c r="AH311" s="141"/>
      <c r="AI311" s="1"/>
    </row>
    <row r="312" spans="2:35" ht="9"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8.75" customHeight="1">
      <c r="B313" s="66" t="s">
        <v>1169</v>
      </c>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8"/>
    </row>
    <row r="314" spans="2:35" ht="8.2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12" customHeight="1">
      <c r="B315" s="53" t="s">
        <v>1173</v>
      </c>
      <c r="C315" s="54"/>
      <c r="D315" s="53" t="s">
        <v>1170</v>
      </c>
      <c r="E315" s="54"/>
      <c r="F315" s="54"/>
      <c r="G315" s="54"/>
      <c r="H315" s="54"/>
      <c r="I315" s="54"/>
      <c r="J315" s="54"/>
      <c r="K315" s="54"/>
      <c r="L315" s="54"/>
      <c r="M315" s="54"/>
      <c r="N315" s="54"/>
      <c r="O315" s="53" t="s">
        <v>1171</v>
      </c>
      <c r="P315" s="54"/>
      <c r="Q315" s="54"/>
      <c r="R315" s="54"/>
      <c r="S315" s="54"/>
      <c r="T315" s="54"/>
      <c r="U315" s="54"/>
      <c r="V315" s="53" t="s">
        <v>1172</v>
      </c>
      <c r="W315" s="54"/>
      <c r="X315" s="54"/>
      <c r="Y315" s="54"/>
      <c r="Z315" s="54"/>
      <c r="AA315" s="54"/>
      <c r="AB315" s="54"/>
      <c r="AC315" s="54"/>
      <c r="AD315" s="54"/>
      <c r="AE315" s="53" t="s">
        <v>1171</v>
      </c>
      <c r="AF315" s="54"/>
      <c r="AG315" s="54"/>
      <c r="AH315" s="54"/>
      <c r="AI315" s="1"/>
    </row>
    <row r="316" spans="2:35" ht="12" customHeight="1">
      <c r="B316" s="59" t="s">
        <v>1254</v>
      </c>
      <c r="C316" s="57"/>
      <c r="D316" s="139">
        <v>10712725995.930172</v>
      </c>
      <c r="E316" s="57"/>
      <c r="F316" s="57"/>
      <c r="G316" s="57"/>
      <c r="H316" s="57"/>
      <c r="I316" s="57"/>
      <c r="J316" s="57"/>
      <c r="K316" s="57"/>
      <c r="L316" s="57"/>
      <c r="M316" s="57"/>
      <c r="N316" s="57"/>
      <c r="O316" s="137">
        <v>0.7875866050064781</v>
      </c>
      <c r="P316" s="57"/>
      <c r="Q316" s="57"/>
      <c r="R316" s="57"/>
      <c r="S316" s="57"/>
      <c r="T316" s="57"/>
      <c r="U316" s="57"/>
      <c r="V316" s="56">
        <v>161571</v>
      </c>
      <c r="W316" s="57"/>
      <c r="X316" s="57"/>
      <c r="Y316" s="57"/>
      <c r="Z316" s="57"/>
      <c r="AA316" s="57"/>
      <c r="AB316" s="57"/>
      <c r="AC316" s="57"/>
      <c r="AD316" s="57"/>
      <c r="AE316" s="137">
        <v>0.7944135231876647</v>
      </c>
      <c r="AF316" s="57"/>
      <c r="AG316" s="57"/>
      <c r="AH316" s="57"/>
      <c r="AI316" s="1"/>
    </row>
    <row r="317" spans="2:35" ht="12" customHeight="1">
      <c r="B317" s="59" t="s">
        <v>1287</v>
      </c>
      <c r="C317" s="57"/>
      <c r="D317" s="139">
        <v>1376932134.6300035</v>
      </c>
      <c r="E317" s="57"/>
      <c r="F317" s="57"/>
      <c r="G317" s="57"/>
      <c r="H317" s="57"/>
      <c r="I317" s="57"/>
      <c r="J317" s="57"/>
      <c r="K317" s="57"/>
      <c r="L317" s="57"/>
      <c r="M317" s="57"/>
      <c r="N317" s="57"/>
      <c r="O317" s="137">
        <v>0.1012303783042297</v>
      </c>
      <c r="P317" s="57"/>
      <c r="Q317" s="57"/>
      <c r="R317" s="57"/>
      <c r="S317" s="57"/>
      <c r="T317" s="57"/>
      <c r="U317" s="57"/>
      <c r="V317" s="56">
        <v>25181</v>
      </c>
      <c r="W317" s="57"/>
      <c r="X317" s="57"/>
      <c r="Y317" s="57"/>
      <c r="Z317" s="57"/>
      <c r="AA317" s="57"/>
      <c r="AB317" s="57"/>
      <c r="AC317" s="57"/>
      <c r="AD317" s="57"/>
      <c r="AE317" s="137">
        <v>0.1238101325571333</v>
      </c>
      <c r="AF317" s="57"/>
      <c r="AG317" s="57"/>
      <c r="AH317" s="57"/>
      <c r="AI317" s="1"/>
    </row>
    <row r="318" spans="2:35" ht="12" customHeight="1">
      <c r="B318" s="59" t="s">
        <v>1175</v>
      </c>
      <c r="C318" s="57"/>
      <c r="D318" s="139">
        <v>555957609.3899981</v>
      </c>
      <c r="E318" s="57"/>
      <c r="F318" s="57"/>
      <c r="G318" s="57"/>
      <c r="H318" s="57"/>
      <c r="I318" s="57"/>
      <c r="J318" s="57"/>
      <c r="K318" s="57"/>
      <c r="L318" s="57"/>
      <c r="M318" s="57"/>
      <c r="N318" s="57"/>
      <c r="O318" s="137">
        <v>0.04087332825214924</v>
      </c>
      <c r="P318" s="57"/>
      <c r="Q318" s="57"/>
      <c r="R318" s="57"/>
      <c r="S318" s="57"/>
      <c r="T318" s="57"/>
      <c r="U318" s="57"/>
      <c r="V318" s="56">
        <v>6128</v>
      </c>
      <c r="W318" s="57"/>
      <c r="X318" s="57"/>
      <c r="Y318" s="57"/>
      <c r="Z318" s="57"/>
      <c r="AA318" s="57"/>
      <c r="AB318" s="57"/>
      <c r="AC318" s="57"/>
      <c r="AD318" s="57"/>
      <c r="AE318" s="137">
        <v>0.030130197065649216</v>
      </c>
      <c r="AF318" s="57"/>
      <c r="AG318" s="57"/>
      <c r="AH318" s="57"/>
      <c r="AI318" s="1"/>
    </row>
    <row r="319" spans="2:35" ht="12" customHeight="1">
      <c r="B319" s="59" t="s">
        <v>1176</v>
      </c>
      <c r="C319" s="57"/>
      <c r="D319" s="139">
        <v>275059987.2800002</v>
      </c>
      <c r="E319" s="57"/>
      <c r="F319" s="57"/>
      <c r="G319" s="57"/>
      <c r="H319" s="57"/>
      <c r="I319" s="57"/>
      <c r="J319" s="57"/>
      <c r="K319" s="57"/>
      <c r="L319" s="57"/>
      <c r="M319" s="57"/>
      <c r="N319" s="57"/>
      <c r="O319" s="137">
        <v>0.02022207621452101</v>
      </c>
      <c r="P319" s="57"/>
      <c r="Q319" s="57"/>
      <c r="R319" s="57"/>
      <c r="S319" s="57"/>
      <c r="T319" s="57"/>
      <c r="U319" s="57"/>
      <c r="V319" s="56">
        <v>3170</v>
      </c>
      <c r="W319" s="57"/>
      <c r="X319" s="57"/>
      <c r="Y319" s="57"/>
      <c r="Z319" s="57"/>
      <c r="AA319" s="57"/>
      <c r="AB319" s="57"/>
      <c r="AC319" s="57"/>
      <c r="AD319" s="57"/>
      <c r="AE319" s="137">
        <v>0.01558628014003068</v>
      </c>
      <c r="AF319" s="57"/>
      <c r="AG319" s="57"/>
      <c r="AH319" s="57"/>
      <c r="AI319" s="1"/>
    </row>
    <row r="320" spans="2:35" ht="12" customHeight="1">
      <c r="B320" s="59" t="s">
        <v>1177</v>
      </c>
      <c r="C320" s="57"/>
      <c r="D320" s="139">
        <v>210188650.3800002</v>
      </c>
      <c r="E320" s="57"/>
      <c r="F320" s="57"/>
      <c r="G320" s="57"/>
      <c r="H320" s="57"/>
      <c r="I320" s="57"/>
      <c r="J320" s="57"/>
      <c r="K320" s="57"/>
      <c r="L320" s="57"/>
      <c r="M320" s="57"/>
      <c r="N320" s="57"/>
      <c r="O320" s="137">
        <v>0.015452814309501451</v>
      </c>
      <c r="P320" s="57"/>
      <c r="Q320" s="57"/>
      <c r="R320" s="57"/>
      <c r="S320" s="57"/>
      <c r="T320" s="57"/>
      <c r="U320" s="57"/>
      <c r="V320" s="56">
        <v>2235</v>
      </c>
      <c r="W320" s="57"/>
      <c r="X320" s="57"/>
      <c r="Y320" s="57"/>
      <c r="Z320" s="57"/>
      <c r="AA320" s="57"/>
      <c r="AB320" s="57"/>
      <c r="AC320" s="57"/>
      <c r="AD320" s="57"/>
      <c r="AE320" s="137">
        <v>0.010989065019863903</v>
      </c>
      <c r="AF320" s="57"/>
      <c r="AG320" s="57"/>
      <c r="AH320" s="57"/>
      <c r="AI320" s="1"/>
    </row>
    <row r="321" spans="2:35" ht="12" customHeight="1">
      <c r="B321" s="59" t="s">
        <v>1178</v>
      </c>
      <c r="C321" s="57"/>
      <c r="D321" s="139">
        <v>129441400.39999978</v>
      </c>
      <c r="E321" s="57"/>
      <c r="F321" s="57"/>
      <c r="G321" s="57"/>
      <c r="H321" s="57"/>
      <c r="I321" s="57"/>
      <c r="J321" s="57"/>
      <c r="K321" s="57"/>
      <c r="L321" s="57"/>
      <c r="M321" s="57"/>
      <c r="N321" s="57"/>
      <c r="O321" s="137">
        <v>0.009516374555556635</v>
      </c>
      <c r="P321" s="57"/>
      <c r="Q321" s="57"/>
      <c r="R321" s="57"/>
      <c r="S321" s="57"/>
      <c r="T321" s="57"/>
      <c r="U321" s="57"/>
      <c r="V321" s="56">
        <v>1329</v>
      </c>
      <c r="W321" s="57"/>
      <c r="X321" s="57"/>
      <c r="Y321" s="57"/>
      <c r="Z321" s="57"/>
      <c r="AA321" s="57"/>
      <c r="AB321" s="57"/>
      <c r="AC321" s="57"/>
      <c r="AD321" s="57"/>
      <c r="AE321" s="137">
        <v>0.006534437320536522</v>
      </c>
      <c r="AF321" s="57"/>
      <c r="AG321" s="57"/>
      <c r="AH321" s="57"/>
      <c r="AI321" s="1"/>
    </row>
    <row r="322" spans="2:35" ht="12" customHeight="1">
      <c r="B322" s="59" t="s">
        <v>1181</v>
      </c>
      <c r="C322" s="57"/>
      <c r="D322" s="139">
        <v>316262062.7599992</v>
      </c>
      <c r="E322" s="57"/>
      <c r="F322" s="57"/>
      <c r="G322" s="57"/>
      <c r="H322" s="57"/>
      <c r="I322" s="57"/>
      <c r="J322" s="57"/>
      <c r="K322" s="57"/>
      <c r="L322" s="57"/>
      <c r="M322" s="57"/>
      <c r="N322" s="57"/>
      <c r="O322" s="137">
        <v>0.023251202765395277</v>
      </c>
      <c r="P322" s="57"/>
      <c r="Q322" s="57"/>
      <c r="R322" s="57"/>
      <c r="S322" s="57"/>
      <c r="T322" s="57"/>
      <c r="U322" s="57"/>
      <c r="V322" s="56">
        <v>3458</v>
      </c>
      <c r="W322" s="57"/>
      <c r="X322" s="57"/>
      <c r="Y322" s="57"/>
      <c r="Z322" s="57"/>
      <c r="AA322" s="57"/>
      <c r="AB322" s="57"/>
      <c r="AC322" s="57"/>
      <c r="AD322" s="57"/>
      <c r="AE322" s="137">
        <v>0.01700232073319435</v>
      </c>
      <c r="AF322" s="57"/>
      <c r="AG322" s="57"/>
      <c r="AH322" s="57"/>
      <c r="AI322" s="1"/>
    </row>
    <row r="323" spans="2:35" ht="12" customHeight="1">
      <c r="B323" s="59" t="s">
        <v>1180</v>
      </c>
      <c r="C323" s="57"/>
      <c r="D323" s="139">
        <v>25397870.470000036</v>
      </c>
      <c r="E323" s="57"/>
      <c r="F323" s="57"/>
      <c r="G323" s="57"/>
      <c r="H323" s="57"/>
      <c r="I323" s="57"/>
      <c r="J323" s="57"/>
      <c r="K323" s="57"/>
      <c r="L323" s="57"/>
      <c r="M323" s="57"/>
      <c r="N323" s="57"/>
      <c r="O323" s="137">
        <v>0.001867220592168686</v>
      </c>
      <c r="P323" s="57"/>
      <c r="Q323" s="57"/>
      <c r="R323" s="57"/>
      <c r="S323" s="57"/>
      <c r="T323" s="57"/>
      <c r="U323" s="57"/>
      <c r="V323" s="56">
        <v>312</v>
      </c>
      <c r="W323" s="57"/>
      <c r="X323" s="57"/>
      <c r="Y323" s="57"/>
      <c r="Z323" s="57"/>
      <c r="AA323" s="57"/>
      <c r="AB323" s="57"/>
      <c r="AC323" s="57"/>
      <c r="AD323" s="57"/>
      <c r="AE323" s="137">
        <v>0.00153404397592731</v>
      </c>
      <c r="AF323" s="57"/>
      <c r="AG323" s="57"/>
      <c r="AH323" s="57"/>
      <c r="AI323" s="1"/>
    </row>
    <row r="324" spans="2:34" ht="9.75" customHeight="1">
      <c r="B324" s="145"/>
      <c r="C324" s="141"/>
      <c r="D324" s="142">
        <v>13601965711.240171</v>
      </c>
      <c r="E324" s="141"/>
      <c r="F324" s="141"/>
      <c r="G324" s="141"/>
      <c r="H324" s="141"/>
      <c r="I324" s="141"/>
      <c r="J324" s="141"/>
      <c r="K324" s="141"/>
      <c r="L324" s="141"/>
      <c r="M324" s="141"/>
      <c r="N324" s="141"/>
      <c r="O324" s="143">
        <v>0.9999999999999836</v>
      </c>
      <c r="P324" s="141"/>
      <c r="Q324" s="141"/>
      <c r="R324" s="141"/>
      <c r="S324" s="141"/>
      <c r="T324" s="141"/>
      <c r="U324" s="141"/>
      <c r="V324" s="144">
        <v>203384</v>
      </c>
      <c r="W324" s="141"/>
      <c r="X324" s="141"/>
      <c r="Y324" s="141"/>
      <c r="Z324" s="141"/>
      <c r="AA324" s="141"/>
      <c r="AB324" s="141"/>
      <c r="AC324" s="141"/>
      <c r="AD324" s="141"/>
      <c r="AE324" s="143">
        <v>1</v>
      </c>
      <c r="AF324" s="141"/>
      <c r="AG324" s="141"/>
      <c r="AH324" s="141"/>
    </row>
  </sheetData>
  <sheetProtection/>
  <mergeCells count="1363">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3:E213"/>
    <mergeCell ref="F213:P213"/>
    <mergeCell ref="Q213:W213"/>
    <mergeCell ref="X213:AE213"/>
    <mergeCell ref="AF213:AI213"/>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7:AI237"/>
    <mergeCell ref="B244:AI244"/>
    <mergeCell ref="B252:AI252"/>
    <mergeCell ref="B271:AI271"/>
    <mergeCell ref="B290:AI290"/>
    <mergeCell ref="B313:AI313"/>
    <mergeCell ref="B240:D240"/>
    <mergeCell ref="E240:O240"/>
    <mergeCell ref="P240:V240"/>
    <mergeCell ref="W240:AD240"/>
    <mergeCell ref="B99:AI99"/>
    <mergeCell ref="B143:AI143"/>
    <mergeCell ref="B178:AI178"/>
    <mergeCell ref="B188:AI188"/>
    <mergeCell ref="B211:AI211"/>
    <mergeCell ref="B219:AI219"/>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0" max="255" man="1"/>
    <brk id="98" max="255" man="1"/>
    <brk id="142" max="255" man="1"/>
    <brk id="270" max="255" man="1"/>
  </rowBreaks>
</worksheet>
</file>

<file path=xl/worksheets/sheet11.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43">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986</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1154</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1114</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43921</v>
      </c>
      <c r="J9" s="39"/>
      <c r="K9" s="39"/>
      <c r="L9" s="1"/>
      <c r="M9" s="1"/>
      <c r="N9" s="1"/>
      <c r="O9" s="1"/>
      <c r="P9" s="1"/>
      <c r="Q9" s="1"/>
      <c r="R9" s="1"/>
      <c r="S9" s="1"/>
    </row>
    <row r="10" spans="1:19" ht="21" customHeight="1">
      <c r="A10" s="1"/>
      <c r="B10" s="66" t="s">
        <v>1155</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1156</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1157</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1158</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1159</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1160</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1161</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1162</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1163</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1164</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1165</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1166</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1167</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1168</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1169</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45" r:id="rId2"/>
  <rowBreaks count="3" manualBreakCount="3">
    <brk id="16" max="255" man="1"/>
    <brk id="29" max="19" man="1"/>
    <brk id="45" max="255" man="1"/>
  </rowBreaks>
  <drawing r:id="rId1"/>
</worksheet>
</file>

<file path=xl/worksheets/sheet12.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52421435.849999994</v>
      </c>
      <c r="C2">
        <v>913</v>
      </c>
      <c r="D2">
        <v>0.004489045352633442</v>
      </c>
    </row>
    <row r="3" spans="1:4" ht="12.75">
      <c r="A3" t="s">
        <v>534</v>
      </c>
      <c r="B3">
        <v>359167883.18999934</v>
      </c>
      <c r="C3">
        <v>5329</v>
      </c>
      <c r="D3">
        <v>0.026201667781143058</v>
      </c>
    </row>
    <row r="4" spans="1:4" ht="12.75">
      <c r="A4" t="s">
        <v>600</v>
      </c>
      <c r="B4">
        <v>582854687.8500006</v>
      </c>
      <c r="C4">
        <v>9313</v>
      </c>
      <c r="D4">
        <v>0.04579022931990717</v>
      </c>
    </row>
    <row r="5" spans="1:4" ht="12.75">
      <c r="A5" t="s">
        <v>598</v>
      </c>
      <c r="B5">
        <v>683145168.8100011</v>
      </c>
      <c r="C5">
        <v>8335</v>
      </c>
      <c r="D5">
        <v>0.04098159147228887</v>
      </c>
    </row>
    <row r="6" spans="1:4" ht="12.75">
      <c r="A6" t="s">
        <v>596</v>
      </c>
      <c r="B6">
        <v>895950331.5099994</v>
      </c>
      <c r="C6">
        <v>14857</v>
      </c>
      <c r="D6">
        <v>0.07304901073830783</v>
      </c>
    </row>
    <row r="7" spans="1:4" ht="12.75">
      <c r="A7" t="s">
        <v>594</v>
      </c>
      <c r="B7">
        <v>983776965.8699973</v>
      </c>
      <c r="C7">
        <v>15578</v>
      </c>
      <c r="D7">
        <v>0.07659402902883217</v>
      </c>
    </row>
    <row r="8" spans="1:4" ht="12.75">
      <c r="A8" t="s">
        <v>592</v>
      </c>
      <c r="B8">
        <v>1088917242.7199996</v>
      </c>
      <c r="C8">
        <v>19353</v>
      </c>
      <c r="D8">
        <v>0.09515497777602958</v>
      </c>
    </row>
    <row r="9" spans="1:4" ht="12.75">
      <c r="A9" t="s">
        <v>588</v>
      </c>
      <c r="B9">
        <v>1144129539.000001</v>
      </c>
      <c r="C9">
        <v>11204</v>
      </c>
      <c r="D9">
        <v>0.05508791252015891</v>
      </c>
    </row>
    <row r="10" spans="1:4" ht="12.75">
      <c r="A10" t="s">
        <v>590</v>
      </c>
      <c r="B10">
        <v>1533786962.7299974</v>
      </c>
      <c r="C10">
        <v>25351</v>
      </c>
      <c r="D10">
        <v>0.12464598985170908</v>
      </c>
    </row>
    <row r="11" spans="1:4" ht="12.75">
      <c r="A11" t="s">
        <v>584</v>
      </c>
      <c r="B11">
        <v>1949691193.9299996</v>
      </c>
      <c r="C11">
        <v>27909</v>
      </c>
      <c r="D11">
        <v>0.13722318373126696</v>
      </c>
    </row>
    <row r="12" spans="1:4" ht="12.75">
      <c r="A12" t="s">
        <v>582</v>
      </c>
      <c r="B12">
        <v>2152334418.3899903</v>
      </c>
      <c r="C12">
        <v>31371</v>
      </c>
      <c r="D12">
        <v>0.1542451716949219</v>
      </c>
    </row>
    <row r="13" spans="1:4" ht="12.75">
      <c r="A13" t="s">
        <v>586</v>
      </c>
      <c r="B13">
        <v>2175789881.390003</v>
      </c>
      <c r="C13">
        <v>33871</v>
      </c>
      <c r="D13">
        <v>0.16653719073280102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1174</v>
      </c>
      <c r="B2">
        <v>0.25597337310612917</v>
      </c>
    </row>
    <row r="3" spans="1:2" ht="12.75">
      <c r="A3" t="s">
        <v>1175</v>
      </c>
      <c r="B3">
        <v>0.18025847925964714</v>
      </c>
    </row>
    <row r="4" spans="1:2" ht="12.75">
      <c r="A4" t="s">
        <v>1176</v>
      </c>
      <c r="B4">
        <v>0.12476142695152365</v>
      </c>
    </row>
    <row r="5" spans="1:2" ht="12.75">
      <c r="A5" t="s">
        <v>1177</v>
      </c>
      <c r="B5">
        <v>0.22187541216091447</v>
      </c>
    </row>
    <row r="6" spans="1:2" ht="12.75">
      <c r="A6" t="s">
        <v>1178</v>
      </c>
      <c r="B6">
        <v>0.08662475832933007</v>
      </c>
    </row>
    <row r="7" spans="1:2" ht="12.75">
      <c r="A7" t="s">
        <v>1179</v>
      </c>
      <c r="B7">
        <v>0.03607481117633757</v>
      </c>
    </row>
    <row r="8" spans="1:2" ht="12.75">
      <c r="A8" t="s">
        <v>1180</v>
      </c>
      <c r="B8">
        <v>0.00769256099091149</v>
      </c>
    </row>
    <row r="9" spans="1:2" ht="12.75">
      <c r="A9" t="s">
        <v>1181</v>
      </c>
      <c r="B9">
        <v>0.0057795737777105085</v>
      </c>
    </row>
    <row r="10" spans="1:2" ht="12.75">
      <c r="A10" t="s">
        <v>1182</v>
      </c>
      <c r="B10">
        <v>0.01448306358155362</v>
      </c>
    </row>
    <row r="11" spans="1:2" ht="12.75">
      <c r="A11" t="s">
        <v>1183</v>
      </c>
      <c r="B11">
        <v>0.025215338190169124</v>
      </c>
    </row>
    <row r="12" spans="1:2" ht="12.75">
      <c r="A12" t="s">
        <v>1184</v>
      </c>
      <c r="B12">
        <v>0.019899009795792708</v>
      </c>
    </row>
    <row r="13" spans="1:2" ht="12.75">
      <c r="A13" t="s">
        <v>1185</v>
      </c>
      <c r="B13">
        <v>0.003629437705404983</v>
      </c>
    </row>
    <row r="14" spans="1:2" ht="12.75">
      <c r="A14" t="s">
        <v>1186</v>
      </c>
      <c r="B14">
        <v>0.0012020349137102431</v>
      </c>
    </row>
    <row r="15" spans="1:2" ht="12.75">
      <c r="A15" t="s">
        <v>1187</v>
      </c>
      <c r="B15">
        <v>0.0016134992923753904</v>
      </c>
    </row>
    <row r="16" spans="1:2" ht="12.75">
      <c r="A16" t="s">
        <v>1188</v>
      </c>
      <c r="B16">
        <v>0.006690160412241201</v>
      </c>
    </row>
    <row r="17" spans="1:2" ht="12.75">
      <c r="A17" t="s">
        <v>1189</v>
      </c>
      <c r="B17">
        <v>0.005078247386178947</v>
      </c>
    </row>
    <row r="18" spans="1:2" ht="12.75">
      <c r="A18" t="s">
        <v>1190</v>
      </c>
      <c r="B18">
        <v>0.002153875986159155</v>
      </c>
    </row>
    <row r="19" spans="1:2" ht="12.75">
      <c r="A19" t="s">
        <v>1191</v>
      </c>
      <c r="B19">
        <v>0.0004993645877512513</v>
      </c>
    </row>
    <row r="20" spans="1:2" ht="12.75">
      <c r="A20" t="s">
        <v>1192</v>
      </c>
      <c r="B20">
        <v>0.00014157957687017627</v>
      </c>
    </row>
    <row r="21" spans="1:2" ht="12.75">
      <c r="A21" t="s">
        <v>1193</v>
      </c>
      <c r="B21">
        <v>7.855386145526437E-05</v>
      </c>
    </row>
    <row r="22" spans="1:2" ht="12.75">
      <c r="A22" t="s">
        <v>1194</v>
      </c>
      <c r="B22">
        <v>0.0001701985499115745</v>
      </c>
    </row>
    <row r="23" spans="1:2" ht="12.75">
      <c r="A23" t="s">
        <v>1195</v>
      </c>
      <c r="B23">
        <v>2.7410520502334955E-05</v>
      </c>
    </row>
    <row r="24" spans="1:2" ht="12.75">
      <c r="A24" t="s">
        <v>1196</v>
      </c>
      <c r="B24">
        <v>3.543127664273949E-05</v>
      </c>
    </row>
    <row r="25" spans="1:2" ht="12.75">
      <c r="A25" t="s">
        <v>1197</v>
      </c>
      <c r="B25">
        <v>2.2357891238374337E-05</v>
      </c>
    </row>
    <row r="26" spans="1:2" ht="12.75">
      <c r="A26" t="s">
        <v>1198</v>
      </c>
      <c r="B26">
        <v>2.9545141381139764E-06</v>
      </c>
    </row>
    <row r="27" spans="1:2" ht="12.75">
      <c r="A27" t="s">
        <v>1199</v>
      </c>
      <c r="B27">
        <v>7.967896133603773E-06</v>
      </c>
    </row>
    <row r="28" spans="1:2" ht="12.75">
      <c r="A28" t="s">
        <v>1200</v>
      </c>
      <c r="B28">
        <v>1.4534450696095588E-06</v>
      </c>
    </row>
    <row r="29" spans="1:2" ht="12.75">
      <c r="A29" t="s">
        <v>1201</v>
      </c>
      <c r="B29">
        <v>4.2099363588808695E-06</v>
      </c>
    </row>
    <row r="30" spans="1:2" ht="12.75">
      <c r="A30" t="s">
        <v>1202</v>
      </c>
      <c r="B30">
        <v>6.602060459966686E-08</v>
      </c>
    </row>
    <row r="31" spans="1:2" ht="12.75">
      <c r="A31" t="s">
        <v>1203</v>
      </c>
      <c r="B31">
        <v>3.388907234335168E-06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1204</v>
      </c>
      <c r="B2">
        <v>2.510541764693723E-05</v>
      </c>
    </row>
    <row r="3" spans="1:2" ht="12.75">
      <c r="A3" t="s">
        <v>1174</v>
      </c>
      <c r="B3">
        <v>0.007756330933316421</v>
      </c>
    </row>
    <row r="4" spans="1:2" ht="12.75">
      <c r="A4" t="s">
        <v>1175</v>
      </c>
      <c r="B4">
        <v>0.009804392821678599</v>
      </c>
    </row>
    <row r="5" spans="1:2" ht="12.75">
      <c r="A5" t="s">
        <v>1176</v>
      </c>
      <c r="B5">
        <v>0.009591192940752294</v>
      </c>
    </row>
    <row r="6" spans="1:2" ht="12.75">
      <c r="A6" t="s">
        <v>1177</v>
      </c>
      <c r="B6">
        <v>0.013341186234578195</v>
      </c>
    </row>
    <row r="7" spans="1:2" ht="12.75">
      <c r="A7" t="s">
        <v>1178</v>
      </c>
      <c r="B7">
        <v>0.019780386996393354</v>
      </c>
    </row>
    <row r="8" spans="1:2" ht="12.75">
      <c r="A8" t="s">
        <v>1179</v>
      </c>
      <c r="B8">
        <v>0.02333272695487982</v>
      </c>
    </row>
    <row r="9" spans="1:2" ht="12.75">
      <c r="A9" t="s">
        <v>1180</v>
      </c>
      <c r="B9">
        <v>0.03443076545789242</v>
      </c>
    </row>
    <row r="10" spans="1:2" ht="12.75">
      <c r="A10" t="s">
        <v>1181</v>
      </c>
      <c r="B10">
        <v>0.029463113091722743</v>
      </c>
    </row>
    <row r="11" spans="1:2" ht="12.75">
      <c r="A11" t="s">
        <v>1182</v>
      </c>
      <c r="B11">
        <v>0.043681356620316886</v>
      </c>
    </row>
    <row r="12" spans="1:2" ht="12.75">
      <c r="A12" t="s">
        <v>1183</v>
      </c>
      <c r="B12">
        <v>0.05457785258836127</v>
      </c>
    </row>
    <row r="13" spans="1:2" ht="12.75">
      <c r="A13" t="s">
        <v>1184</v>
      </c>
      <c r="B13">
        <v>0.03158153851138042</v>
      </c>
    </row>
    <row r="14" spans="1:2" ht="12.75">
      <c r="A14" t="s">
        <v>1185</v>
      </c>
      <c r="B14">
        <v>0.04972077814173123</v>
      </c>
    </row>
    <row r="15" spans="1:2" ht="12.75">
      <c r="A15" t="s">
        <v>1186</v>
      </c>
      <c r="B15">
        <v>0.04673281769595421</v>
      </c>
    </row>
    <row r="16" spans="1:2" ht="12.75">
      <c r="A16" t="s">
        <v>1187</v>
      </c>
      <c r="B16">
        <v>0.04679947220231385</v>
      </c>
    </row>
    <row r="17" spans="1:2" ht="12.75">
      <c r="A17" t="s">
        <v>1188</v>
      </c>
      <c r="B17">
        <v>0.06936460137525163</v>
      </c>
    </row>
    <row r="18" spans="1:2" ht="12.75">
      <c r="A18" t="s">
        <v>1189</v>
      </c>
      <c r="B18">
        <v>0.03671186056345942</v>
      </c>
    </row>
    <row r="19" spans="1:2" ht="12.75">
      <c r="A19" t="s">
        <v>1190</v>
      </c>
      <c r="B19">
        <v>0.06586203868751911</v>
      </c>
    </row>
    <row r="20" spans="1:2" ht="12.75">
      <c r="A20" t="s">
        <v>1191</v>
      </c>
      <c r="B20">
        <v>0.05455598313755442</v>
      </c>
    </row>
    <row r="21" spans="1:2" ht="12.75">
      <c r="A21" t="s">
        <v>1192</v>
      </c>
      <c r="B21">
        <v>0.05975770198187805</v>
      </c>
    </row>
    <row r="22" spans="1:2" ht="12.75">
      <c r="A22" t="s">
        <v>1193</v>
      </c>
      <c r="B22">
        <v>0.082074783390865</v>
      </c>
    </row>
    <row r="23" spans="1:2" ht="12.75">
      <c r="A23" t="s">
        <v>1194</v>
      </c>
      <c r="B23">
        <v>0.029108049597039082</v>
      </c>
    </row>
    <row r="24" spans="1:2" ht="12.75">
      <c r="A24" t="s">
        <v>1195</v>
      </c>
      <c r="B24">
        <v>0.05656545203493646</v>
      </c>
    </row>
    <row r="25" spans="1:2" ht="12.75">
      <c r="A25" t="s">
        <v>1196</v>
      </c>
      <c r="B25">
        <v>0.034555318744966285</v>
      </c>
    </row>
    <row r="26" spans="1:2" ht="12.75">
      <c r="A26" t="s">
        <v>1197</v>
      </c>
      <c r="B26">
        <v>0.042286023356514164</v>
      </c>
    </row>
    <row r="27" spans="1:2" ht="12.75">
      <c r="A27" t="s">
        <v>1198</v>
      </c>
      <c r="B27">
        <v>0.04518170080021296</v>
      </c>
    </row>
    <row r="28" spans="1:2" ht="12.75">
      <c r="A28" t="s">
        <v>1202</v>
      </c>
      <c r="B28">
        <v>0.0007370858729422578</v>
      </c>
    </row>
    <row r="29" spans="1:2" ht="12.75">
      <c r="A29" t="s">
        <v>1203</v>
      </c>
      <c r="B29">
        <v>0.0011088777725366712</v>
      </c>
    </row>
    <row r="30" spans="1:2" ht="12.75">
      <c r="A30" t="s">
        <v>1200</v>
      </c>
      <c r="B30">
        <v>0.000624605401186935</v>
      </c>
    </row>
    <row r="31" spans="1:2" ht="12.75">
      <c r="A31" t="s">
        <v>1205</v>
      </c>
      <c r="B31">
        <v>0.0005567873659423878</v>
      </c>
    </row>
    <row r="32" spans="1:2" ht="12.75">
      <c r="A32" t="s">
        <v>1199</v>
      </c>
      <c r="B32">
        <v>0.0002969703420632837</v>
      </c>
    </row>
    <row r="33" spans="1:2" ht="12.75">
      <c r="A33" t="s">
        <v>1201</v>
      </c>
      <c r="B33">
        <v>1.1401896115047741E-05</v>
      </c>
    </row>
    <row r="34" spans="1:2" ht="12.75">
      <c r="A34" t="s">
        <v>1206</v>
      </c>
      <c r="B34">
        <v>2.174107009809841E-05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1174</v>
      </c>
      <c r="B2">
        <v>0.00010302144335226803</v>
      </c>
    </row>
    <row r="3" spans="1:2" ht="12.75">
      <c r="A3" t="s">
        <v>1175</v>
      </c>
      <c r="B3">
        <v>0.0035692564553284883</v>
      </c>
    </row>
    <row r="4" spans="1:2" ht="12.75">
      <c r="A4" t="s">
        <v>1176</v>
      </c>
      <c r="B4">
        <v>0.0036867190606546967</v>
      </c>
    </row>
    <row r="5" spans="1:2" ht="12.75">
      <c r="A5" t="s">
        <v>1177</v>
      </c>
      <c r="B5">
        <v>0.0011870375696255238</v>
      </c>
    </row>
    <row r="6" spans="1:2" ht="12.75">
      <c r="A6" t="s">
        <v>1178</v>
      </c>
      <c r="B6">
        <v>0.022497045118790013</v>
      </c>
    </row>
    <row r="7" spans="1:2" ht="12.75">
      <c r="A7" t="s">
        <v>1179</v>
      </c>
      <c r="B7">
        <v>0.0027115222970693544</v>
      </c>
    </row>
    <row r="8" spans="1:2" ht="12.75">
      <c r="A8" t="s">
        <v>1180</v>
      </c>
      <c r="B8">
        <v>0.0052305431031346395</v>
      </c>
    </row>
    <row r="9" spans="1:2" ht="12.75">
      <c r="A9" t="s">
        <v>1181</v>
      </c>
      <c r="B9">
        <v>0.006910988726601544</v>
      </c>
    </row>
    <row r="10" spans="1:2" ht="12.75">
      <c r="A10" t="s">
        <v>1182</v>
      </c>
      <c r="B10">
        <v>0.008629189086472134</v>
      </c>
    </row>
    <row r="11" spans="1:2" ht="12.75">
      <c r="A11" t="s">
        <v>1183</v>
      </c>
      <c r="B11">
        <v>0.1054127576483416</v>
      </c>
    </row>
    <row r="12" spans="1:2" ht="12.75">
      <c r="A12" t="s">
        <v>1184</v>
      </c>
      <c r="B12">
        <v>0.013605047495971878</v>
      </c>
    </row>
    <row r="13" spans="1:2" ht="12.75">
      <c r="A13" t="s">
        <v>1185</v>
      </c>
      <c r="B13">
        <v>0.016826347493353298</v>
      </c>
    </row>
    <row r="14" spans="1:2" ht="12.75">
      <c r="A14" t="s">
        <v>1186</v>
      </c>
      <c r="B14">
        <v>0.05601510600562627</v>
      </c>
    </row>
    <row r="15" spans="1:2" ht="12.75">
      <c r="A15" t="s">
        <v>1187</v>
      </c>
      <c r="B15">
        <v>0.008413633232101949</v>
      </c>
    </row>
    <row r="16" spans="1:2" ht="12.75">
      <c r="A16" t="s">
        <v>1188</v>
      </c>
      <c r="B16">
        <v>0.1341519353200639</v>
      </c>
    </row>
    <row r="17" spans="1:2" ht="12.75">
      <c r="A17" t="s">
        <v>1189</v>
      </c>
      <c r="B17">
        <v>0.007322589368659724</v>
      </c>
    </row>
    <row r="18" spans="1:2" ht="12.75">
      <c r="A18" t="s">
        <v>1190</v>
      </c>
      <c r="B18">
        <v>0.0158409060509503</v>
      </c>
    </row>
    <row r="19" spans="1:2" ht="12.75">
      <c r="A19" t="s">
        <v>1191</v>
      </c>
      <c r="B19">
        <v>0.06334144921406847</v>
      </c>
    </row>
    <row r="20" spans="1:2" ht="12.75">
      <c r="A20" t="s">
        <v>1192</v>
      </c>
      <c r="B20">
        <v>0.014728939949793273</v>
      </c>
    </row>
    <row r="21" spans="1:2" ht="12.75">
      <c r="A21" t="s">
        <v>1193</v>
      </c>
      <c r="B21">
        <v>0.2275920341125293</v>
      </c>
    </row>
    <row r="22" spans="1:2" ht="12.75">
      <c r="A22" t="s">
        <v>1194</v>
      </c>
      <c r="B22">
        <v>0.008973002373410187</v>
      </c>
    </row>
    <row r="23" spans="1:2" ht="12.75">
      <c r="A23" t="s">
        <v>1195</v>
      </c>
      <c r="B23">
        <v>0.01090629438636312</v>
      </c>
    </row>
    <row r="24" spans="1:2" ht="12.75">
      <c r="A24" t="s">
        <v>1196</v>
      </c>
      <c r="B24">
        <v>0.01534947206692873</v>
      </c>
    </row>
    <row r="25" spans="1:2" ht="12.75">
      <c r="A25" t="s">
        <v>1197</v>
      </c>
      <c r="B25">
        <v>0.00982510244159535</v>
      </c>
    </row>
    <row r="26" spans="1:2" ht="12.75">
      <c r="A26" t="s">
        <v>1198</v>
      </c>
      <c r="B26">
        <v>0.20811702432912071</v>
      </c>
    </row>
    <row r="27" spans="1:2" ht="12.75">
      <c r="A27" t="s">
        <v>1202</v>
      </c>
      <c r="B27">
        <v>0.005473101693564966</v>
      </c>
    </row>
    <row r="28" spans="1:2" ht="12.75">
      <c r="A28" t="s">
        <v>1203</v>
      </c>
      <c r="B28">
        <v>0.0010322344408203968</v>
      </c>
    </row>
    <row r="29" spans="1:2" ht="12.75">
      <c r="A29" t="s">
        <v>1200</v>
      </c>
      <c r="B29">
        <v>0.0009399880871214492</v>
      </c>
    </row>
    <row r="30" spans="1:2" ht="12.75">
      <c r="A30" t="s">
        <v>1205</v>
      </c>
      <c r="B30">
        <v>0.0007370242664055438</v>
      </c>
    </row>
    <row r="31" spans="1:2" ht="12.75">
      <c r="A31" t="s">
        <v>1199</v>
      </c>
      <c r="B31">
        <v>0.01982000093098489</v>
      </c>
    </row>
    <row r="32" spans="1:2" ht="12.75">
      <c r="A32" t="s">
        <v>1201</v>
      </c>
      <c r="B32">
        <v>0.0008819854743558504</v>
      </c>
    </row>
    <row r="33" spans="1:2" ht="12.75">
      <c r="A33" t="s">
        <v>1207</v>
      </c>
      <c r="B33">
        <v>1.8443525393737422E-06</v>
      </c>
    </row>
    <row r="34" spans="1:2" ht="12.75">
      <c r="A34" t="s">
        <v>1208</v>
      </c>
      <c r="B34">
        <v>3.6039812951073224E-05</v>
      </c>
    </row>
    <row r="35" spans="1:2" ht="12.75">
      <c r="A35" t="s">
        <v>1209</v>
      </c>
      <c r="B35">
        <v>1.0934897437441129E-06</v>
      </c>
    </row>
    <row r="36" spans="1:2" ht="12.75">
      <c r="A36" t="s">
        <v>1210</v>
      </c>
      <c r="B36">
        <v>8.743037037781132E-06</v>
      </c>
    </row>
    <row r="37" spans="1:2" ht="12.75">
      <c r="A37" t="s">
        <v>1211</v>
      </c>
      <c r="B37">
        <v>5.1462758020449974E-05</v>
      </c>
    </row>
    <row r="38" spans="1:2" ht="12.75">
      <c r="A38" t="s">
        <v>1212</v>
      </c>
      <c r="B38">
        <v>2.0392154772952627E-05</v>
      </c>
    </row>
    <row r="39" spans="1:2" ht="12.75">
      <c r="A39" t="s">
        <v>1206</v>
      </c>
      <c r="B39">
        <v>4.884766026508609E-05</v>
      </c>
    </row>
    <row r="40" spans="1:2" ht="12.75">
      <c r="A40" t="s">
        <v>1213</v>
      </c>
      <c r="B40">
        <v>2.774915096926766E-07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1.0537597509274523E-05</v>
      </c>
    </row>
    <row r="3" spans="1:2" ht="12.75">
      <c r="A3">
        <v>1991</v>
      </c>
      <c r="B3">
        <v>1.640234983210094E-06</v>
      </c>
    </row>
    <row r="4" spans="1:2" ht="12.75">
      <c r="A4">
        <v>1992</v>
      </c>
      <c r="B4">
        <v>1.3811731626757172E-06</v>
      </c>
    </row>
    <row r="5" spans="1:2" ht="12.75">
      <c r="A5">
        <v>1993</v>
      </c>
      <c r="B5">
        <v>3.4611791412689995E-06</v>
      </c>
    </row>
    <row r="6" spans="1:2" ht="12.75">
      <c r="A6">
        <v>1994</v>
      </c>
      <c r="B6">
        <v>6.602060459966673E-08</v>
      </c>
    </row>
    <row r="7" spans="1:2" ht="12.75">
      <c r="A7">
        <v>1995</v>
      </c>
      <c r="B7">
        <v>4.6371165270530604E-07</v>
      </c>
    </row>
    <row r="8" spans="1:2" ht="12.75">
      <c r="A8">
        <v>1996</v>
      </c>
      <c r="B8">
        <v>2.1614650135241226E-05</v>
      </c>
    </row>
    <row r="9" spans="1:2" ht="12.75">
      <c r="A9">
        <v>1997</v>
      </c>
      <c r="B9">
        <v>3.173120261899658E-05</v>
      </c>
    </row>
    <row r="10" spans="1:2" ht="12.75">
      <c r="A10">
        <v>1998</v>
      </c>
      <c r="B10">
        <v>2.5010964387219197E-05</v>
      </c>
    </row>
    <row r="11" spans="1:2" ht="12.75">
      <c r="A11">
        <v>1999</v>
      </c>
      <c r="B11">
        <v>0.00015942577830556178</v>
      </c>
    </row>
    <row r="12" spans="1:2" ht="12.75">
      <c r="A12">
        <v>2000</v>
      </c>
      <c r="B12">
        <v>8.419385655807547E-05</v>
      </c>
    </row>
    <row r="13" spans="1:2" ht="12.75">
      <c r="A13">
        <v>2001</v>
      </c>
      <c r="B13">
        <v>0.00011850599863429982</v>
      </c>
    </row>
    <row r="14" spans="1:2" ht="12.75">
      <c r="A14">
        <v>2002</v>
      </c>
      <c r="B14">
        <v>0.0003301713572391143</v>
      </c>
    </row>
    <row r="15" spans="1:2" ht="12.75">
      <c r="A15">
        <v>2003</v>
      </c>
      <c r="B15">
        <v>0.001947869561096301</v>
      </c>
    </row>
    <row r="16" spans="1:2" ht="12.75">
      <c r="A16">
        <v>2004</v>
      </c>
      <c r="B16">
        <v>0.0037788844672300083</v>
      </c>
    </row>
    <row r="17" spans="1:2" ht="12.75">
      <c r="A17">
        <v>2005</v>
      </c>
      <c r="B17">
        <v>0.0075539845248318045</v>
      </c>
    </row>
    <row r="18" spans="1:2" ht="12.75">
      <c r="A18">
        <v>2006</v>
      </c>
      <c r="B18">
        <v>0.0022790570038258083</v>
      </c>
    </row>
    <row r="19" spans="1:2" ht="12.75">
      <c r="A19">
        <v>2007</v>
      </c>
      <c r="B19">
        <v>0.001093634597072067</v>
      </c>
    </row>
    <row r="20" spans="1:2" ht="12.75">
      <c r="A20">
        <v>2008</v>
      </c>
      <c r="B20">
        <v>0.0019451354614235432</v>
      </c>
    </row>
    <row r="21" spans="1:2" ht="12.75">
      <c r="A21">
        <v>2009</v>
      </c>
      <c r="B21">
        <v>0.015945967647217903</v>
      </c>
    </row>
    <row r="22" spans="1:2" ht="12.75">
      <c r="A22">
        <v>2010</v>
      </c>
      <c r="B22">
        <v>0.026598573043088485</v>
      </c>
    </row>
    <row r="23" spans="1:2" ht="12.75">
      <c r="A23">
        <v>2011</v>
      </c>
      <c r="B23">
        <v>0.017901099216033955</v>
      </c>
    </row>
    <row r="24" spans="1:2" ht="12.75">
      <c r="A24">
        <v>2012</v>
      </c>
      <c r="B24">
        <v>0.004576343481630883</v>
      </c>
    </row>
    <row r="25" spans="1:2" ht="12.75">
      <c r="A25">
        <v>2013</v>
      </c>
      <c r="B25">
        <v>0.008873063479366592</v>
      </c>
    </row>
    <row r="26" spans="1:2" ht="12.75">
      <c r="A26">
        <v>2014</v>
      </c>
      <c r="B26">
        <v>0.020669495277265294</v>
      </c>
    </row>
    <row r="27" spans="1:2" ht="12.75">
      <c r="A27">
        <v>2015</v>
      </c>
      <c r="B27">
        <v>0.08785278217563325</v>
      </c>
    </row>
    <row r="28" spans="1:2" ht="12.75">
      <c r="A28">
        <v>2016</v>
      </c>
      <c r="B28">
        <v>0.18948550855264937</v>
      </c>
    </row>
    <row r="29" spans="1:2" ht="12.75">
      <c r="A29">
        <v>2017</v>
      </c>
      <c r="B29">
        <v>0.13380030986595332</v>
      </c>
    </row>
    <row r="30" spans="1:2" ht="12.75">
      <c r="A30">
        <v>2018</v>
      </c>
      <c r="B30">
        <v>0.189386672039711</v>
      </c>
    </row>
    <row r="31" spans="1:2" ht="12.75">
      <c r="A31">
        <v>2019</v>
      </c>
      <c r="B31">
        <v>0.2855234158810382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1217</v>
      </c>
      <c r="B2">
        <v>0.17012102652176303</v>
      </c>
      <c r="C2">
        <v>0.49830702958936063</v>
      </c>
    </row>
    <row r="3" spans="1:3" ht="12.75">
      <c r="A3" t="s">
        <v>1218</v>
      </c>
      <c r="B3">
        <v>0.34781881340654464</v>
      </c>
      <c r="C3">
        <v>0.3045653768740242</v>
      </c>
    </row>
    <row r="4" spans="1:3" ht="12.75">
      <c r="A4" t="s">
        <v>1219</v>
      </c>
      <c r="B4">
        <v>0.25225954682157664</v>
      </c>
      <c r="C4">
        <v>0.13361298696412785</v>
      </c>
    </row>
    <row r="5" spans="1:3" ht="12.75">
      <c r="A5" t="s">
        <v>1220</v>
      </c>
      <c r="B5">
        <v>0.09916907522383621</v>
      </c>
      <c r="C5">
        <v>0.03730178138108764</v>
      </c>
    </row>
    <row r="6" spans="1:3" ht="12.75">
      <c r="A6" t="s">
        <v>1221</v>
      </c>
      <c r="B6">
        <v>0.13063153802627966</v>
      </c>
      <c r="C6">
        <v>0.02621282519139971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1222</v>
      </c>
      <c r="B2">
        <v>0.005732843077641511</v>
      </c>
    </row>
    <row r="3" spans="1:2" ht="12.75">
      <c r="A3" t="s">
        <v>1223</v>
      </c>
      <c r="B3">
        <v>0.039732546959988506</v>
      </c>
    </row>
    <row r="4" spans="1:2" ht="12.75">
      <c r="A4" t="s">
        <v>1224</v>
      </c>
      <c r="B4">
        <v>0.2241867118390191</v>
      </c>
    </row>
    <row r="5" spans="1:2" ht="12.75">
      <c r="A5" t="s">
        <v>1225</v>
      </c>
      <c r="B5">
        <v>0.5554423632120212</v>
      </c>
    </row>
    <row r="6" spans="1:2" ht="12.75">
      <c r="A6" t="s">
        <v>1226</v>
      </c>
      <c r="B6">
        <v>0.10428356939305125</v>
      </c>
    </row>
    <row r="7" spans="1:2" ht="12.75">
      <c r="A7" t="s">
        <v>1227</v>
      </c>
      <c r="B7">
        <v>0.05072796833621016</v>
      </c>
    </row>
    <row r="8" spans="1:2" ht="12.75">
      <c r="A8" t="s">
        <v>1228</v>
      </c>
      <c r="B8">
        <v>0.012429816308115491</v>
      </c>
    </row>
    <row r="9" spans="1:2" ht="12.75">
      <c r="A9" t="s">
        <v>1229</v>
      </c>
      <c r="B9">
        <v>0.004721723290842252</v>
      </c>
    </row>
    <row r="10" spans="1:2" ht="12.75">
      <c r="A10" t="s">
        <v>1230</v>
      </c>
      <c r="B10">
        <v>0.0016323047529558756</v>
      </c>
    </row>
    <row r="11" spans="1:2" ht="12.75">
      <c r="A11" t="s">
        <v>1231</v>
      </c>
      <c r="B11">
        <v>0.0007703940660092025</v>
      </c>
    </row>
    <row r="12" spans="1:2" ht="12.75">
      <c r="A12" t="s">
        <v>1232</v>
      </c>
      <c r="B12">
        <v>0.00026136450388654044</v>
      </c>
    </row>
    <row r="13" spans="1:2" ht="12.75">
      <c r="A13" t="s">
        <v>1233</v>
      </c>
      <c r="B13">
        <v>4.5527619547538306E-05</v>
      </c>
    </row>
    <row r="14" spans="1:2" ht="12.75">
      <c r="A14" t="s">
        <v>1234</v>
      </c>
      <c r="B14">
        <v>1.092709635910775E-05</v>
      </c>
    </row>
    <row r="15" spans="1:2" ht="12.75">
      <c r="A15" t="s">
        <v>1235</v>
      </c>
      <c r="B15">
        <v>1.2306833699901927E-05</v>
      </c>
    </row>
    <row r="16" spans="1:2" ht="12.75">
      <c r="A16" t="s">
        <v>1236</v>
      </c>
      <c r="B16">
        <v>2.1423285882804456E-06</v>
      </c>
    </row>
    <row r="17" spans="1:2" ht="12.75">
      <c r="A17" t="s">
        <v>1237</v>
      </c>
      <c r="B17">
        <v>2.9706478355999424E-06</v>
      </c>
    </row>
    <row r="18" spans="1:2" ht="12.75">
      <c r="A18" t="s">
        <v>1238</v>
      </c>
      <c r="B18">
        <v>3.189321376111965E-06</v>
      </c>
    </row>
    <row r="19" spans="1:2" ht="12.75">
      <c r="A19" t="s">
        <v>1239</v>
      </c>
      <c r="B19">
        <v>1.3304128523898603E-06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1241</v>
      </c>
      <c r="B2">
        <v>2931544621.7200084</v>
      </c>
      <c r="C2">
        <v>42468</v>
      </c>
      <c r="D2">
        <v>0.2088069858002596</v>
      </c>
    </row>
    <row r="3" spans="1:4" ht="12.75">
      <c r="A3" t="s">
        <v>1240</v>
      </c>
      <c r="B3">
        <v>29630306.80999998</v>
      </c>
      <c r="C3">
        <v>1179</v>
      </c>
      <c r="D3">
        <v>0.005796916178263777</v>
      </c>
    </row>
    <row r="4" spans="1:4" ht="12.75">
      <c r="A4" t="s">
        <v>1028</v>
      </c>
      <c r="B4">
        <v>10640790782.710178</v>
      </c>
      <c r="C4">
        <v>159737</v>
      </c>
      <c r="D4">
        <v>0.7853960980214766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40">
      <selection activeCell="F290" sqref="F290:F295"/>
    </sheetView>
  </sheetViews>
  <sheetFormatPr defaultColWidth="8.8515625" defaultRowHeight="12.75" outlineLevelRow="1"/>
  <cols>
    <col min="1" max="1" width="13.28125" style="189" customWidth="1"/>
    <col min="2" max="2" width="60.7109375" style="189" customWidth="1"/>
    <col min="3" max="4" width="40.7109375" style="189" customWidth="1"/>
    <col min="5" max="5" width="6.7109375" style="189" customWidth="1"/>
    <col min="6" max="6" width="41.7109375" style="189" customWidth="1"/>
    <col min="7" max="7" width="41.7109375" style="186" customWidth="1"/>
    <col min="8" max="8" width="7.28125" style="189" customWidth="1"/>
    <col min="9" max="9" width="71.8515625" style="189" customWidth="1"/>
    <col min="10" max="11" width="47.7109375" style="189" customWidth="1"/>
    <col min="12" max="12" width="7.28125" style="189" customWidth="1"/>
    <col min="13" max="13" width="25.7109375" style="189" customWidth="1"/>
    <col min="14" max="14" width="25.7109375" style="186" customWidth="1"/>
    <col min="15" max="16384" width="8.8515625" style="227" customWidth="1"/>
  </cols>
  <sheetData>
    <row r="1" spans="1:13" ht="31.5">
      <c r="A1" s="185" t="s">
        <v>1858</v>
      </c>
      <c r="B1" s="185"/>
      <c r="C1" s="186"/>
      <c r="D1" s="186"/>
      <c r="E1" s="186"/>
      <c r="F1" s="187" t="s">
        <v>1859</v>
      </c>
      <c r="H1" s="186"/>
      <c r="I1" s="185"/>
      <c r="J1" s="186"/>
      <c r="K1" s="186"/>
      <c r="L1" s="186"/>
      <c r="M1" s="186"/>
    </row>
    <row r="2" spans="1:13" ht="15.75" thickBot="1">
      <c r="A2" s="186"/>
      <c r="B2" s="188"/>
      <c r="C2" s="188"/>
      <c r="D2" s="186"/>
      <c r="E2" s="186"/>
      <c r="F2" s="186"/>
      <c r="H2" s="186"/>
      <c r="L2" s="186"/>
      <c r="M2" s="186"/>
    </row>
    <row r="3" spans="1:13" ht="19.5" thickBot="1">
      <c r="A3" s="190"/>
      <c r="B3" s="191" t="s">
        <v>0</v>
      </c>
      <c r="C3" s="192" t="s">
        <v>1</v>
      </c>
      <c r="D3" s="190"/>
      <c r="E3" s="190"/>
      <c r="F3" s="186"/>
      <c r="G3" s="190"/>
      <c r="H3" s="186"/>
      <c r="L3" s="186"/>
      <c r="M3" s="186"/>
    </row>
    <row r="4" spans="8:13" ht="15.75" thickBot="1">
      <c r="H4" s="186"/>
      <c r="L4" s="186"/>
      <c r="M4" s="186"/>
    </row>
    <row r="5" spans="1:13" ht="18.75">
      <c r="A5" s="193"/>
      <c r="B5" s="194" t="s">
        <v>2</v>
      </c>
      <c r="C5" s="193"/>
      <c r="E5" s="195"/>
      <c r="F5" s="195"/>
      <c r="H5" s="186"/>
      <c r="L5" s="186"/>
      <c r="M5" s="186"/>
    </row>
    <row r="6" spans="2:13" ht="15">
      <c r="B6" s="196" t="s">
        <v>3</v>
      </c>
      <c r="H6" s="186"/>
      <c r="L6" s="186"/>
      <c r="M6" s="186"/>
    </row>
    <row r="7" spans="2:13" ht="15">
      <c r="B7" s="197" t="s">
        <v>1860</v>
      </c>
      <c r="H7" s="186"/>
      <c r="L7" s="186"/>
      <c r="M7" s="186"/>
    </row>
    <row r="8" spans="2:13" ht="15">
      <c r="B8" s="197" t="s">
        <v>4</v>
      </c>
      <c r="F8" s="189" t="s">
        <v>1861</v>
      </c>
      <c r="H8" s="186"/>
      <c r="L8" s="186"/>
      <c r="M8" s="186"/>
    </row>
    <row r="9" spans="2:13" ht="15">
      <c r="B9" s="196" t="s">
        <v>1862</v>
      </c>
      <c r="H9" s="186"/>
      <c r="L9" s="186"/>
      <c r="M9" s="186"/>
    </row>
    <row r="10" spans="2:13" ht="15">
      <c r="B10" s="196" t="s">
        <v>383</v>
      </c>
      <c r="H10" s="186"/>
      <c r="L10" s="186"/>
      <c r="M10" s="186"/>
    </row>
    <row r="11" spans="2:13" ht="15.75" thickBot="1">
      <c r="B11" s="198" t="s">
        <v>392</v>
      </c>
      <c r="H11" s="186"/>
      <c r="L11" s="186"/>
      <c r="M11" s="186"/>
    </row>
    <row r="12" spans="2:13" ht="15">
      <c r="B12" s="199"/>
      <c r="H12" s="186"/>
      <c r="L12" s="186"/>
      <c r="M12" s="186"/>
    </row>
    <row r="13" spans="1:13" ht="37.5">
      <c r="A13" s="200" t="s">
        <v>5</v>
      </c>
      <c r="B13" s="200" t="s">
        <v>3</v>
      </c>
      <c r="C13" s="201"/>
      <c r="D13" s="201"/>
      <c r="E13" s="201"/>
      <c r="F13" s="201"/>
      <c r="G13" s="202"/>
      <c r="H13" s="186"/>
      <c r="L13" s="186"/>
      <c r="M13" s="186"/>
    </row>
    <row r="14" spans="1:13" ht="15">
      <c r="A14" s="189" t="s">
        <v>1863</v>
      </c>
      <c r="B14" s="203" t="s">
        <v>6</v>
      </c>
      <c r="C14" s="189" t="s">
        <v>7</v>
      </c>
      <c r="E14" s="195"/>
      <c r="F14" s="195"/>
      <c r="H14" s="186"/>
      <c r="L14" s="186"/>
      <c r="M14" s="186"/>
    </row>
    <row r="15" spans="1:13" ht="15">
      <c r="A15" s="189" t="s">
        <v>8</v>
      </c>
      <c r="B15" s="203" t="s">
        <v>9</v>
      </c>
      <c r="C15" s="189" t="s">
        <v>10</v>
      </c>
      <c r="E15" s="195"/>
      <c r="F15" s="195"/>
      <c r="H15" s="186"/>
      <c r="L15" s="186"/>
      <c r="M15" s="186"/>
    </row>
    <row r="16" spans="1:13" ht="30">
      <c r="A16" s="189" t="s">
        <v>1864</v>
      </c>
      <c r="B16" s="203" t="s">
        <v>11</v>
      </c>
      <c r="C16" s="189" t="s">
        <v>12</v>
      </c>
      <c r="E16" s="195"/>
      <c r="F16" s="195"/>
      <c r="H16" s="186"/>
      <c r="L16" s="186"/>
      <c r="M16" s="186"/>
    </row>
    <row r="17" spans="1:13" ht="15">
      <c r="A17" s="189" t="s">
        <v>13</v>
      </c>
      <c r="B17" s="203" t="s">
        <v>14</v>
      </c>
      <c r="C17" s="204">
        <v>43921</v>
      </c>
      <c r="E17" s="195"/>
      <c r="F17" s="195"/>
      <c r="H17" s="186"/>
      <c r="L17" s="186"/>
      <c r="M17" s="186"/>
    </row>
    <row r="18" spans="1:13" ht="15" outlineLevel="1">
      <c r="A18" s="189" t="s">
        <v>15</v>
      </c>
      <c r="B18" s="205" t="s">
        <v>1865</v>
      </c>
      <c r="C18" s="206" t="s">
        <v>2056</v>
      </c>
      <c r="E18" s="195"/>
      <c r="F18" s="195"/>
      <c r="H18" s="186"/>
      <c r="L18" s="186"/>
      <c r="M18" s="186"/>
    </row>
    <row r="19" spans="1:13" ht="15" outlineLevel="1">
      <c r="A19" s="189" t="s">
        <v>16</v>
      </c>
      <c r="B19" s="205" t="s">
        <v>1866</v>
      </c>
      <c r="E19" s="195"/>
      <c r="F19" s="195"/>
      <c r="H19" s="186"/>
      <c r="L19" s="186"/>
      <c r="M19" s="186"/>
    </row>
    <row r="20" spans="1:13" ht="15" outlineLevel="1">
      <c r="A20" s="189" t="s">
        <v>1867</v>
      </c>
      <c r="B20" s="205"/>
      <c r="E20" s="195"/>
      <c r="F20" s="195"/>
      <c r="H20" s="186"/>
      <c r="L20" s="186"/>
      <c r="M20" s="186"/>
    </row>
    <row r="21" spans="1:13" ht="15" outlineLevel="1">
      <c r="A21" s="189" t="s">
        <v>17</v>
      </c>
      <c r="B21" s="205"/>
      <c r="E21" s="195"/>
      <c r="F21" s="195"/>
      <c r="H21" s="186"/>
      <c r="L21" s="186"/>
      <c r="M21" s="186"/>
    </row>
    <row r="22" spans="1:13" ht="15" outlineLevel="1">
      <c r="A22" s="189" t="s">
        <v>18</v>
      </c>
      <c r="B22" s="205"/>
      <c r="E22" s="195"/>
      <c r="F22" s="195"/>
      <c r="H22" s="186"/>
      <c r="L22" s="186"/>
      <c r="M22" s="186"/>
    </row>
    <row r="23" spans="1:13" ht="15" outlineLevel="1">
      <c r="A23" s="189" t="s">
        <v>1868</v>
      </c>
      <c r="B23" s="205"/>
      <c r="E23" s="195"/>
      <c r="F23" s="195"/>
      <c r="H23" s="186"/>
      <c r="L23" s="186"/>
      <c r="M23" s="186"/>
    </row>
    <row r="24" spans="1:13" ht="15" outlineLevel="1">
      <c r="A24" s="189" t="s">
        <v>1869</v>
      </c>
      <c r="B24" s="205"/>
      <c r="E24" s="195"/>
      <c r="F24" s="195"/>
      <c r="H24" s="186"/>
      <c r="L24" s="186"/>
      <c r="M24" s="186"/>
    </row>
    <row r="25" spans="1:13" ht="15" outlineLevel="1">
      <c r="A25" s="189" t="s">
        <v>1870</v>
      </c>
      <c r="B25" s="205"/>
      <c r="E25" s="195"/>
      <c r="F25" s="195"/>
      <c r="H25" s="186"/>
      <c r="L25" s="186"/>
      <c r="M25" s="186"/>
    </row>
    <row r="26" spans="1:13" ht="18.75">
      <c r="A26" s="201"/>
      <c r="B26" s="200" t="s">
        <v>1860</v>
      </c>
      <c r="C26" s="201"/>
      <c r="D26" s="201"/>
      <c r="E26" s="201"/>
      <c r="F26" s="201"/>
      <c r="G26" s="202"/>
      <c r="H26" s="186"/>
      <c r="L26" s="186"/>
      <c r="M26" s="186"/>
    </row>
    <row r="27" spans="1:13" ht="15">
      <c r="A27" s="189" t="s">
        <v>19</v>
      </c>
      <c r="B27" s="207" t="s">
        <v>20</v>
      </c>
      <c r="C27" s="189" t="s">
        <v>21</v>
      </c>
      <c r="D27" s="208"/>
      <c r="E27" s="208"/>
      <c r="F27" s="208"/>
      <c r="H27" s="186"/>
      <c r="L27" s="186"/>
      <c r="M27" s="186"/>
    </row>
    <row r="28" spans="1:13" ht="15">
      <c r="A28" s="189" t="s">
        <v>22</v>
      </c>
      <c r="B28" s="207" t="s">
        <v>23</v>
      </c>
      <c r="C28" s="189" t="s">
        <v>21</v>
      </c>
      <c r="D28" s="208"/>
      <c r="E28" s="208"/>
      <c r="F28" s="208"/>
      <c r="H28" s="186"/>
      <c r="L28" s="186"/>
      <c r="M28" s="186"/>
    </row>
    <row r="29" spans="1:13" ht="15">
      <c r="A29" s="189" t="s">
        <v>1871</v>
      </c>
      <c r="B29" s="207" t="s">
        <v>24</v>
      </c>
      <c r="C29" s="189" t="s">
        <v>25</v>
      </c>
      <c r="E29" s="208"/>
      <c r="F29" s="208"/>
      <c r="H29" s="186"/>
      <c r="L29" s="186"/>
      <c r="M29" s="186"/>
    </row>
    <row r="30" spans="1:13" ht="15" outlineLevel="1">
      <c r="A30" s="189" t="s">
        <v>26</v>
      </c>
      <c r="B30" s="207"/>
      <c r="E30" s="208"/>
      <c r="F30" s="208"/>
      <c r="H30" s="186"/>
      <c r="L30" s="186"/>
      <c r="M30" s="186"/>
    </row>
    <row r="31" spans="1:13" ht="15" outlineLevel="1">
      <c r="A31" s="189" t="s">
        <v>27</v>
      </c>
      <c r="B31" s="207"/>
      <c r="E31" s="208"/>
      <c r="F31" s="208"/>
      <c r="H31" s="186"/>
      <c r="L31" s="186"/>
      <c r="M31" s="186"/>
    </row>
    <row r="32" spans="1:13" ht="15" outlineLevel="1">
      <c r="A32" s="189" t="s">
        <v>28</v>
      </c>
      <c r="B32" s="207"/>
      <c r="E32" s="208"/>
      <c r="F32" s="208"/>
      <c r="H32" s="186"/>
      <c r="L32" s="186"/>
      <c r="M32" s="186"/>
    </row>
    <row r="33" spans="1:13" ht="15" outlineLevel="1">
      <c r="A33" s="189" t="s">
        <v>29</v>
      </c>
      <c r="B33" s="207"/>
      <c r="E33" s="208"/>
      <c r="F33" s="208"/>
      <c r="H33" s="186"/>
      <c r="L33" s="186"/>
      <c r="M33" s="186"/>
    </row>
    <row r="34" spans="1:13" ht="15" outlineLevel="1">
      <c r="A34" s="189" t="s">
        <v>30</v>
      </c>
      <c r="B34" s="207"/>
      <c r="E34" s="208"/>
      <c r="F34" s="208"/>
      <c r="H34" s="186"/>
      <c r="L34" s="186"/>
      <c r="M34" s="186"/>
    </row>
    <row r="35" spans="1:13" ht="15" outlineLevel="1">
      <c r="A35" s="189" t="s">
        <v>1872</v>
      </c>
      <c r="B35" s="209"/>
      <c r="E35" s="208"/>
      <c r="F35" s="208"/>
      <c r="H35" s="186"/>
      <c r="L35" s="186"/>
      <c r="M35" s="186"/>
    </row>
    <row r="36" spans="1:13" ht="18.75">
      <c r="A36" s="200"/>
      <c r="B36" s="200" t="s">
        <v>4</v>
      </c>
      <c r="C36" s="200"/>
      <c r="D36" s="201"/>
      <c r="E36" s="201"/>
      <c r="F36" s="201"/>
      <c r="G36" s="202"/>
      <c r="H36" s="186"/>
      <c r="L36" s="186"/>
      <c r="M36" s="186"/>
    </row>
    <row r="37" spans="1:13" ht="15" customHeight="1">
      <c r="A37" s="210"/>
      <c r="B37" s="211" t="s">
        <v>31</v>
      </c>
      <c r="C37" s="210" t="s">
        <v>50</v>
      </c>
      <c r="D37" s="210"/>
      <c r="E37" s="212"/>
      <c r="F37" s="213"/>
      <c r="G37" s="213"/>
      <c r="H37" s="186"/>
      <c r="L37" s="186"/>
      <c r="M37" s="186"/>
    </row>
    <row r="38" spans="1:13" ht="15">
      <c r="A38" s="189" t="s">
        <v>32</v>
      </c>
      <c r="B38" s="208" t="s">
        <v>1873</v>
      </c>
      <c r="C38" s="214">
        <v>13601.965711240226</v>
      </c>
      <c r="F38" s="208"/>
      <c r="H38" s="186"/>
      <c r="L38" s="186"/>
      <c r="M38" s="186"/>
    </row>
    <row r="39" spans="1:13" ht="15">
      <c r="A39" s="189" t="s">
        <v>33</v>
      </c>
      <c r="B39" s="208" t="s">
        <v>34</v>
      </c>
      <c r="C39" s="214">
        <v>5000</v>
      </c>
      <c r="F39" s="208"/>
      <c r="H39" s="186"/>
      <c r="L39" s="186"/>
      <c r="M39" s="186"/>
    </row>
    <row r="40" spans="1:13" ht="15" outlineLevel="1">
      <c r="A40" s="189" t="s">
        <v>35</v>
      </c>
      <c r="B40" s="215" t="s">
        <v>36</v>
      </c>
      <c r="C40" s="216">
        <v>15773.740125689985</v>
      </c>
      <c r="F40" s="208"/>
      <c r="H40" s="186"/>
      <c r="L40" s="186"/>
      <c r="M40" s="186"/>
    </row>
    <row r="41" spans="1:13" ht="15" outlineLevel="1">
      <c r="A41" s="189" t="s">
        <v>37</v>
      </c>
      <c r="B41" s="215" t="s">
        <v>38</v>
      </c>
      <c r="C41" s="216">
        <v>5385.8994778990755</v>
      </c>
      <c r="F41" s="208"/>
      <c r="H41" s="186"/>
      <c r="L41" s="186"/>
      <c r="M41" s="186"/>
    </row>
    <row r="42" spans="1:13" ht="15" outlineLevel="1">
      <c r="A42" s="189" t="s">
        <v>39</v>
      </c>
      <c r="B42" s="208"/>
      <c r="F42" s="208"/>
      <c r="H42" s="186"/>
      <c r="L42" s="186"/>
      <c r="M42" s="186"/>
    </row>
    <row r="43" spans="1:13" ht="15" outlineLevel="1">
      <c r="A43" s="189" t="s">
        <v>1874</v>
      </c>
      <c r="B43" s="208"/>
      <c r="F43" s="208"/>
      <c r="H43" s="186"/>
      <c r="L43" s="186"/>
      <c r="M43" s="186"/>
    </row>
    <row r="44" spans="1:13" ht="15" customHeight="1">
      <c r="A44" s="210"/>
      <c r="B44" s="211" t="s">
        <v>1875</v>
      </c>
      <c r="C44" s="217" t="s">
        <v>1876</v>
      </c>
      <c r="D44" s="210" t="s">
        <v>40</v>
      </c>
      <c r="E44" s="212"/>
      <c r="F44" s="213" t="s">
        <v>41</v>
      </c>
      <c r="G44" s="213" t="s">
        <v>42</v>
      </c>
      <c r="H44" s="186"/>
      <c r="L44" s="186"/>
      <c r="M44" s="186"/>
    </row>
    <row r="45" spans="1:13" ht="15">
      <c r="A45" s="189" t="s">
        <v>43</v>
      </c>
      <c r="B45" s="208" t="s">
        <v>44</v>
      </c>
      <c r="C45" s="218">
        <v>0.05</v>
      </c>
      <c r="D45" s="218">
        <f>IF(OR(C38="[For completion]",C39="[For completion]"),"Please complete G.3.1.1 and G.3.1.2",(C38/C39-1))</f>
        <v>1.720393142248045</v>
      </c>
      <c r="E45" s="218"/>
      <c r="F45" s="218">
        <v>0.05</v>
      </c>
      <c r="G45" s="189" t="s">
        <v>45</v>
      </c>
      <c r="H45" s="186"/>
      <c r="L45" s="186"/>
      <c r="M45" s="186"/>
    </row>
    <row r="46" spans="1:13" ht="15" outlineLevel="1">
      <c r="A46" s="189" t="s">
        <v>46</v>
      </c>
      <c r="B46" s="205" t="s">
        <v>1877</v>
      </c>
      <c r="C46" s="218"/>
      <c r="D46" s="218"/>
      <c r="E46" s="218"/>
      <c r="F46" s="218"/>
      <c r="G46" s="218"/>
      <c r="H46" s="186"/>
      <c r="L46" s="186"/>
      <c r="M46" s="186"/>
    </row>
    <row r="47" spans="1:13" ht="15" outlineLevel="1">
      <c r="A47" s="189" t="s">
        <v>47</v>
      </c>
      <c r="B47" s="205" t="s">
        <v>1878</v>
      </c>
      <c r="C47" s="218"/>
      <c r="D47" s="218"/>
      <c r="E47" s="218"/>
      <c r="F47" s="218"/>
      <c r="G47" s="218"/>
      <c r="H47" s="186"/>
      <c r="L47" s="186"/>
      <c r="M47" s="186"/>
    </row>
    <row r="48" spans="1:13" ht="15" outlineLevel="1">
      <c r="A48" s="189" t="s">
        <v>48</v>
      </c>
      <c r="B48" s="205"/>
      <c r="C48" s="218"/>
      <c r="D48" s="218"/>
      <c r="E48" s="218"/>
      <c r="F48" s="218"/>
      <c r="G48" s="218"/>
      <c r="H48" s="186"/>
      <c r="L48" s="186"/>
      <c r="M48" s="186"/>
    </row>
    <row r="49" spans="1:13" ht="15" outlineLevel="1">
      <c r="A49" s="189" t="s">
        <v>49</v>
      </c>
      <c r="B49" s="205"/>
      <c r="C49" s="218"/>
      <c r="D49" s="218"/>
      <c r="E49" s="218"/>
      <c r="F49" s="218"/>
      <c r="G49" s="218"/>
      <c r="H49" s="186"/>
      <c r="L49" s="186"/>
      <c r="M49" s="186"/>
    </row>
    <row r="50" spans="1:13" ht="15" outlineLevel="1">
      <c r="A50" s="189" t="s">
        <v>1879</v>
      </c>
      <c r="B50" s="205"/>
      <c r="C50" s="218"/>
      <c r="D50" s="218"/>
      <c r="E50" s="218"/>
      <c r="F50" s="218"/>
      <c r="G50" s="218"/>
      <c r="H50" s="186"/>
      <c r="L50" s="186"/>
      <c r="M50" s="186"/>
    </row>
    <row r="51" spans="1:13" ht="15" outlineLevel="1">
      <c r="A51" s="189" t="s">
        <v>1880</v>
      </c>
      <c r="B51" s="205"/>
      <c r="C51" s="218"/>
      <c r="D51" s="218"/>
      <c r="E51" s="218"/>
      <c r="F51" s="218"/>
      <c r="G51" s="218"/>
      <c r="H51" s="186"/>
      <c r="L51" s="186"/>
      <c r="M51" s="186"/>
    </row>
    <row r="52" spans="1:13" ht="15" customHeight="1">
      <c r="A52" s="210"/>
      <c r="B52" s="211" t="s">
        <v>1881</v>
      </c>
      <c r="C52" s="210" t="s">
        <v>50</v>
      </c>
      <c r="D52" s="210"/>
      <c r="E52" s="212"/>
      <c r="F52" s="213" t="s">
        <v>277</v>
      </c>
      <c r="G52" s="213"/>
      <c r="H52" s="186"/>
      <c r="L52" s="186"/>
      <c r="M52" s="186"/>
    </row>
    <row r="53" spans="1:13" ht="15">
      <c r="A53" s="189" t="s">
        <v>51</v>
      </c>
      <c r="B53" s="208" t="s">
        <v>52</v>
      </c>
      <c r="C53" s="214">
        <v>13601.965711239949</v>
      </c>
      <c r="E53" s="219"/>
      <c r="F53" s="220">
        <f>IF($C$58=0,"",IF(C53="[for completion]","",C53/$C$58))</f>
        <v>0.9958633713921832</v>
      </c>
      <c r="G53" s="220"/>
      <c r="H53" s="186"/>
      <c r="L53" s="186"/>
      <c r="M53" s="186"/>
    </row>
    <row r="54" spans="1:13" ht="15">
      <c r="A54" s="189" t="s">
        <v>53</v>
      </c>
      <c r="B54" s="208" t="s">
        <v>54</v>
      </c>
      <c r="C54" s="216" t="s">
        <v>55</v>
      </c>
      <c r="E54" s="219"/>
      <c r="F54" s="220"/>
      <c r="G54" s="220"/>
      <c r="H54" s="186"/>
      <c r="L54" s="186"/>
      <c r="M54" s="186"/>
    </row>
    <row r="55" spans="1:13" ht="15">
      <c r="A55" s="189" t="s">
        <v>57</v>
      </c>
      <c r="B55" s="208" t="s">
        <v>58</v>
      </c>
      <c r="C55" s="216" t="s">
        <v>55</v>
      </c>
      <c r="E55" s="219"/>
      <c r="F55" s="221"/>
      <c r="G55" s="220"/>
      <c r="H55" s="186"/>
      <c r="L55" s="186"/>
      <c r="M55" s="186"/>
    </row>
    <row r="56" spans="1:13" ht="15">
      <c r="A56" s="189" t="s">
        <v>59</v>
      </c>
      <c r="B56" s="208" t="s">
        <v>60</v>
      </c>
      <c r="C56" s="216">
        <v>56.5</v>
      </c>
      <c r="E56" s="219"/>
      <c r="F56" s="221">
        <f>IF($C$58=0,"",IF(C56="[for completion]","",C56/$C$58))</f>
        <v>0.004136628607816799</v>
      </c>
      <c r="G56" s="220"/>
      <c r="H56" s="186"/>
      <c r="L56" s="186"/>
      <c r="M56" s="186"/>
    </row>
    <row r="57" spans="1:13" ht="15">
      <c r="A57" s="189" t="s">
        <v>61</v>
      </c>
      <c r="B57" s="189" t="s">
        <v>62</v>
      </c>
      <c r="C57" s="216">
        <v>0</v>
      </c>
      <c r="E57" s="219"/>
      <c r="F57" s="220">
        <f>IF($C$58=0,"",IF(C57="[for completion]","",C57/$C$58))</f>
        <v>0</v>
      </c>
      <c r="G57" s="220"/>
      <c r="H57" s="186"/>
      <c r="L57" s="186"/>
      <c r="M57" s="186"/>
    </row>
    <row r="58" spans="1:13" ht="15">
      <c r="A58" s="189" t="s">
        <v>63</v>
      </c>
      <c r="B58" s="222" t="s">
        <v>64</v>
      </c>
      <c r="C58" s="223">
        <f>SUM(C53:C57)</f>
        <v>13658.465711239949</v>
      </c>
      <c r="D58" s="219"/>
      <c r="E58" s="219"/>
      <c r="F58" s="224"/>
      <c r="G58" s="220"/>
      <c r="H58" s="186"/>
      <c r="L58" s="186"/>
      <c r="M58" s="186"/>
    </row>
    <row r="59" spans="1:13" ht="15" outlineLevel="1">
      <c r="A59" s="189" t="s">
        <v>65</v>
      </c>
      <c r="B59" s="225" t="s">
        <v>166</v>
      </c>
      <c r="C59" s="214"/>
      <c r="E59" s="219"/>
      <c r="F59" s="220">
        <f aca="true" t="shared" si="0" ref="F59:F64">IF($C$58=0,"",IF(C59="[for completion]","",C59/$C$58))</f>
        <v>0</v>
      </c>
      <c r="G59" s="220"/>
      <c r="H59" s="186"/>
      <c r="L59" s="186"/>
      <c r="M59" s="186"/>
    </row>
    <row r="60" spans="1:13" ht="15" outlineLevel="1">
      <c r="A60" s="189" t="s">
        <v>66</v>
      </c>
      <c r="B60" s="225" t="s">
        <v>166</v>
      </c>
      <c r="C60" s="214"/>
      <c r="E60" s="219"/>
      <c r="F60" s="220">
        <f t="shared" si="0"/>
        <v>0</v>
      </c>
      <c r="G60" s="220"/>
      <c r="H60" s="186"/>
      <c r="L60" s="186"/>
      <c r="M60" s="186"/>
    </row>
    <row r="61" spans="1:13" ht="15" outlineLevel="1">
      <c r="A61" s="189" t="s">
        <v>67</v>
      </c>
      <c r="B61" s="225" t="s">
        <v>166</v>
      </c>
      <c r="C61" s="214"/>
      <c r="E61" s="219"/>
      <c r="F61" s="220">
        <f t="shared" si="0"/>
        <v>0</v>
      </c>
      <c r="G61" s="220"/>
      <c r="H61" s="186"/>
      <c r="L61" s="186"/>
      <c r="M61" s="186"/>
    </row>
    <row r="62" spans="1:13" ht="15" outlineLevel="1">
      <c r="A62" s="189" t="s">
        <v>68</v>
      </c>
      <c r="B62" s="225" t="s">
        <v>166</v>
      </c>
      <c r="C62" s="214"/>
      <c r="E62" s="219"/>
      <c r="F62" s="220">
        <f t="shared" si="0"/>
        <v>0</v>
      </c>
      <c r="G62" s="220"/>
      <c r="H62" s="186"/>
      <c r="L62" s="186"/>
      <c r="M62" s="186"/>
    </row>
    <row r="63" spans="1:13" ht="15" outlineLevel="1">
      <c r="A63" s="189" t="s">
        <v>69</v>
      </c>
      <c r="B63" s="225" t="s">
        <v>166</v>
      </c>
      <c r="C63" s="214"/>
      <c r="E63" s="219"/>
      <c r="F63" s="220">
        <f t="shared" si="0"/>
        <v>0</v>
      </c>
      <c r="G63" s="220"/>
      <c r="H63" s="186"/>
      <c r="L63" s="186"/>
      <c r="M63" s="186"/>
    </row>
    <row r="64" spans="1:13" ht="15" outlineLevel="1">
      <c r="A64" s="189" t="s">
        <v>70</v>
      </c>
      <c r="B64" s="225" t="s">
        <v>166</v>
      </c>
      <c r="C64" s="226"/>
      <c r="D64" s="227"/>
      <c r="E64" s="227"/>
      <c r="F64" s="220">
        <f t="shared" si="0"/>
        <v>0</v>
      </c>
      <c r="G64" s="224"/>
      <c r="H64" s="186"/>
      <c r="L64" s="186"/>
      <c r="M64" s="186"/>
    </row>
    <row r="65" spans="1:13" ht="15" customHeight="1">
      <c r="A65" s="210"/>
      <c r="B65" s="211" t="s">
        <v>71</v>
      </c>
      <c r="C65" s="217" t="s">
        <v>1882</v>
      </c>
      <c r="D65" s="217" t="s">
        <v>1883</v>
      </c>
      <c r="E65" s="212"/>
      <c r="F65" s="213" t="s">
        <v>72</v>
      </c>
      <c r="G65" s="228" t="s">
        <v>73</v>
      </c>
      <c r="H65" s="186"/>
      <c r="L65" s="186"/>
      <c r="M65" s="186"/>
    </row>
    <row r="66" spans="1:13" ht="15">
      <c r="A66" s="189" t="s">
        <v>74</v>
      </c>
      <c r="B66" s="208" t="s">
        <v>1884</v>
      </c>
      <c r="C66" s="216">
        <v>7.725792178634241</v>
      </c>
      <c r="D66" s="229" t="s">
        <v>1885</v>
      </c>
      <c r="E66" s="203"/>
      <c r="F66" s="230"/>
      <c r="G66" s="231"/>
      <c r="H66" s="186"/>
      <c r="L66" s="186"/>
      <c r="M66" s="186"/>
    </row>
    <row r="67" spans="2:13" ht="15">
      <c r="B67" s="208"/>
      <c r="E67" s="203"/>
      <c r="F67" s="230"/>
      <c r="G67" s="231"/>
      <c r="H67" s="186"/>
      <c r="L67" s="186"/>
      <c r="M67" s="186"/>
    </row>
    <row r="68" spans="2:13" ht="15">
      <c r="B68" s="208" t="s">
        <v>76</v>
      </c>
      <c r="C68" s="203"/>
      <c r="D68" s="203"/>
      <c r="E68" s="203"/>
      <c r="F68" s="231"/>
      <c r="G68" s="231"/>
      <c r="H68" s="186"/>
      <c r="L68" s="186"/>
      <c r="M68" s="186"/>
    </row>
    <row r="69" spans="2:13" ht="15">
      <c r="B69" s="208" t="s">
        <v>77</v>
      </c>
      <c r="E69" s="203"/>
      <c r="F69" s="231"/>
      <c r="G69" s="231"/>
      <c r="H69" s="186"/>
      <c r="L69" s="186"/>
      <c r="M69" s="186"/>
    </row>
    <row r="70" spans="1:13" ht="15">
      <c r="A70" s="189" t="s">
        <v>78</v>
      </c>
      <c r="B70" s="232" t="s">
        <v>106</v>
      </c>
      <c r="C70" s="216">
        <v>316.29037652000005</v>
      </c>
      <c r="D70" s="229" t="s">
        <v>1885</v>
      </c>
      <c r="E70" s="232"/>
      <c r="F70" s="220">
        <f aca="true" t="shared" si="1" ref="F70:F76">IF($C$77=0,"",IF(C70="[for completion]","",C70/$C$77))</f>
        <v>0.023253284358644703</v>
      </c>
      <c r="G70" s="220">
        <f>IF($D$77=0,"",IF(D70="[Mark as ND1 if not relevant]","",D70/$D$77))</f>
      </c>
      <c r="H70" s="186"/>
      <c r="L70" s="186"/>
      <c r="M70" s="186"/>
    </row>
    <row r="71" spans="1:13" ht="15">
      <c r="A71" s="189" t="s">
        <v>79</v>
      </c>
      <c r="B71" s="232" t="s">
        <v>108</v>
      </c>
      <c r="C71" s="216">
        <v>309.6999009100007</v>
      </c>
      <c r="D71" s="229" t="s">
        <v>1885</v>
      </c>
      <c r="E71" s="232"/>
      <c r="F71" s="220">
        <f t="shared" si="1"/>
        <v>0.022768760595689375</v>
      </c>
      <c r="G71" s="220">
        <f aca="true" t="shared" si="2" ref="G71:G76">IF($D$77=0,"",IF(D71="[Mark as ND1 if not relevant]","",D71/$D$77))</f>
      </c>
      <c r="H71" s="186"/>
      <c r="L71" s="186"/>
      <c r="M71" s="186"/>
    </row>
    <row r="72" spans="1:13" ht="15">
      <c r="A72" s="189" t="s">
        <v>80</v>
      </c>
      <c r="B72" s="232" t="s">
        <v>110</v>
      </c>
      <c r="C72" s="216">
        <v>569.2601469599992</v>
      </c>
      <c r="D72" s="229" t="s">
        <v>1885</v>
      </c>
      <c r="E72" s="232"/>
      <c r="F72" s="220">
        <f t="shared" si="1"/>
        <v>0.041851314658850225</v>
      </c>
      <c r="G72" s="220">
        <f t="shared" si="2"/>
      </c>
      <c r="H72" s="186"/>
      <c r="L72" s="186"/>
      <c r="M72" s="186"/>
    </row>
    <row r="73" spans="1:13" ht="15">
      <c r="A73" s="189" t="s">
        <v>81</v>
      </c>
      <c r="B73" s="232" t="s">
        <v>112</v>
      </c>
      <c r="C73" s="216">
        <v>796.6797166900003</v>
      </c>
      <c r="D73" s="229" t="s">
        <v>1885</v>
      </c>
      <c r="E73" s="232"/>
      <c r="F73" s="220">
        <f t="shared" si="1"/>
        <v>0.058570925232641895</v>
      </c>
      <c r="G73" s="220">
        <f t="shared" si="2"/>
      </c>
      <c r="H73" s="186"/>
      <c r="L73" s="186"/>
      <c r="M73" s="186"/>
    </row>
    <row r="74" spans="1:13" ht="15">
      <c r="A74" s="189" t="s">
        <v>82</v>
      </c>
      <c r="B74" s="232" t="s">
        <v>114</v>
      </c>
      <c r="C74" s="216">
        <v>1304.922192859993</v>
      </c>
      <c r="D74" s="229" t="s">
        <v>1885</v>
      </c>
      <c r="E74" s="232"/>
      <c r="F74" s="220">
        <f t="shared" si="1"/>
        <v>0.09593629483874255</v>
      </c>
      <c r="G74" s="220">
        <f t="shared" si="2"/>
      </c>
      <c r="H74" s="186"/>
      <c r="L74" s="186"/>
      <c r="M74" s="186"/>
    </row>
    <row r="75" spans="1:13" ht="15">
      <c r="A75" s="189" t="s">
        <v>83</v>
      </c>
      <c r="B75" s="232" t="s">
        <v>116</v>
      </c>
      <c r="C75" s="216">
        <v>6376.758994690032</v>
      </c>
      <c r="D75" s="229" t="s">
        <v>1885</v>
      </c>
      <c r="E75" s="232"/>
      <c r="F75" s="220">
        <f t="shared" si="1"/>
        <v>0.4688115769488054</v>
      </c>
      <c r="G75" s="220">
        <f t="shared" si="2"/>
      </c>
      <c r="H75" s="186"/>
      <c r="L75" s="186"/>
      <c r="M75" s="186"/>
    </row>
    <row r="76" spans="1:13" ht="15">
      <c r="A76" s="189" t="s">
        <v>84</v>
      </c>
      <c r="B76" s="232" t="s">
        <v>118</v>
      </c>
      <c r="C76" s="216">
        <v>3928.3543826100354</v>
      </c>
      <c r="D76" s="229" t="s">
        <v>1885</v>
      </c>
      <c r="E76" s="232"/>
      <c r="F76" s="220">
        <f t="shared" si="1"/>
        <v>0.2888078433666259</v>
      </c>
      <c r="G76" s="220">
        <f t="shared" si="2"/>
      </c>
      <c r="H76" s="186"/>
      <c r="L76" s="186"/>
      <c r="M76" s="186"/>
    </row>
    <row r="77" spans="1:13" ht="15">
      <c r="A77" s="189" t="s">
        <v>85</v>
      </c>
      <c r="B77" s="233" t="s">
        <v>64</v>
      </c>
      <c r="C77" s="234">
        <f>SUM(C70:C76)</f>
        <v>13601.96571124006</v>
      </c>
      <c r="D77" s="234">
        <f>SUM(D70:D76)</f>
        <v>0</v>
      </c>
      <c r="E77" s="208"/>
      <c r="F77" s="224">
        <f>SUM(F70:F76)</f>
        <v>1</v>
      </c>
      <c r="G77" s="224">
        <f>SUM(G70:G76)</f>
        <v>0</v>
      </c>
      <c r="H77" s="186"/>
      <c r="L77" s="186"/>
      <c r="M77" s="186"/>
    </row>
    <row r="78" spans="1:13" ht="15" outlineLevel="1">
      <c r="A78" s="189" t="s">
        <v>87</v>
      </c>
      <c r="B78" s="235" t="s">
        <v>88</v>
      </c>
      <c r="C78" s="234"/>
      <c r="D78" s="234"/>
      <c r="E78" s="208"/>
      <c r="F78" s="220">
        <f>IF($C$77=0,"",IF(C78="[for completion]","",C78/$C$77))</f>
        <v>0</v>
      </c>
      <c r="G78" s="220">
        <f aca="true" t="shared" si="3" ref="G78:G87">IF($D$77=0,"",IF(D78="[for completion]","",D78/$D$77))</f>
      </c>
      <c r="H78" s="186"/>
      <c r="L78" s="186"/>
      <c r="M78" s="186"/>
    </row>
    <row r="79" spans="1:13" ht="15" outlineLevel="1">
      <c r="A79" s="189" t="s">
        <v>89</v>
      </c>
      <c r="B79" s="235" t="s">
        <v>90</v>
      </c>
      <c r="C79" s="234"/>
      <c r="D79" s="234"/>
      <c r="E79" s="208"/>
      <c r="F79" s="220">
        <f aca="true" t="shared" si="4" ref="F79:F87">IF($C$77=0,"",IF(C79="[for completion]","",C79/$C$77))</f>
        <v>0</v>
      </c>
      <c r="G79" s="220">
        <f t="shared" si="3"/>
      </c>
      <c r="H79" s="186"/>
      <c r="L79" s="186"/>
      <c r="M79" s="186"/>
    </row>
    <row r="80" spans="1:13" ht="15" outlineLevel="1">
      <c r="A80" s="189" t="s">
        <v>91</v>
      </c>
      <c r="B80" s="235" t="s">
        <v>1886</v>
      </c>
      <c r="C80" s="234"/>
      <c r="D80" s="234"/>
      <c r="E80" s="208"/>
      <c r="F80" s="220">
        <f t="shared" si="4"/>
        <v>0</v>
      </c>
      <c r="G80" s="220">
        <f t="shared" si="3"/>
      </c>
      <c r="H80" s="186"/>
      <c r="L80" s="186"/>
      <c r="M80" s="186"/>
    </row>
    <row r="81" spans="1:13" ht="15" outlineLevel="1">
      <c r="A81" s="189" t="s">
        <v>92</v>
      </c>
      <c r="B81" s="235" t="s">
        <v>93</v>
      </c>
      <c r="C81" s="234"/>
      <c r="D81" s="234"/>
      <c r="E81" s="208"/>
      <c r="F81" s="220">
        <f t="shared" si="4"/>
        <v>0</v>
      </c>
      <c r="G81" s="220">
        <f t="shared" si="3"/>
      </c>
      <c r="H81" s="186"/>
      <c r="L81" s="186"/>
      <c r="M81" s="186"/>
    </row>
    <row r="82" spans="1:13" ht="15" outlineLevel="1">
      <c r="A82" s="189" t="s">
        <v>94</v>
      </c>
      <c r="B82" s="235" t="s">
        <v>1887</v>
      </c>
      <c r="C82" s="234"/>
      <c r="D82" s="234"/>
      <c r="E82" s="208"/>
      <c r="F82" s="220">
        <f t="shared" si="4"/>
        <v>0</v>
      </c>
      <c r="G82" s="220">
        <f t="shared" si="3"/>
      </c>
      <c r="H82" s="186"/>
      <c r="L82" s="186"/>
      <c r="M82" s="186"/>
    </row>
    <row r="83" spans="1:13" ht="15" outlineLevel="1">
      <c r="A83" s="189" t="s">
        <v>95</v>
      </c>
      <c r="B83" s="235"/>
      <c r="C83" s="219"/>
      <c r="D83" s="219"/>
      <c r="E83" s="208"/>
      <c r="F83" s="220"/>
      <c r="G83" s="220"/>
      <c r="H83" s="186"/>
      <c r="L83" s="186"/>
      <c r="M83" s="186"/>
    </row>
    <row r="84" spans="1:13" ht="15" outlineLevel="1">
      <c r="A84" s="189" t="s">
        <v>96</v>
      </c>
      <c r="B84" s="235"/>
      <c r="C84" s="219"/>
      <c r="D84" s="219"/>
      <c r="E84" s="208"/>
      <c r="F84" s="220"/>
      <c r="G84" s="220"/>
      <c r="H84" s="186"/>
      <c r="L84" s="186"/>
      <c r="M84" s="186"/>
    </row>
    <row r="85" spans="1:13" ht="15" outlineLevel="1">
      <c r="A85" s="189" t="s">
        <v>97</v>
      </c>
      <c r="B85" s="235"/>
      <c r="C85" s="219"/>
      <c r="D85" s="219"/>
      <c r="E85" s="208"/>
      <c r="F85" s="220"/>
      <c r="G85" s="220"/>
      <c r="H85" s="186"/>
      <c r="L85" s="186"/>
      <c r="M85" s="186"/>
    </row>
    <row r="86" spans="1:13" ht="15" outlineLevel="1">
      <c r="A86" s="189" t="s">
        <v>98</v>
      </c>
      <c r="B86" s="233"/>
      <c r="C86" s="219"/>
      <c r="D86" s="219"/>
      <c r="E86" s="208"/>
      <c r="F86" s="220">
        <f t="shared" si="4"/>
        <v>0</v>
      </c>
      <c r="G86" s="220">
        <f t="shared" si="3"/>
      </c>
      <c r="H86" s="186"/>
      <c r="L86" s="186"/>
      <c r="M86" s="186"/>
    </row>
    <row r="87" spans="1:13" ht="15" outlineLevel="1">
      <c r="A87" s="189" t="s">
        <v>1888</v>
      </c>
      <c r="B87" s="235"/>
      <c r="C87" s="219"/>
      <c r="D87" s="219"/>
      <c r="E87" s="208"/>
      <c r="F87" s="220">
        <f t="shared" si="4"/>
        <v>0</v>
      </c>
      <c r="G87" s="220">
        <f t="shared" si="3"/>
      </c>
      <c r="H87" s="186"/>
      <c r="L87" s="186"/>
      <c r="M87" s="186"/>
    </row>
    <row r="88" spans="1:13" ht="15" customHeight="1">
      <c r="A88" s="210"/>
      <c r="B88" s="211" t="s">
        <v>99</v>
      </c>
      <c r="C88" s="217" t="s">
        <v>1889</v>
      </c>
      <c r="D88" s="217" t="s">
        <v>100</v>
      </c>
      <c r="E88" s="212"/>
      <c r="F88" s="213" t="s">
        <v>1890</v>
      </c>
      <c r="G88" s="210" t="s">
        <v>101</v>
      </c>
      <c r="H88" s="186"/>
      <c r="L88" s="186"/>
      <c r="M88" s="186"/>
    </row>
    <row r="89" spans="1:13" ht="15">
      <c r="A89" s="189" t="s">
        <v>102</v>
      </c>
      <c r="B89" s="208" t="s">
        <v>75</v>
      </c>
      <c r="C89" s="216">
        <v>7.410958904109589</v>
      </c>
      <c r="D89" s="229">
        <v>8.410958904109588</v>
      </c>
      <c r="E89" s="203"/>
      <c r="F89" s="230"/>
      <c r="G89" s="231"/>
      <c r="H89" s="186"/>
      <c r="L89" s="186"/>
      <c r="M89" s="186"/>
    </row>
    <row r="90" spans="2:13" ht="15">
      <c r="B90" s="208"/>
      <c r="E90" s="203"/>
      <c r="F90" s="230"/>
      <c r="G90" s="231"/>
      <c r="H90" s="186"/>
      <c r="L90" s="186"/>
      <c r="M90" s="186"/>
    </row>
    <row r="91" spans="2:13" ht="15">
      <c r="B91" s="208" t="s">
        <v>103</v>
      </c>
      <c r="C91" s="203"/>
      <c r="D91" s="203"/>
      <c r="E91" s="203"/>
      <c r="F91" s="231"/>
      <c r="G91" s="231"/>
      <c r="H91" s="186"/>
      <c r="L91" s="186"/>
      <c r="M91" s="186"/>
    </row>
    <row r="92" spans="1:13" ht="15">
      <c r="A92" s="189" t="s">
        <v>104</v>
      </c>
      <c r="B92" s="208" t="s">
        <v>77</v>
      </c>
      <c r="E92" s="203"/>
      <c r="F92" s="231"/>
      <c r="G92" s="231"/>
      <c r="H92" s="186"/>
      <c r="L92" s="186"/>
      <c r="M92" s="186"/>
    </row>
    <row r="93" spans="1:13" ht="15">
      <c r="A93" s="189" t="s">
        <v>105</v>
      </c>
      <c r="B93" s="232" t="s">
        <v>106</v>
      </c>
      <c r="C93" s="216">
        <v>0</v>
      </c>
      <c r="D93" s="236">
        <v>0</v>
      </c>
      <c r="E93" s="232"/>
      <c r="F93" s="220">
        <f>IF($C$100=0,"",IF(C93="[for completion]","",IF(C93="","",C93/$C$100)))</f>
        <v>0</v>
      </c>
      <c r="G93" s="220">
        <f>IF($D$100=0,"",IF(D93="[Mark as ND1 if not relevant]","",IF(D93="","",D93/$D$100)))</f>
        <v>0</v>
      </c>
      <c r="H93" s="186"/>
      <c r="L93" s="186"/>
      <c r="M93" s="186"/>
    </row>
    <row r="94" spans="1:13" ht="15">
      <c r="A94" s="189" t="s">
        <v>107</v>
      </c>
      <c r="B94" s="232" t="s">
        <v>108</v>
      </c>
      <c r="C94" s="216">
        <v>0</v>
      </c>
      <c r="D94" s="236">
        <v>0</v>
      </c>
      <c r="E94" s="232"/>
      <c r="F94" s="220">
        <f aca="true" t="shared" si="5" ref="F94:F99">IF($C$100=0,"",IF(C94="[for completion]","",IF(C94="","",C94/$C$100)))</f>
        <v>0</v>
      </c>
      <c r="G94" s="220">
        <f aca="true" t="shared" si="6" ref="G94:G99">IF($D$100=0,"",IF(D94="[Mark as ND1 if not relevant]","",IF(D94="","",D94/$D$100)))</f>
        <v>0</v>
      </c>
      <c r="H94" s="186"/>
      <c r="L94" s="186"/>
      <c r="M94" s="186"/>
    </row>
    <row r="95" spans="1:13" ht="15">
      <c r="A95" s="189" t="s">
        <v>109</v>
      </c>
      <c r="B95" s="232" t="s">
        <v>110</v>
      </c>
      <c r="C95" s="216">
        <v>0</v>
      </c>
      <c r="D95" s="236">
        <v>0</v>
      </c>
      <c r="E95" s="232"/>
      <c r="F95" s="220">
        <f t="shared" si="5"/>
        <v>0</v>
      </c>
      <c r="G95" s="220">
        <f t="shared" si="6"/>
        <v>0</v>
      </c>
      <c r="H95" s="186"/>
      <c r="L95" s="186"/>
      <c r="M95" s="186"/>
    </row>
    <row r="96" spans="1:13" ht="15">
      <c r="A96" s="189" t="s">
        <v>111</v>
      </c>
      <c r="B96" s="232" t="s">
        <v>112</v>
      </c>
      <c r="C96" s="216">
        <v>0</v>
      </c>
      <c r="D96" s="236">
        <v>0</v>
      </c>
      <c r="E96" s="232"/>
      <c r="F96" s="220">
        <f t="shared" si="5"/>
        <v>0</v>
      </c>
      <c r="G96" s="220">
        <f t="shared" si="6"/>
        <v>0</v>
      </c>
      <c r="H96" s="186"/>
      <c r="L96" s="186"/>
      <c r="M96" s="186"/>
    </row>
    <row r="97" spans="1:13" ht="15">
      <c r="A97" s="189" t="s">
        <v>113</v>
      </c>
      <c r="B97" s="232" t="s">
        <v>114</v>
      </c>
      <c r="C97" s="216">
        <v>0</v>
      </c>
      <c r="D97" s="236">
        <v>0</v>
      </c>
      <c r="E97" s="232"/>
      <c r="F97" s="220">
        <f t="shared" si="5"/>
        <v>0</v>
      </c>
      <c r="G97" s="220">
        <f t="shared" si="6"/>
        <v>0</v>
      </c>
      <c r="H97" s="186"/>
      <c r="L97" s="186"/>
      <c r="M97" s="186"/>
    </row>
    <row r="98" spans="1:13" ht="15">
      <c r="A98" s="189" t="s">
        <v>115</v>
      </c>
      <c r="B98" s="232" t="s">
        <v>116</v>
      </c>
      <c r="C98" s="216">
        <v>5000</v>
      </c>
      <c r="D98" s="236">
        <v>5000</v>
      </c>
      <c r="E98" s="232"/>
      <c r="F98" s="220">
        <f t="shared" si="5"/>
        <v>1</v>
      </c>
      <c r="G98" s="220">
        <f t="shared" si="6"/>
        <v>1</v>
      </c>
      <c r="H98" s="186"/>
      <c r="L98" s="186"/>
      <c r="M98" s="186"/>
    </row>
    <row r="99" spans="1:13" ht="15">
      <c r="A99" s="189" t="s">
        <v>117</v>
      </c>
      <c r="B99" s="232" t="s">
        <v>118</v>
      </c>
      <c r="C99" s="216">
        <v>0</v>
      </c>
      <c r="D99" s="236">
        <v>0</v>
      </c>
      <c r="E99" s="232"/>
      <c r="F99" s="220">
        <f t="shared" si="5"/>
        <v>0</v>
      </c>
      <c r="G99" s="220">
        <f t="shared" si="6"/>
        <v>0</v>
      </c>
      <c r="H99" s="186"/>
      <c r="L99" s="186"/>
      <c r="M99" s="186"/>
    </row>
    <row r="100" spans="1:13" ht="15">
      <c r="A100" s="189" t="s">
        <v>119</v>
      </c>
      <c r="B100" s="233" t="s">
        <v>64</v>
      </c>
      <c r="C100" s="219">
        <f>SUM(C93:C99)</f>
        <v>5000</v>
      </c>
      <c r="D100" s="219">
        <f>SUM(D93:D99)</f>
        <v>5000</v>
      </c>
      <c r="E100" s="208"/>
      <c r="F100" s="224">
        <f>SUM(F93:F99)</f>
        <v>1</v>
      </c>
      <c r="G100" s="224">
        <f>SUM(G93:G99)</f>
        <v>1</v>
      </c>
      <c r="H100" s="186"/>
      <c r="L100" s="186"/>
      <c r="M100" s="186"/>
    </row>
    <row r="101" spans="1:13" ht="15" outlineLevel="1">
      <c r="A101" s="189" t="s">
        <v>120</v>
      </c>
      <c r="B101" s="235" t="s">
        <v>88</v>
      </c>
      <c r="C101" s="219"/>
      <c r="D101" s="219"/>
      <c r="E101" s="208"/>
      <c r="F101" s="220">
        <f>IF($C$100=0,"",IF(C101="[for completion]","",C101/$C$100))</f>
        <v>0</v>
      </c>
      <c r="G101" s="220">
        <f>IF($D$100=0,"",IF(D101="[for completion]","",D101/$D$100))</f>
        <v>0</v>
      </c>
      <c r="H101" s="186"/>
      <c r="L101" s="186"/>
      <c r="M101" s="186"/>
    </row>
    <row r="102" spans="1:13" ht="15" outlineLevel="1">
      <c r="A102" s="189" t="s">
        <v>121</v>
      </c>
      <c r="B102" s="235" t="s">
        <v>90</v>
      </c>
      <c r="C102" s="219"/>
      <c r="D102" s="219"/>
      <c r="E102" s="208"/>
      <c r="F102" s="220">
        <f>IF($C$100=0,"",IF(C102="[for completion]","",C102/$C$100))</f>
        <v>0</v>
      </c>
      <c r="G102" s="220">
        <f>IF($D$100=0,"",IF(D102="[for completion]","",D102/$D$100))</f>
        <v>0</v>
      </c>
      <c r="H102" s="186"/>
      <c r="L102" s="186"/>
      <c r="M102" s="186"/>
    </row>
    <row r="103" spans="1:13" ht="15" outlineLevel="1">
      <c r="A103" s="189" t="s">
        <v>122</v>
      </c>
      <c r="B103" s="235" t="s">
        <v>1886</v>
      </c>
      <c r="C103" s="219"/>
      <c r="D103" s="219"/>
      <c r="E103" s="208"/>
      <c r="F103" s="220">
        <f>IF($C$100=0,"",IF(C103="[for completion]","",C103/$C$100))</f>
        <v>0</v>
      </c>
      <c r="G103" s="220">
        <f>IF($D$100=0,"",IF(D103="[for completion]","",D103/$D$100))</f>
        <v>0</v>
      </c>
      <c r="H103" s="186"/>
      <c r="L103" s="186"/>
      <c r="M103" s="186"/>
    </row>
    <row r="104" spans="1:13" ht="15" outlineLevel="1">
      <c r="A104" s="189" t="s">
        <v>123</v>
      </c>
      <c r="B104" s="235" t="s">
        <v>93</v>
      </c>
      <c r="C104" s="219"/>
      <c r="D104" s="219"/>
      <c r="E104" s="208"/>
      <c r="F104" s="220">
        <f>IF($C$100=0,"",IF(C104="[for completion]","",C104/$C$100))</f>
        <v>0</v>
      </c>
      <c r="G104" s="220">
        <f>IF($D$100=0,"",IF(D104="[for completion]","",D104/$D$100))</f>
        <v>0</v>
      </c>
      <c r="H104" s="186"/>
      <c r="L104" s="186"/>
      <c r="M104" s="186"/>
    </row>
    <row r="105" spans="1:13" ht="15" outlineLevel="1">
      <c r="A105" s="189" t="s">
        <v>124</v>
      </c>
      <c r="B105" s="235" t="s">
        <v>1887</v>
      </c>
      <c r="C105" s="219"/>
      <c r="D105" s="219"/>
      <c r="E105" s="208"/>
      <c r="F105" s="220">
        <f>IF($C$100=0,"",IF(C105="[for completion]","",C105/$C$100))</f>
        <v>0</v>
      </c>
      <c r="G105" s="220">
        <f>IF($D$100=0,"",IF(D105="[for completion]","",D105/$D$100))</f>
        <v>0</v>
      </c>
      <c r="H105" s="186"/>
      <c r="L105" s="186"/>
      <c r="M105" s="186"/>
    </row>
    <row r="106" spans="1:13" ht="15" outlineLevel="1">
      <c r="A106" s="189" t="s">
        <v>125</v>
      </c>
      <c r="B106" s="235"/>
      <c r="C106" s="219"/>
      <c r="D106" s="219"/>
      <c r="E106" s="208"/>
      <c r="F106" s="220"/>
      <c r="G106" s="220"/>
      <c r="H106" s="186"/>
      <c r="L106" s="186"/>
      <c r="M106" s="186"/>
    </row>
    <row r="107" spans="1:13" ht="15" outlineLevel="1">
      <c r="A107" s="189" t="s">
        <v>126</v>
      </c>
      <c r="B107" s="235"/>
      <c r="C107" s="219"/>
      <c r="D107" s="219"/>
      <c r="E107" s="208"/>
      <c r="F107" s="220"/>
      <c r="G107" s="220"/>
      <c r="H107" s="186"/>
      <c r="L107" s="186"/>
      <c r="M107" s="186"/>
    </row>
    <row r="108" spans="1:13" ht="15" outlineLevel="1">
      <c r="A108" s="189" t="s">
        <v>127</v>
      </c>
      <c r="B108" s="233"/>
      <c r="C108" s="219"/>
      <c r="D108" s="219"/>
      <c r="E108" s="208"/>
      <c r="F108" s="220"/>
      <c r="G108" s="220"/>
      <c r="H108" s="186"/>
      <c r="L108" s="186"/>
      <c r="M108" s="186"/>
    </row>
    <row r="109" spans="1:13" ht="15" outlineLevel="1">
      <c r="A109" s="189" t="s">
        <v>128</v>
      </c>
      <c r="B109" s="235"/>
      <c r="C109" s="219"/>
      <c r="D109" s="219"/>
      <c r="E109" s="208"/>
      <c r="F109" s="220"/>
      <c r="G109" s="220"/>
      <c r="H109" s="186"/>
      <c r="L109" s="186"/>
      <c r="M109" s="186"/>
    </row>
    <row r="110" spans="1:13" ht="15" outlineLevel="1">
      <c r="A110" s="189" t="s">
        <v>129</v>
      </c>
      <c r="B110" s="235"/>
      <c r="C110" s="219"/>
      <c r="D110" s="219"/>
      <c r="E110" s="208"/>
      <c r="F110" s="220"/>
      <c r="G110" s="220"/>
      <c r="H110" s="186"/>
      <c r="L110" s="186"/>
      <c r="M110" s="186"/>
    </row>
    <row r="111" spans="1:13" ht="15" customHeight="1">
      <c r="A111" s="210"/>
      <c r="B111" s="211" t="s">
        <v>130</v>
      </c>
      <c r="C111" s="213" t="s">
        <v>131</v>
      </c>
      <c r="D111" s="213" t="s">
        <v>132</v>
      </c>
      <c r="E111" s="212"/>
      <c r="F111" s="213" t="s">
        <v>133</v>
      </c>
      <c r="G111" s="213" t="s">
        <v>134</v>
      </c>
      <c r="H111" s="186"/>
      <c r="L111" s="186"/>
      <c r="M111" s="186"/>
    </row>
    <row r="112" spans="1:14" s="238" customFormat="1" ht="15">
      <c r="A112" s="189" t="s">
        <v>135</v>
      </c>
      <c r="B112" s="208" t="s">
        <v>1</v>
      </c>
      <c r="C112" s="216">
        <v>13601.965711239949</v>
      </c>
      <c r="D112" s="237">
        <f>C112</f>
        <v>13601.965711239949</v>
      </c>
      <c r="E112" s="220"/>
      <c r="F112" s="220">
        <f>IF($C$129=0,"",IF(C112="[for completion]","",IF(C112="","",C112/$C$129)))</f>
        <v>1</v>
      </c>
      <c r="G112" s="220">
        <f>IF($D$129=0,"",IF(D112="[for completion]","",IF(D112="","",D112/$D$129)))</f>
        <v>1</v>
      </c>
      <c r="I112" s="189"/>
      <c r="J112" s="189"/>
      <c r="K112" s="189"/>
      <c r="L112" s="186" t="s">
        <v>1891</v>
      </c>
      <c r="M112" s="186"/>
      <c r="N112" s="186"/>
    </row>
    <row r="113" spans="1:14" s="238" customFormat="1" ht="15">
      <c r="A113" s="189" t="s">
        <v>137</v>
      </c>
      <c r="B113" s="208" t="s">
        <v>146</v>
      </c>
      <c r="C113" s="239">
        <v>0</v>
      </c>
      <c r="D113" s="239">
        <f aca="true" t="shared" si="7" ref="D113:D128">C113</f>
        <v>0</v>
      </c>
      <c r="E113" s="220"/>
      <c r="F113" s="220">
        <f aca="true" t="shared" si="8" ref="F113:F128">IF($C$129=0,"",IF(C113="[for completion]","",IF(C113="","",C113/$C$129)))</f>
        <v>0</v>
      </c>
      <c r="G113" s="220">
        <f aca="true" t="shared" si="9" ref="G113:G128">IF($D$129=0,"",IF(D113="[for completion]","",IF(D113="","",D113/$D$129)))</f>
        <v>0</v>
      </c>
      <c r="I113" s="189"/>
      <c r="J113" s="189"/>
      <c r="K113" s="189"/>
      <c r="L113" s="208" t="s">
        <v>146</v>
      </c>
      <c r="M113" s="186"/>
      <c r="N113" s="186"/>
    </row>
    <row r="114" spans="1:14" s="238" customFormat="1" ht="15">
      <c r="A114" s="189" t="s">
        <v>139</v>
      </c>
      <c r="B114" s="208" t="s">
        <v>150</v>
      </c>
      <c r="C114" s="239">
        <v>0</v>
      </c>
      <c r="D114" s="239">
        <f t="shared" si="7"/>
        <v>0</v>
      </c>
      <c r="E114" s="220"/>
      <c r="F114" s="220">
        <f t="shared" si="8"/>
        <v>0</v>
      </c>
      <c r="G114" s="220">
        <f t="shared" si="9"/>
        <v>0</v>
      </c>
      <c r="I114" s="189"/>
      <c r="J114" s="189"/>
      <c r="K114" s="189"/>
      <c r="L114" s="208" t="s">
        <v>150</v>
      </c>
      <c r="M114" s="186"/>
      <c r="N114" s="186"/>
    </row>
    <row r="115" spans="1:14" s="238" customFormat="1" ht="15">
      <c r="A115" s="189" t="s">
        <v>141</v>
      </c>
      <c r="B115" s="208" t="s">
        <v>148</v>
      </c>
      <c r="C115" s="239">
        <v>0</v>
      </c>
      <c r="D115" s="239">
        <f t="shared" si="7"/>
        <v>0</v>
      </c>
      <c r="E115" s="220"/>
      <c r="F115" s="220">
        <f t="shared" si="8"/>
        <v>0</v>
      </c>
      <c r="G115" s="220">
        <f t="shared" si="9"/>
        <v>0</v>
      </c>
      <c r="I115" s="189"/>
      <c r="J115" s="189"/>
      <c r="K115" s="189"/>
      <c r="L115" s="208" t="s">
        <v>148</v>
      </c>
      <c r="M115" s="186"/>
      <c r="N115" s="186"/>
    </row>
    <row r="116" spans="1:14" s="238" customFormat="1" ht="15">
      <c r="A116" s="189" t="s">
        <v>143</v>
      </c>
      <c r="B116" s="208" t="s">
        <v>144</v>
      </c>
      <c r="C116" s="239">
        <v>0</v>
      </c>
      <c r="D116" s="239">
        <f t="shared" si="7"/>
        <v>0</v>
      </c>
      <c r="E116" s="220"/>
      <c r="F116" s="220">
        <f t="shared" si="8"/>
        <v>0</v>
      </c>
      <c r="G116" s="220">
        <f t="shared" si="9"/>
        <v>0</v>
      </c>
      <c r="I116" s="189"/>
      <c r="J116" s="189"/>
      <c r="K116" s="189"/>
      <c r="L116" s="208" t="s">
        <v>144</v>
      </c>
      <c r="M116" s="186"/>
      <c r="N116" s="186"/>
    </row>
    <row r="117" spans="1:14" s="238" customFormat="1" ht="15">
      <c r="A117" s="189" t="s">
        <v>145</v>
      </c>
      <c r="B117" s="208" t="s">
        <v>152</v>
      </c>
      <c r="C117" s="239">
        <v>0</v>
      </c>
      <c r="D117" s="239">
        <f t="shared" si="7"/>
        <v>0</v>
      </c>
      <c r="E117" s="208"/>
      <c r="F117" s="220">
        <f t="shared" si="8"/>
        <v>0</v>
      </c>
      <c r="G117" s="220">
        <f t="shared" si="9"/>
        <v>0</v>
      </c>
      <c r="I117" s="189"/>
      <c r="J117" s="189"/>
      <c r="K117" s="189"/>
      <c r="L117" s="208" t="s">
        <v>152</v>
      </c>
      <c r="M117" s="186"/>
      <c r="N117" s="186"/>
    </row>
    <row r="118" spans="1:13" ht="15">
      <c r="A118" s="189" t="s">
        <v>147</v>
      </c>
      <c r="B118" s="208" t="s">
        <v>154</v>
      </c>
      <c r="C118" s="239">
        <v>0</v>
      </c>
      <c r="D118" s="239">
        <f t="shared" si="7"/>
        <v>0</v>
      </c>
      <c r="E118" s="208"/>
      <c r="F118" s="220">
        <f t="shared" si="8"/>
        <v>0</v>
      </c>
      <c r="G118" s="220">
        <f t="shared" si="9"/>
        <v>0</v>
      </c>
      <c r="L118" s="208" t="s">
        <v>154</v>
      </c>
      <c r="M118" s="186"/>
    </row>
    <row r="119" spans="1:13" ht="15">
      <c r="A119" s="189" t="s">
        <v>149</v>
      </c>
      <c r="B119" s="208" t="s">
        <v>140</v>
      </c>
      <c r="C119" s="239">
        <v>0</v>
      </c>
      <c r="D119" s="239">
        <f t="shared" si="7"/>
        <v>0</v>
      </c>
      <c r="E119" s="208"/>
      <c r="F119" s="220">
        <f t="shared" si="8"/>
        <v>0</v>
      </c>
      <c r="G119" s="220">
        <f t="shared" si="9"/>
        <v>0</v>
      </c>
      <c r="L119" s="208" t="s">
        <v>140</v>
      </c>
      <c r="M119" s="186"/>
    </row>
    <row r="120" spans="1:13" ht="15">
      <c r="A120" s="189" t="s">
        <v>151</v>
      </c>
      <c r="B120" s="208" t="s">
        <v>156</v>
      </c>
      <c r="C120" s="239">
        <v>0</v>
      </c>
      <c r="D120" s="239">
        <f t="shared" si="7"/>
        <v>0</v>
      </c>
      <c r="E120" s="208"/>
      <c r="F120" s="220">
        <f t="shared" si="8"/>
        <v>0</v>
      </c>
      <c r="G120" s="220">
        <f t="shared" si="9"/>
        <v>0</v>
      </c>
      <c r="L120" s="208" t="s">
        <v>156</v>
      </c>
      <c r="M120" s="186"/>
    </row>
    <row r="121" spans="1:13" ht="15">
      <c r="A121" s="189" t="s">
        <v>153</v>
      </c>
      <c r="B121" s="208" t="s">
        <v>1892</v>
      </c>
      <c r="C121" s="239">
        <v>0</v>
      </c>
      <c r="D121" s="239">
        <f t="shared" si="7"/>
        <v>0</v>
      </c>
      <c r="E121" s="208"/>
      <c r="F121" s="220">
        <f>IF($C$129=0,"",IF(C121="[for completion]","",IF(C121="","",C121/$C$129)))</f>
        <v>0</v>
      </c>
      <c r="G121" s="220">
        <f>IF($D$129=0,"",IF(D121="[for completion]","",IF(D121="","",D121/$D$129)))</f>
        <v>0</v>
      </c>
      <c r="L121" s="208"/>
      <c r="M121" s="186"/>
    </row>
    <row r="122" spans="1:13" ht="15">
      <c r="A122" s="189" t="s">
        <v>155</v>
      </c>
      <c r="B122" s="208" t="s">
        <v>158</v>
      </c>
      <c r="C122" s="239">
        <v>0</v>
      </c>
      <c r="D122" s="239">
        <f t="shared" si="7"/>
        <v>0</v>
      </c>
      <c r="E122" s="208"/>
      <c r="F122" s="220">
        <f t="shared" si="8"/>
        <v>0</v>
      </c>
      <c r="G122" s="220">
        <f t="shared" si="9"/>
        <v>0</v>
      </c>
      <c r="L122" s="208" t="s">
        <v>158</v>
      </c>
      <c r="M122" s="186"/>
    </row>
    <row r="123" spans="1:13" ht="15">
      <c r="A123" s="189" t="s">
        <v>157</v>
      </c>
      <c r="B123" s="208" t="s">
        <v>142</v>
      </c>
      <c r="C123" s="239">
        <v>0</v>
      </c>
      <c r="D123" s="239">
        <f t="shared" si="7"/>
        <v>0</v>
      </c>
      <c r="E123" s="208"/>
      <c r="F123" s="220">
        <f t="shared" si="8"/>
        <v>0</v>
      </c>
      <c r="G123" s="220">
        <f t="shared" si="9"/>
        <v>0</v>
      </c>
      <c r="L123" s="208" t="s">
        <v>142</v>
      </c>
      <c r="M123" s="186"/>
    </row>
    <row r="124" spans="1:13" ht="15">
      <c r="A124" s="189" t="s">
        <v>159</v>
      </c>
      <c r="B124" s="232" t="s">
        <v>1893</v>
      </c>
      <c r="C124" s="239">
        <v>0</v>
      </c>
      <c r="D124" s="239">
        <f t="shared" si="7"/>
        <v>0</v>
      </c>
      <c r="E124" s="208"/>
      <c r="F124" s="220">
        <f t="shared" si="8"/>
        <v>0</v>
      </c>
      <c r="G124" s="220">
        <f t="shared" si="9"/>
        <v>0</v>
      </c>
      <c r="L124" s="232" t="s">
        <v>1893</v>
      </c>
      <c r="M124" s="186"/>
    </row>
    <row r="125" spans="1:13" ht="15">
      <c r="A125" s="189" t="s">
        <v>161</v>
      </c>
      <c r="B125" s="208" t="s">
        <v>160</v>
      </c>
      <c r="C125" s="239">
        <v>0</v>
      </c>
      <c r="D125" s="239">
        <f t="shared" si="7"/>
        <v>0</v>
      </c>
      <c r="E125" s="208"/>
      <c r="F125" s="220">
        <f t="shared" si="8"/>
        <v>0</v>
      </c>
      <c r="G125" s="220">
        <f t="shared" si="9"/>
        <v>0</v>
      </c>
      <c r="L125" s="208" t="s">
        <v>160</v>
      </c>
      <c r="M125" s="186"/>
    </row>
    <row r="126" spans="1:13" ht="15">
      <c r="A126" s="189" t="s">
        <v>163</v>
      </c>
      <c r="B126" s="208" t="s">
        <v>162</v>
      </c>
      <c r="C126" s="239">
        <v>0</v>
      </c>
      <c r="D126" s="239">
        <f t="shared" si="7"/>
        <v>0</v>
      </c>
      <c r="E126" s="208"/>
      <c r="F126" s="220">
        <f t="shared" si="8"/>
        <v>0</v>
      </c>
      <c r="G126" s="220">
        <f t="shared" si="9"/>
        <v>0</v>
      </c>
      <c r="H126" s="227"/>
      <c r="L126" s="208" t="s">
        <v>162</v>
      </c>
      <c r="M126" s="186"/>
    </row>
    <row r="127" spans="1:13" ht="15">
      <c r="A127" s="189" t="s">
        <v>164</v>
      </c>
      <c r="B127" s="208" t="s">
        <v>138</v>
      </c>
      <c r="C127" s="239">
        <v>0</v>
      </c>
      <c r="D127" s="239">
        <f t="shared" si="7"/>
        <v>0</v>
      </c>
      <c r="E127" s="208"/>
      <c r="F127" s="220">
        <f>IF($C$129=0,"",IF(C127="[for completion]","",IF(C127="","",C127/$C$129)))</f>
        <v>0</v>
      </c>
      <c r="G127" s="220">
        <f>IF($D$129=0,"",IF(D127="[for completion]","",IF(D127="","",D127/$D$129)))</f>
        <v>0</v>
      </c>
      <c r="H127" s="186"/>
      <c r="L127" s="208" t="s">
        <v>138</v>
      </c>
      <c r="M127" s="186"/>
    </row>
    <row r="128" spans="1:13" ht="15">
      <c r="A128" s="189" t="s">
        <v>1894</v>
      </c>
      <c r="B128" s="208" t="s">
        <v>62</v>
      </c>
      <c r="C128" s="239">
        <v>0</v>
      </c>
      <c r="D128" s="239">
        <f t="shared" si="7"/>
        <v>0</v>
      </c>
      <c r="E128" s="208"/>
      <c r="F128" s="220">
        <f t="shared" si="8"/>
        <v>0</v>
      </c>
      <c r="G128" s="220">
        <f t="shared" si="9"/>
        <v>0</v>
      </c>
      <c r="H128" s="186"/>
      <c r="L128" s="186"/>
      <c r="M128" s="186"/>
    </row>
    <row r="129" spans="1:13" ht="15">
      <c r="A129" s="189" t="s">
        <v>1895</v>
      </c>
      <c r="B129" s="233" t="s">
        <v>64</v>
      </c>
      <c r="C129" s="189">
        <f>SUM(C112:C128)</f>
        <v>13601.965711239949</v>
      </c>
      <c r="D129" s="189">
        <f>SUM(D112:D128)</f>
        <v>13601.965711239949</v>
      </c>
      <c r="E129" s="208"/>
      <c r="F129" s="218">
        <f>SUM(F112:F128)</f>
        <v>1</v>
      </c>
      <c r="G129" s="218">
        <f>SUM(G112:G128)</f>
        <v>1</v>
      </c>
      <c r="H129" s="186"/>
      <c r="L129" s="186"/>
      <c r="M129" s="186"/>
    </row>
    <row r="130" spans="1:13" ht="15" outlineLevel="1">
      <c r="A130" s="189" t="s">
        <v>165</v>
      </c>
      <c r="B130" s="225" t="s">
        <v>166</v>
      </c>
      <c r="E130" s="208"/>
      <c r="F130" s="220">
        <f>IF($C$129=0,"",IF(C130="[for completion]","",IF(C130="","",C130/$C$129)))</f>
      </c>
      <c r="G130" s="220">
        <f>IF($D$129=0,"",IF(D130="[for completion]","",IF(D130="","",D130/$D$129)))</f>
      </c>
      <c r="H130" s="186"/>
      <c r="L130" s="186"/>
      <c r="M130" s="186"/>
    </row>
    <row r="131" spans="1:13" ht="15" outlineLevel="1">
      <c r="A131" s="189" t="s">
        <v>167</v>
      </c>
      <c r="B131" s="225" t="s">
        <v>166</v>
      </c>
      <c r="E131" s="208"/>
      <c r="F131" s="220">
        <f aca="true" t="shared" si="10" ref="F131:F136">IF($C$129=0,"",IF(C131="[for completion]","",C131/$C$129))</f>
        <v>0</v>
      </c>
      <c r="G131" s="220">
        <f aca="true" t="shared" si="11" ref="G131:G136">IF($D$129=0,"",IF(D131="[for completion]","",D131/$D$129))</f>
        <v>0</v>
      </c>
      <c r="H131" s="186"/>
      <c r="L131" s="186"/>
      <c r="M131" s="186"/>
    </row>
    <row r="132" spans="1:13" ht="15" outlineLevel="1">
      <c r="A132" s="189" t="s">
        <v>168</v>
      </c>
      <c r="B132" s="225" t="s">
        <v>166</v>
      </c>
      <c r="E132" s="208"/>
      <c r="F132" s="220">
        <f t="shared" si="10"/>
        <v>0</v>
      </c>
      <c r="G132" s="220">
        <f t="shared" si="11"/>
        <v>0</v>
      </c>
      <c r="H132" s="186"/>
      <c r="L132" s="186"/>
      <c r="M132" s="186"/>
    </row>
    <row r="133" spans="1:13" ht="15" outlineLevel="1">
      <c r="A133" s="189" t="s">
        <v>169</v>
      </c>
      <c r="B133" s="225" t="s">
        <v>166</v>
      </c>
      <c r="E133" s="208"/>
      <c r="F133" s="220">
        <f t="shared" si="10"/>
        <v>0</v>
      </c>
      <c r="G133" s="220">
        <f t="shared" si="11"/>
        <v>0</v>
      </c>
      <c r="H133" s="186"/>
      <c r="L133" s="186"/>
      <c r="M133" s="186"/>
    </row>
    <row r="134" spans="1:13" ht="15" outlineLevel="1">
      <c r="A134" s="189" t="s">
        <v>170</v>
      </c>
      <c r="B134" s="225" t="s">
        <v>166</v>
      </c>
      <c r="E134" s="208"/>
      <c r="F134" s="220">
        <f t="shared" si="10"/>
        <v>0</v>
      </c>
      <c r="G134" s="220">
        <f t="shared" si="11"/>
        <v>0</v>
      </c>
      <c r="H134" s="186"/>
      <c r="L134" s="186"/>
      <c r="M134" s="186"/>
    </row>
    <row r="135" spans="1:13" ht="15" outlineLevel="1">
      <c r="A135" s="189" t="s">
        <v>171</v>
      </c>
      <c r="B135" s="225" t="s">
        <v>166</v>
      </c>
      <c r="E135" s="208"/>
      <c r="F135" s="220">
        <f t="shared" si="10"/>
        <v>0</v>
      </c>
      <c r="G135" s="220">
        <f t="shared" si="11"/>
        <v>0</v>
      </c>
      <c r="H135" s="186"/>
      <c r="L135" s="186"/>
      <c r="M135" s="186"/>
    </row>
    <row r="136" spans="1:13" ht="15" outlineLevel="1">
      <c r="A136" s="189" t="s">
        <v>172</v>
      </c>
      <c r="B136" s="225" t="s">
        <v>166</v>
      </c>
      <c r="E136" s="208"/>
      <c r="F136" s="220">
        <f t="shared" si="10"/>
        <v>0</v>
      </c>
      <c r="G136" s="220">
        <f t="shared" si="11"/>
        <v>0</v>
      </c>
      <c r="H136" s="186"/>
      <c r="L136" s="186"/>
      <c r="M136" s="186"/>
    </row>
    <row r="137" spans="1:13" ht="15" customHeight="1">
      <c r="A137" s="210"/>
      <c r="B137" s="211" t="s">
        <v>173</v>
      </c>
      <c r="C137" s="213" t="s">
        <v>131</v>
      </c>
      <c r="D137" s="213" t="s">
        <v>132</v>
      </c>
      <c r="E137" s="212"/>
      <c r="F137" s="213" t="s">
        <v>133</v>
      </c>
      <c r="G137" s="213" t="s">
        <v>134</v>
      </c>
      <c r="H137" s="186"/>
      <c r="L137" s="186"/>
      <c r="M137" s="186"/>
    </row>
    <row r="138" spans="1:14" s="238" customFormat="1" ht="15">
      <c r="A138" s="189" t="s">
        <v>174</v>
      </c>
      <c r="B138" s="208" t="s">
        <v>1</v>
      </c>
      <c r="C138" s="239">
        <v>5000</v>
      </c>
      <c r="D138" s="237">
        <f>C138</f>
        <v>5000</v>
      </c>
      <c r="E138" s="220"/>
      <c r="F138" s="220">
        <f>IF($C$155=0,"",IF(C138="[for completion]","",IF(C138="","",C138/$C$155)))</f>
        <v>1</v>
      </c>
      <c r="G138" s="220">
        <f>IF($D$155=0,"",IF(D138="[for completion]","",IF(D138="","",D138/$D$155)))</f>
        <v>1</v>
      </c>
      <c r="H138" s="186"/>
      <c r="I138" s="189"/>
      <c r="J138" s="189"/>
      <c r="K138" s="189"/>
      <c r="L138" s="186"/>
      <c r="M138" s="186"/>
      <c r="N138" s="186"/>
    </row>
    <row r="139" spans="1:14" s="238" customFormat="1" ht="15">
      <c r="A139" s="189" t="s">
        <v>175</v>
      </c>
      <c r="B139" s="208" t="s">
        <v>146</v>
      </c>
      <c r="C139" s="239">
        <v>0</v>
      </c>
      <c r="D139" s="239">
        <f aca="true" t="shared" si="12" ref="D139:D154">C139</f>
        <v>0</v>
      </c>
      <c r="E139" s="220"/>
      <c r="F139" s="220">
        <f aca="true" t="shared" si="13" ref="F139:F146">IF($C$155=0,"",IF(C139="[for completion]","",IF(C139="","",C139/$C$155)))</f>
        <v>0</v>
      </c>
      <c r="G139" s="220">
        <f aca="true" t="shared" si="14" ref="G139:G146">IF($D$155=0,"",IF(D139="[for completion]","",IF(D139="","",D139/$D$155)))</f>
        <v>0</v>
      </c>
      <c r="H139" s="186"/>
      <c r="I139" s="189"/>
      <c r="J139" s="189"/>
      <c r="K139" s="189"/>
      <c r="L139" s="186"/>
      <c r="M139" s="186"/>
      <c r="N139" s="186"/>
    </row>
    <row r="140" spans="1:14" s="238" customFormat="1" ht="15">
      <c r="A140" s="189" t="s">
        <v>176</v>
      </c>
      <c r="B140" s="208" t="s">
        <v>150</v>
      </c>
      <c r="C140" s="239">
        <v>0</v>
      </c>
      <c r="D140" s="239">
        <f t="shared" si="12"/>
        <v>0</v>
      </c>
      <c r="E140" s="220"/>
      <c r="F140" s="220">
        <f t="shared" si="13"/>
        <v>0</v>
      </c>
      <c r="G140" s="220">
        <f t="shared" si="14"/>
        <v>0</v>
      </c>
      <c r="H140" s="186"/>
      <c r="I140" s="189"/>
      <c r="J140" s="189"/>
      <c r="K140" s="189"/>
      <c r="L140" s="186"/>
      <c r="M140" s="186"/>
      <c r="N140" s="186"/>
    </row>
    <row r="141" spans="1:14" s="238" customFormat="1" ht="15">
      <c r="A141" s="189" t="s">
        <v>177</v>
      </c>
      <c r="B141" s="208" t="s">
        <v>148</v>
      </c>
      <c r="C141" s="239">
        <v>0</v>
      </c>
      <c r="D141" s="239">
        <f t="shared" si="12"/>
        <v>0</v>
      </c>
      <c r="E141" s="220"/>
      <c r="F141" s="220">
        <f t="shared" si="13"/>
        <v>0</v>
      </c>
      <c r="G141" s="220">
        <f t="shared" si="14"/>
        <v>0</v>
      </c>
      <c r="H141" s="186"/>
      <c r="I141" s="189"/>
      <c r="J141" s="189"/>
      <c r="K141" s="189"/>
      <c r="L141" s="186"/>
      <c r="M141" s="186"/>
      <c r="N141" s="186"/>
    </row>
    <row r="142" spans="1:14" s="238" customFormat="1" ht="15">
      <c r="A142" s="189" t="s">
        <v>178</v>
      </c>
      <c r="B142" s="208" t="s">
        <v>144</v>
      </c>
      <c r="C142" s="239">
        <v>0</v>
      </c>
      <c r="D142" s="239">
        <f t="shared" si="12"/>
        <v>0</v>
      </c>
      <c r="E142" s="220"/>
      <c r="F142" s="220">
        <f t="shared" si="13"/>
        <v>0</v>
      </c>
      <c r="G142" s="220">
        <f t="shared" si="14"/>
        <v>0</v>
      </c>
      <c r="H142" s="186"/>
      <c r="I142" s="189"/>
      <c r="J142" s="189"/>
      <c r="K142" s="189"/>
      <c r="L142" s="186"/>
      <c r="M142" s="186"/>
      <c r="N142" s="186"/>
    </row>
    <row r="143" spans="1:14" s="238" customFormat="1" ht="15">
      <c r="A143" s="189" t="s">
        <v>179</v>
      </c>
      <c r="B143" s="208" t="s">
        <v>152</v>
      </c>
      <c r="C143" s="239">
        <v>0</v>
      </c>
      <c r="D143" s="239">
        <f t="shared" si="12"/>
        <v>0</v>
      </c>
      <c r="E143" s="208"/>
      <c r="F143" s="220">
        <f t="shared" si="13"/>
        <v>0</v>
      </c>
      <c r="G143" s="220">
        <f t="shared" si="14"/>
        <v>0</v>
      </c>
      <c r="H143" s="186"/>
      <c r="I143" s="189"/>
      <c r="J143" s="189"/>
      <c r="K143" s="189"/>
      <c r="L143" s="186"/>
      <c r="M143" s="186"/>
      <c r="N143" s="186"/>
    </row>
    <row r="144" spans="1:13" ht="15">
      <c r="A144" s="189" t="s">
        <v>180</v>
      </c>
      <c r="B144" s="208" t="s">
        <v>154</v>
      </c>
      <c r="C144" s="239">
        <v>0</v>
      </c>
      <c r="D144" s="239">
        <f t="shared" si="12"/>
        <v>0</v>
      </c>
      <c r="E144" s="208"/>
      <c r="F144" s="220">
        <f t="shared" si="13"/>
        <v>0</v>
      </c>
      <c r="G144" s="220">
        <f t="shared" si="14"/>
        <v>0</v>
      </c>
      <c r="H144" s="186"/>
      <c r="L144" s="186"/>
      <c r="M144" s="186"/>
    </row>
    <row r="145" spans="1:13" ht="15">
      <c r="A145" s="189" t="s">
        <v>181</v>
      </c>
      <c r="B145" s="208" t="s">
        <v>140</v>
      </c>
      <c r="C145" s="239">
        <v>0</v>
      </c>
      <c r="D145" s="239">
        <f t="shared" si="12"/>
        <v>0</v>
      </c>
      <c r="E145" s="208"/>
      <c r="F145" s="220">
        <f t="shared" si="13"/>
        <v>0</v>
      </c>
      <c r="G145" s="220">
        <f t="shared" si="14"/>
        <v>0</v>
      </c>
      <c r="H145" s="186"/>
      <c r="L145" s="186"/>
      <c r="M145" s="186"/>
    </row>
    <row r="146" spans="1:13" ht="15">
      <c r="A146" s="189" t="s">
        <v>182</v>
      </c>
      <c r="B146" s="208" t="s">
        <v>156</v>
      </c>
      <c r="C146" s="239">
        <v>0</v>
      </c>
      <c r="D146" s="239">
        <f t="shared" si="12"/>
        <v>0</v>
      </c>
      <c r="E146" s="208"/>
      <c r="F146" s="220">
        <f t="shared" si="13"/>
        <v>0</v>
      </c>
      <c r="G146" s="220">
        <f t="shared" si="14"/>
        <v>0</v>
      </c>
      <c r="H146" s="186"/>
      <c r="L146" s="186"/>
      <c r="M146" s="186"/>
    </row>
    <row r="147" spans="1:13" ht="15">
      <c r="A147" s="189" t="s">
        <v>183</v>
      </c>
      <c r="B147" s="208" t="s">
        <v>1892</v>
      </c>
      <c r="C147" s="239">
        <v>0</v>
      </c>
      <c r="D147" s="239">
        <f t="shared" si="12"/>
        <v>0</v>
      </c>
      <c r="E147" s="208"/>
      <c r="F147" s="220">
        <f>IF($C$155=0,"",IF(C147="[for completion]","",IF(C147="","",C147/$C$155)))</f>
        <v>0</v>
      </c>
      <c r="G147" s="220">
        <f>IF($D$155=0,"",IF(D147="[for completion]","",IF(D147="","",D147/$D$155)))</f>
        <v>0</v>
      </c>
      <c r="H147" s="186"/>
      <c r="L147" s="186"/>
      <c r="M147" s="186"/>
    </row>
    <row r="148" spans="1:13" ht="15">
      <c r="A148" s="189" t="s">
        <v>184</v>
      </c>
      <c r="B148" s="208" t="s">
        <v>158</v>
      </c>
      <c r="C148" s="239">
        <v>0</v>
      </c>
      <c r="D148" s="239">
        <f t="shared" si="12"/>
        <v>0</v>
      </c>
      <c r="E148" s="208"/>
      <c r="F148" s="220">
        <f aca="true" t="shared" si="15" ref="F148:F154">IF($C$155=0,"",IF(C148="[for completion]","",IF(C148="","",C148/$C$155)))</f>
        <v>0</v>
      </c>
      <c r="G148" s="220">
        <f aca="true" t="shared" si="16" ref="G148:G154">IF($D$155=0,"",IF(D148="[for completion]","",IF(D148="","",D148/$D$155)))</f>
        <v>0</v>
      </c>
      <c r="H148" s="186"/>
      <c r="L148" s="186"/>
      <c r="M148" s="186"/>
    </row>
    <row r="149" spans="1:13" ht="15">
      <c r="A149" s="189" t="s">
        <v>185</v>
      </c>
      <c r="B149" s="208" t="s">
        <v>142</v>
      </c>
      <c r="C149" s="239">
        <v>0</v>
      </c>
      <c r="D149" s="239">
        <f t="shared" si="12"/>
        <v>0</v>
      </c>
      <c r="E149" s="208"/>
      <c r="F149" s="220">
        <f t="shared" si="15"/>
        <v>0</v>
      </c>
      <c r="G149" s="220">
        <f t="shared" si="16"/>
        <v>0</v>
      </c>
      <c r="H149" s="186"/>
      <c r="L149" s="186"/>
      <c r="M149" s="186"/>
    </row>
    <row r="150" spans="1:13" ht="15">
      <c r="A150" s="189" t="s">
        <v>186</v>
      </c>
      <c r="B150" s="232" t="s">
        <v>1893</v>
      </c>
      <c r="C150" s="239">
        <v>0</v>
      </c>
      <c r="D150" s="239">
        <f t="shared" si="12"/>
        <v>0</v>
      </c>
      <c r="E150" s="208"/>
      <c r="F150" s="220">
        <f t="shared" si="15"/>
        <v>0</v>
      </c>
      <c r="G150" s="220">
        <f t="shared" si="16"/>
        <v>0</v>
      </c>
      <c r="H150" s="186"/>
      <c r="L150" s="186"/>
      <c r="M150" s="186"/>
    </row>
    <row r="151" spans="1:13" ht="15">
      <c r="A151" s="189" t="s">
        <v>187</v>
      </c>
      <c r="B151" s="208" t="s">
        <v>160</v>
      </c>
      <c r="C151" s="239">
        <v>0</v>
      </c>
      <c r="D151" s="239">
        <f t="shared" si="12"/>
        <v>0</v>
      </c>
      <c r="E151" s="208"/>
      <c r="F151" s="220">
        <f t="shared" si="15"/>
        <v>0</v>
      </c>
      <c r="G151" s="220">
        <f t="shared" si="16"/>
        <v>0</v>
      </c>
      <c r="H151" s="186"/>
      <c r="L151" s="186"/>
      <c r="M151" s="186"/>
    </row>
    <row r="152" spans="1:13" ht="15">
      <c r="A152" s="189" t="s">
        <v>188</v>
      </c>
      <c r="B152" s="208" t="s">
        <v>162</v>
      </c>
      <c r="C152" s="239">
        <v>0</v>
      </c>
      <c r="D152" s="239">
        <f t="shared" si="12"/>
        <v>0</v>
      </c>
      <c r="E152" s="208"/>
      <c r="F152" s="220">
        <f t="shared" si="15"/>
        <v>0</v>
      </c>
      <c r="G152" s="220">
        <f t="shared" si="16"/>
        <v>0</v>
      </c>
      <c r="H152" s="186"/>
      <c r="L152" s="186"/>
      <c r="M152" s="186"/>
    </row>
    <row r="153" spans="1:13" ht="15">
      <c r="A153" s="189" t="s">
        <v>189</v>
      </c>
      <c r="B153" s="208" t="s">
        <v>138</v>
      </c>
      <c r="C153" s="239">
        <v>0</v>
      </c>
      <c r="D153" s="239">
        <f t="shared" si="12"/>
        <v>0</v>
      </c>
      <c r="E153" s="208"/>
      <c r="F153" s="220">
        <f t="shared" si="15"/>
        <v>0</v>
      </c>
      <c r="G153" s="220">
        <f t="shared" si="16"/>
        <v>0</v>
      </c>
      <c r="H153" s="186"/>
      <c r="L153" s="186"/>
      <c r="M153" s="186"/>
    </row>
    <row r="154" spans="1:13" ht="15">
      <c r="A154" s="189" t="s">
        <v>1896</v>
      </c>
      <c r="B154" s="208" t="s">
        <v>62</v>
      </c>
      <c r="C154" s="239">
        <v>0</v>
      </c>
      <c r="D154" s="239">
        <f t="shared" si="12"/>
        <v>0</v>
      </c>
      <c r="E154" s="208"/>
      <c r="F154" s="220">
        <f t="shared" si="15"/>
        <v>0</v>
      </c>
      <c r="G154" s="220">
        <f t="shared" si="16"/>
        <v>0</v>
      </c>
      <c r="H154" s="186"/>
      <c r="L154" s="186"/>
      <c r="M154" s="186"/>
    </row>
    <row r="155" spans="1:13" ht="15">
      <c r="A155" s="189" t="s">
        <v>1897</v>
      </c>
      <c r="B155" s="233" t="s">
        <v>64</v>
      </c>
      <c r="C155" s="189">
        <f>SUM(C138:C154)</f>
        <v>5000</v>
      </c>
      <c r="D155" s="189">
        <f>SUM(D138:D154)</f>
        <v>5000</v>
      </c>
      <c r="E155" s="208"/>
      <c r="F155" s="218">
        <f>SUM(F138:F154)</f>
        <v>1</v>
      </c>
      <c r="G155" s="218">
        <f>SUM(G138:G154)</f>
        <v>1</v>
      </c>
      <c r="H155" s="186"/>
      <c r="L155" s="186"/>
      <c r="M155" s="186"/>
    </row>
    <row r="156" spans="1:13" ht="15" outlineLevel="1">
      <c r="A156" s="189" t="s">
        <v>190</v>
      </c>
      <c r="B156" s="225" t="s">
        <v>166</v>
      </c>
      <c r="E156" s="208"/>
      <c r="F156" s="220">
        <f>IF($C$155=0,"",IF(C156="[for completion]","",IF(C156="","",C156/$C$155)))</f>
      </c>
      <c r="G156" s="220">
        <f>IF($D$155=0,"",IF(D156="[for completion]","",IF(D156="","",D156/$D$155)))</f>
      </c>
      <c r="H156" s="186"/>
      <c r="L156" s="186"/>
      <c r="M156" s="186"/>
    </row>
    <row r="157" spans="1:13" ht="15" outlineLevel="1">
      <c r="A157" s="189" t="s">
        <v>191</v>
      </c>
      <c r="B157" s="225" t="s">
        <v>166</v>
      </c>
      <c r="E157" s="208"/>
      <c r="F157" s="220">
        <f aca="true" t="shared" si="17" ref="F157:F162">IF($C$155=0,"",IF(C157="[for completion]","",IF(C157="","",C157/$C$155)))</f>
      </c>
      <c r="G157" s="220">
        <f aca="true" t="shared" si="18" ref="G157:G162">IF($D$155=0,"",IF(D157="[for completion]","",IF(D157="","",D157/$D$155)))</f>
      </c>
      <c r="H157" s="186"/>
      <c r="L157" s="186"/>
      <c r="M157" s="186"/>
    </row>
    <row r="158" spans="1:13" ht="15" outlineLevel="1">
      <c r="A158" s="189" t="s">
        <v>192</v>
      </c>
      <c r="B158" s="225" t="s">
        <v>166</v>
      </c>
      <c r="E158" s="208"/>
      <c r="F158" s="220">
        <f t="shared" si="17"/>
      </c>
      <c r="G158" s="220">
        <f t="shared" si="18"/>
      </c>
      <c r="H158" s="186"/>
      <c r="L158" s="186"/>
      <c r="M158" s="186"/>
    </row>
    <row r="159" spans="1:13" ht="15" outlineLevel="1">
      <c r="A159" s="189" t="s">
        <v>193</v>
      </c>
      <c r="B159" s="225" t="s">
        <v>166</v>
      </c>
      <c r="E159" s="208"/>
      <c r="F159" s="220">
        <f t="shared" si="17"/>
      </c>
      <c r="G159" s="220">
        <f t="shared" si="18"/>
      </c>
      <c r="H159" s="186"/>
      <c r="L159" s="186"/>
      <c r="M159" s="186"/>
    </row>
    <row r="160" spans="1:13" ht="15" outlineLevel="1">
      <c r="A160" s="189" t="s">
        <v>1898</v>
      </c>
      <c r="B160" s="225" t="s">
        <v>166</v>
      </c>
      <c r="E160" s="208"/>
      <c r="F160" s="220">
        <f t="shared" si="17"/>
      </c>
      <c r="G160" s="220">
        <f t="shared" si="18"/>
      </c>
      <c r="H160" s="186"/>
      <c r="L160" s="186"/>
      <c r="M160" s="186"/>
    </row>
    <row r="161" spans="1:13" ht="15" outlineLevel="1">
      <c r="A161" s="189" t="s">
        <v>194</v>
      </c>
      <c r="B161" s="225" t="s">
        <v>166</v>
      </c>
      <c r="E161" s="208"/>
      <c r="F161" s="220">
        <f t="shared" si="17"/>
      </c>
      <c r="G161" s="220">
        <f t="shared" si="18"/>
      </c>
      <c r="H161" s="186"/>
      <c r="L161" s="186"/>
      <c r="M161" s="186"/>
    </row>
    <row r="162" spans="1:13" ht="15" outlineLevel="1">
      <c r="A162" s="189" t="s">
        <v>195</v>
      </c>
      <c r="B162" s="225" t="s">
        <v>166</v>
      </c>
      <c r="E162" s="208"/>
      <c r="F162" s="220">
        <f t="shared" si="17"/>
      </c>
      <c r="G162" s="220">
        <f t="shared" si="18"/>
      </c>
      <c r="H162" s="186"/>
      <c r="L162" s="186"/>
      <c r="M162" s="186"/>
    </row>
    <row r="163" spans="1:13" ht="15" customHeight="1">
      <c r="A163" s="210"/>
      <c r="B163" s="211" t="s">
        <v>196</v>
      </c>
      <c r="C163" s="217" t="s">
        <v>131</v>
      </c>
      <c r="D163" s="217" t="s">
        <v>132</v>
      </c>
      <c r="E163" s="212"/>
      <c r="F163" s="217" t="s">
        <v>133</v>
      </c>
      <c r="G163" s="217" t="s">
        <v>134</v>
      </c>
      <c r="H163" s="186"/>
      <c r="L163" s="186"/>
      <c r="M163" s="186"/>
    </row>
    <row r="164" spans="1:13" ht="15">
      <c r="A164" s="189" t="s">
        <v>197</v>
      </c>
      <c r="B164" s="186" t="s">
        <v>198</v>
      </c>
      <c r="C164" s="189">
        <v>5000</v>
      </c>
      <c r="D164" s="189">
        <f>C164</f>
        <v>5000</v>
      </c>
      <c r="E164" s="240"/>
      <c r="F164" s="220">
        <f>IF($C$167=0,"",IF(C164="[for completion]","",IF(C164="","",C164/$C$167)))</f>
        <v>1</v>
      </c>
      <c r="G164" s="220">
        <f>IF($D$167=0,"",IF(D164="[for completion]","",IF(D164="","",D164/$D$167)))</f>
        <v>1</v>
      </c>
      <c r="H164" s="186"/>
      <c r="L164" s="186"/>
      <c r="M164" s="186"/>
    </row>
    <row r="165" spans="1:13" ht="15">
      <c r="A165" s="189" t="s">
        <v>199</v>
      </c>
      <c r="B165" s="186" t="s">
        <v>200</v>
      </c>
      <c r="C165" s="241">
        <v>0</v>
      </c>
      <c r="D165" s="241">
        <f>C165</f>
        <v>0</v>
      </c>
      <c r="E165" s="240"/>
      <c r="F165" s="220">
        <f>IF($C$167=0,"",IF(C165="[for completion]","",IF(C165="","",C165/$C$167)))</f>
        <v>0</v>
      </c>
      <c r="G165" s="220">
        <f>IF($D$167=0,"",IF(D165="[for completion]","",IF(D165="","",D165/$D$167)))</f>
        <v>0</v>
      </c>
      <c r="H165" s="186"/>
      <c r="L165" s="186"/>
      <c r="M165" s="186"/>
    </row>
    <row r="166" spans="1:13" ht="15">
      <c r="A166" s="189" t="s">
        <v>201</v>
      </c>
      <c r="B166" s="186" t="s">
        <v>62</v>
      </c>
      <c r="C166" s="241">
        <v>0</v>
      </c>
      <c r="D166" s="241">
        <f>C166</f>
        <v>0</v>
      </c>
      <c r="E166" s="240"/>
      <c r="F166" s="220">
        <f>IF($C$167=0,"",IF(C166="[for completion]","",IF(C166="","",C166/$C$167)))</f>
        <v>0</v>
      </c>
      <c r="G166" s="220">
        <f>IF($D$167=0,"",IF(D166="[for completion]","",IF(D166="","",D166/$D$167)))</f>
        <v>0</v>
      </c>
      <c r="H166" s="186"/>
      <c r="L166" s="186"/>
      <c r="M166" s="186"/>
    </row>
    <row r="167" spans="1:13" ht="15">
      <c r="A167" s="189" t="s">
        <v>202</v>
      </c>
      <c r="B167" s="242" t="s">
        <v>64</v>
      </c>
      <c r="C167" s="186">
        <f>SUM(C164:C166)</f>
        <v>5000</v>
      </c>
      <c r="D167" s="186">
        <f>SUM(D164:D166)</f>
        <v>5000</v>
      </c>
      <c r="E167" s="240"/>
      <c r="F167" s="240">
        <f>SUM(F164:F166)</f>
        <v>1</v>
      </c>
      <c r="G167" s="240">
        <f>SUM(G164:G166)</f>
        <v>1</v>
      </c>
      <c r="H167" s="186"/>
      <c r="L167" s="186"/>
      <c r="M167" s="186"/>
    </row>
    <row r="168" spans="1:13" ht="15" outlineLevel="1">
      <c r="A168" s="189" t="s">
        <v>203</v>
      </c>
      <c r="B168" s="242"/>
      <c r="C168" s="186"/>
      <c r="D168" s="186"/>
      <c r="E168" s="240"/>
      <c r="F168" s="240"/>
      <c r="G168" s="232"/>
      <c r="H168" s="186"/>
      <c r="L168" s="186"/>
      <c r="M168" s="186"/>
    </row>
    <row r="169" spans="1:13" ht="15" outlineLevel="1">
      <c r="A169" s="189" t="s">
        <v>204</v>
      </c>
      <c r="B169" s="242"/>
      <c r="C169" s="186"/>
      <c r="D169" s="186"/>
      <c r="E169" s="240"/>
      <c r="F169" s="240"/>
      <c r="G169" s="232"/>
      <c r="H169" s="186"/>
      <c r="L169" s="186"/>
      <c r="M169" s="186"/>
    </row>
    <row r="170" spans="1:13" ht="15" outlineLevel="1">
      <c r="A170" s="189" t="s">
        <v>205</v>
      </c>
      <c r="B170" s="242"/>
      <c r="C170" s="186"/>
      <c r="D170" s="186"/>
      <c r="E170" s="240"/>
      <c r="F170" s="240"/>
      <c r="G170" s="232"/>
      <c r="H170" s="186"/>
      <c r="L170" s="186"/>
      <c r="M170" s="186"/>
    </row>
    <row r="171" spans="1:13" ht="15" outlineLevel="1">
      <c r="A171" s="189" t="s">
        <v>206</v>
      </c>
      <c r="B171" s="242"/>
      <c r="C171" s="186"/>
      <c r="D171" s="186"/>
      <c r="E171" s="240"/>
      <c r="F171" s="240"/>
      <c r="G171" s="232"/>
      <c r="H171" s="186"/>
      <c r="L171" s="186"/>
      <c r="M171" s="186"/>
    </row>
    <row r="172" spans="1:13" ht="15" outlineLevel="1">
      <c r="A172" s="189" t="s">
        <v>207</v>
      </c>
      <c r="B172" s="242"/>
      <c r="C172" s="186"/>
      <c r="D172" s="186"/>
      <c r="E172" s="240"/>
      <c r="F172" s="240"/>
      <c r="G172" s="232"/>
      <c r="H172" s="186"/>
      <c r="L172" s="186"/>
      <c r="M172" s="186"/>
    </row>
    <row r="173" spans="1:13" ht="15" customHeight="1">
      <c r="A173" s="210"/>
      <c r="B173" s="211" t="s">
        <v>208</v>
      </c>
      <c r="C173" s="210" t="s">
        <v>50</v>
      </c>
      <c r="D173" s="210"/>
      <c r="E173" s="212"/>
      <c r="F173" s="213" t="s">
        <v>209</v>
      </c>
      <c r="G173" s="213"/>
      <c r="H173" s="186"/>
      <c r="L173" s="186"/>
      <c r="M173" s="186"/>
    </row>
    <row r="174" spans="1:13" ht="15" customHeight="1">
      <c r="A174" s="189" t="s">
        <v>210</v>
      </c>
      <c r="B174" s="208" t="s">
        <v>211</v>
      </c>
      <c r="C174" s="241">
        <v>0</v>
      </c>
      <c r="D174" s="203"/>
      <c r="E174" s="195"/>
      <c r="F174" s="220">
        <f>IF($C$179=0,"",IF(C174="[for completion]","",C174/$C$179))</f>
        <v>0</v>
      </c>
      <c r="G174" s="220"/>
      <c r="H174" s="186"/>
      <c r="L174" s="186"/>
      <c r="M174" s="186"/>
    </row>
    <row r="175" spans="1:13" ht="30.75" customHeight="1">
      <c r="A175" s="189" t="s">
        <v>212</v>
      </c>
      <c r="B175" s="208" t="s">
        <v>213</v>
      </c>
      <c r="C175" s="241">
        <v>56.5</v>
      </c>
      <c r="E175" s="224"/>
      <c r="F175" s="220">
        <f>IF($C$179=0,"",IF(C175="[for completion]","",C175/$C$179))</f>
        <v>1</v>
      </c>
      <c r="G175" s="220"/>
      <c r="H175" s="186"/>
      <c r="L175" s="186"/>
      <c r="M175" s="186"/>
    </row>
    <row r="176" spans="1:13" ht="15">
      <c r="A176" s="189" t="s">
        <v>214</v>
      </c>
      <c r="B176" s="208" t="s">
        <v>215</v>
      </c>
      <c r="C176" s="241">
        <v>0</v>
      </c>
      <c r="E176" s="224"/>
      <c r="F176" s="220"/>
      <c r="G176" s="220"/>
      <c r="H176" s="186"/>
      <c r="L176" s="186"/>
      <c r="M176" s="186"/>
    </row>
    <row r="177" spans="1:13" ht="15">
      <c r="A177" s="189" t="s">
        <v>216</v>
      </c>
      <c r="B177" s="208" t="s">
        <v>217</v>
      </c>
      <c r="C177" s="241">
        <v>0</v>
      </c>
      <c r="E177" s="224"/>
      <c r="F177" s="220">
        <f aca="true" t="shared" si="19" ref="F177:F187">IF($C$179=0,"",IF(C177="[for completion]","",C177/$C$179))</f>
        <v>0</v>
      </c>
      <c r="G177" s="220"/>
      <c r="H177" s="186"/>
      <c r="L177" s="186"/>
      <c r="M177" s="186"/>
    </row>
    <row r="178" spans="1:13" ht="15">
      <c r="A178" s="189" t="s">
        <v>218</v>
      </c>
      <c r="B178" s="208" t="s">
        <v>62</v>
      </c>
      <c r="C178" s="241">
        <v>0</v>
      </c>
      <c r="E178" s="224"/>
      <c r="F178" s="220">
        <f t="shared" si="19"/>
        <v>0</v>
      </c>
      <c r="G178" s="220"/>
      <c r="H178" s="186"/>
      <c r="L178" s="186"/>
      <c r="M178" s="186"/>
    </row>
    <row r="179" spans="1:13" ht="15">
      <c r="A179" s="189" t="s">
        <v>219</v>
      </c>
      <c r="B179" s="233" t="s">
        <v>64</v>
      </c>
      <c r="C179" s="208">
        <f>SUM(C174:C178)</f>
        <v>56.5</v>
      </c>
      <c r="E179" s="224"/>
      <c r="F179" s="224">
        <f>SUM(F174:F178)</f>
        <v>1</v>
      </c>
      <c r="G179" s="220"/>
      <c r="H179" s="186"/>
      <c r="L179" s="186"/>
      <c r="M179" s="186"/>
    </row>
    <row r="180" spans="1:13" ht="15" outlineLevel="1">
      <c r="A180" s="189" t="s">
        <v>220</v>
      </c>
      <c r="B180" s="243" t="s">
        <v>221</v>
      </c>
      <c r="E180" s="224"/>
      <c r="F180" s="220">
        <f t="shared" si="19"/>
        <v>0</v>
      </c>
      <c r="G180" s="220"/>
      <c r="H180" s="186"/>
      <c r="L180" s="186"/>
      <c r="M180" s="186"/>
    </row>
    <row r="181" spans="1:6" s="243" customFormat="1" ht="30" outlineLevel="1">
      <c r="A181" s="189" t="s">
        <v>222</v>
      </c>
      <c r="B181" s="243" t="s">
        <v>223</v>
      </c>
      <c r="F181" s="220">
        <f t="shared" si="19"/>
        <v>0</v>
      </c>
    </row>
    <row r="182" spans="1:13" ht="30" outlineLevel="1">
      <c r="A182" s="189" t="s">
        <v>224</v>
      </c>
      <c r="B182" s="243" t="s">
        <v>225</v>
      </c>
      <c r="E182" s="224"/>
      <c r="F182" s="220">
        <f t="shared" si="19"/>
        <v>0</v>
      </c>
      <c r="G182" s="220"/>
      <c r="H182" s="186"/>
      <c r="L182" s="186"/>
      <c r="M182" s="186"/>
    </row>
    <row r="183" spans="1:13" ht="15" outlineLevel="1">
      <c r="A183" s="189" t="s">
        <v>226</v>
      </c>
      <c r="B183" s="243" t="s">
        <v>227</v>
      </c>
      <c r="E183" s="224"/>
      <c r="F183" s="220">
        <f t="shared" si="19"/>
        <v>0</v>
      </c>
      <c r="G183" s="220"/>
      <c r="H183" s="186"/>
      <c r="L183" s="186"/>
      <c r="M183" s="186"/>
    </row>
    <row r="184" spans="1:6" s="243" customFormat="1" ht="30" outlineLevel="1">
      <c r="A184" s="189" t="s">
        <v>228</v>
      </c>
      <c r="B184" s="243" t="s">
        <v>229</v>
      </c>
      <c r="F184" s="220">
        <f t="shared" si="19"/>
        <v>0</v>
      </c>
    </row>
    <row r="185" spans="1:13" ht="30" outlineLevel="1">
      <c r="A185" s="189" t="s">
        <v>230</v>
      </c>
      <c r="B185" s="243" t="s">
        <v>231</v>
      </c>
      <c r="E185" s="224"/>
      <c r="F185" s="220">
        <f t="shared" si="19"/>
        <v>0</v>
      </c>
      <c r="G185" s="220"/>
      <c r="H185" s="186"/>
      <c r="L185" s="186"/>
      <c r="M185" s="186"/>
    </row>
    <row r="186" spans="1:13" ht="15" outlineLevel="1">
      <c r="A186" s="189" t="s">
        <v>232</v>
      </c>
      <c r="B186" s="243" t="s">
        <v>233</v>
      </c>
      <c r="E186" s="224"/>
      <c r="F186" s="220">
        <f t="shared" si="19"/>
        <v>0</v>
      </c>
      <c r="G186" s="220"/>
      <c r="H186" s="186"/>
      <c r="L186" s="186"/>
      <c r="M186" s="186"/>
    </row>
    <row r="187" spans="1:13" ht="15" outlineLevel="1">
      <c r="A187" s="189" t="s">
        <v>234</v>
      </c>
      <c r="B187" s="243" t="s">
        <v>235</v>
      </c>
      <c r="E187" s="224"/>
      <c r="F187" s="220">
        <f t="shared" si="19"/>
        <v>0</v>
      </c>
      <c r="G187" s="220"/>
      <c r="H187" s="186"/>
      <c r="L187" s="186"/>
      <c r="M187" s="186"/>
    </row>
    <row r="188" spans="1:13" ht="15" outlineLevel="1">
      <c r="A188" s="189" t="s">
        <v>236</v>
      </c>
      <c r="B188" s="243"/>
      <c r="E188" s="224"/>
      <c r="F188" s="220"/>
      <c r="G188" s="220"/>
      <c r="H188" s="186"/>
      <c r="L188" s="186"/>
      <c r="M188" s="186"/>
    </row>
    <row r="189" spans="1:13" ht="15" outlineLevel="1">
      <c r="A189" s="189" t="s">
        <v>237</v>
      </c>
      <c r="B189" s="243"/>
      <c r="E189" s="224"/>
      <c r="F189" s="220"/>
      <c r="G189" s="220"/>
      <c r="H189" s="186"/>
      <c r="L189" s="186"/>
      <c r="M189" s="186"/>
    </row>
    <row r="190" spans="1:13" ht="15" outlineLevel="1">
      <c r="A190" s="189" t="s">
        <v>238</v>
      </c>
      <c r="B190" s="243"/>
      <c r="E190" s="224"/>
      <c r="F190" s="220"/>
      <c r="G190" s="220"/>
      <c r="H190" s="186"/>
      <c r="L190" s="186"/>
      <c r="M190" s="186"/>
    </row>
    <row r="191" spans="1:13" ht="15" outlineLevel="1">
      <c r="A191" s="189" t="s">
        <v>239</v>
      </c>
      <c r="B191" s="225"/>
      <c r="E191" s="224"/>
      <c r="F191" s="220"/>
      <c r="G191" s="220"/>
      <c r="H191" s="186"/>
      <c r="L191" s="186"/>
      <c r="M191" s="186"/>
    </row>
    <row r="192" spans="1:13" ht="15" customHeight="1">
      <c r="A192" s="210"/>
      <c r="B192" s="211" t="s">
        <v>240</v>
      </c>
      <c r="C192" s="210" t="s">
        <v>50</v>
      </c>
      <c r="D192" s="210"/>
      <c r="E192" s="212"/>
      <c r="F192" s="213" t="s">
        <v>209</v>
      </c>
      <c r="G192" s="213"/>
      <c r="H192" s="186"/>
      <c r="L192" s="186"/>
      <c r="M192" s="186"/>
    </row>
    <row r="193" spans="1:13" ht="15">
      <c r="A193" s="189" t="s">
        <v>241</v>
      </c>
      <c r="B193" s="208" t="s">
        <v>242</v>
      </c>
      <c r="C193" s="241">
        <v>56.5</v>
      </c>
      <c r="E193" s="219"/>
      <c r="F193" s="220">
        <f aca="true" t="shared" si="20" ref="F193:F206">IF($C$208=0,"",IF(C193="[for completion]","",C193/$C$208))</f>
        <v>1</v>
      </c>
      <c r="G193" s="220"/>
      <c r="H193" s="186"/>
      <c r="L193" s="186"/>
      <c r="M193" s="186"/>
    </row>
    <row r="194" spans="1:13" ht="15">
      <c r="A194" s="189" t="s">
        <v>243</v>
      </c>
      <c r="B194" s="208" t="s">
        <v>244</v>
      </c>
      <c r="C194" s="241">
        <v>0</v>
      </c>
      <c r="E194" s="224"/>
      <c r="F194" s="220">
        <f t="shared" si="20"/>
        <v>0</v>
      </c>
      <c r="G194" s="224"/>
      <c r="H194" s="186"/>
      <c r="L194" s="186"/>
      <c r="M194" s="186"/>
    </row>
    <row r="195" spans="1:13" ht="15">
      <c r="A195" s="189" t="s">
        <v>245</v>
      </c>
      <c r="B195" s="208" t="s">
        <v>246</v>
      </c>
      <c r="C195" s="241">
        <v>0</v>
      </c>
      <c r="E195" s="224"/>
      <c r="F195" s="220">
        <f t="shared" si="20"/>
        <v>0</v>
      </c>
      <c r="G195" s="224"/>
      <c r="H195" s="186"/>
      <c r="L195" s="186"/>
      <c r="M195" s="186"/>
    </row>
    <row r="196" spans="1:13" ht="15">
      <c r="A196" s="189" t="s">
        <v>247</v>
      </c>
      <c r="B196" s="208" t="s">
        <v>248</v>
      </c>
      <c r="C196" s="241">
        <v>0</v>
      </c>
      <c r="E196" s="224"/>
      <c r="F196" s="220">
        <f t="shared" si="20"/>
        <v>0</v>
      </c>
      <c r="G196" s="224"/>
      <c r="H196" s="186"/>
      <c r="L196" s="186"/>
      <c r="M196" s="186"/>
    </row>
    <row r="197" spans="1:13" ht="15">
      <c r="A197" s="189" t="s">
        <v>249</v>
      </c>
      <c r="B197" s="208" t="s">
        <v>250</v>
      </c>
      <c r="C197" s="241">
        <v>0</v>
      </c>
      <c r="E197" s="224"/>
      <c r="F197" s="220">
        <f t="shared" si="20"/>
        <v>0</v>
      </c>
      <c r="G197" s="224"/>
      <c r="H197" s="186"/>
      <c r="L197" s="186"/>
      <c r="M197" s="186"/>
    </row>
    <row r="198" spans="1:13" ht="15">
      <c r="A198" s="189" t="s">
        <v>251</v>
      </c>
      <c r="B198" s="208" t="s">
        <v>252</v>
      </c>
      <c r="C198" s="241">
        <v>0</v>
      </c>
      <c r="E198" s="224"/>
      <c r="F198" s="220">
        <f t="shared" si="20"/>
        <v>0</v>
      </c>
      <c r="G198" s="224"/>
      <c r="H198" s="186"/>
      <c r="L198" s="186"/>
      <c r="M198" s="186"/>
    </row>
    <row r="199" spans="1:13" ht="15">
      <c r="A199" s="189" t="s">
        <v>253</v>
      </c>
      <c r="B199" s="208" t="s">
        <v>254</v>
      </c>
      <c r="C199" s="241">
        <v>0</v>
      </c>
      <c r="E199" s="224"/>
      <c r="F199" s="220">
        <f t="shared" si="20"/>
        <v>0</v>
      </c>
      <c r="G199" s="224"/>
      <c r="H199" s="186"/>
      <c r="L199" s="186"/>
      <c r="M199" s="186"/>
    </row>
    <row r="200" spans="1:13" ht="15">
      <c r="A200" s="189" t="s">
        <v>255</v>
      </c>
      <c r="B200" s="208" t="s">
        <v>256</v>
      </c>
      <c r="C200" s="241">
        <v>0</v>
      </c>
      <c r="E200" s="224"/>
      <c r="F200" s="220">
        <f t="shared" si="20"/>
        <v>0</v>
      </c>
      <c r="G200" s="224"/>
      <c r="H200" s="186"/>
      <c r="L200" s="186"/>
      <c r="M200" s="186"/>
    </row>
    <row r="201" spans="1:13" ht="15">
      <c r="A201" s="189" t="s">
        <v>257</v>
      </c>
      <c r="B201" s="208" t="s">
        <v>258</v>
      </c>
      <c r="C201" s="241">
        <v>0</v>
      </c>
      <c r="E201" s="224"/>
      <c r="F201" s="220">
        <f t="shared" si="20"/>
        <v>0</v>
      </c>
      <c r="G201" s="224"/>
      <c r="H201" s="186"/>
      <c r="L201" s="186"/>
      <c r="M201" s="186"/>
    </row>
    <row r="202" spans="1:13" ht="15">
      <c r="A202" s="189" t="s">
        <v>259</v>
      </c>
      <c r="B202" s="208" t="s">
        <v>260</v>
      </c>
      <c r="C202" s="241">
        <v>0</v>
      </c>
      <c r="E202" s="224"/>
      <c r="F202" s="220">
        <f t="shared" si="20"/>
        <v>0</v>
      </c>
      <c r="G202" s="224"/>
      <c r="H202" s="186"/>
      <c r="L202" s="186"/>
      <c r="M202" s="186"/>
    </row>
    <row r="203" spans="1:13" ht="15">
      <c r="A203" s="189" t="s">
        <v>261</v>
      </c>
      <c r="B203" s="208" t="s">
        <v>262</v>
      </c>
      <c r="C203" s="241">
        <v>0</v>
      </c>
      <c r="E203" s="224"/>
      <c r="F203" s="220">
        <f t="shared" si="20"/>
        <v>0</v>
      </c>
      <c r="G203" s="224"/>
      <c r="H203" s="186"/>
      <c r="L203" s="186"/>
      <c r="M203" s="186"/>
    </row>
    <row r="204" spans="1:13" ht="15">
      <c r="A204" s="189" t="s">
        <v>263</v>
      </c>
      <c r="B204" s="208" t="s">
        <v>264</v>
      </c>
      <c r="C204" s="241">
        <v>0</v>
      </c>
      <c r="E204" s="224"/>
      <c r="F204" s="220">
        <f t="shared" si="20"/>
        <v>0</v>
      </c>
      <c r="G204" s="224"/>
      <c r="H204" s="186"/>
      <c r="L204" s="186"/>
      <c r="M204" s="186"/>
    </row>
    <row r="205" spans="1:13" ht="15">
      <c r="A205" s="189" t="s">
        <v>265</v>
      </c>
      <c r="B205" s="208" t="s">
        <v>266</v>
      </c>
      <c r="C205" s="241">
        <v>0</v>
      </c>
      <c r="E205" s="224"/>
      <c r="F205" s="220">
        <f t="shared" si="20"/>
        <v>0</v>
      </c>
      <c r="G205" s="224"/>
      <c r="H205" s="186"/>
      <c r="L205" s="186"/>
      <c r="M205" s="186"/>
    </row>
    <row r="206" spans="1:13" ht="15">
      <c r="A206" s="189" t="s">
        <v>267</v>
      </c>
      <c r="B206" s="208" t="s">
        <v>62</v>
      </c>
      <c r="C206" s="241">
        <v>0</v>
      </c>
      <c r="E206" s="224"/>
      <c r="F206" s="220">
        <f t="shared" si="20"/>
        <v>0</v>
      </c>
      <c r="G206" s="224"/>
      <c r="H206" s="186"/>
      <c r="L206" s="186"/>
      <c r="M206" s="186"/>
    </row>
    <row r="207" spans="1:13" ht="15">
      <c r="A207" s="189" t="s">
        <v>268</v>
      </c>
      <c r="B207" s="222" t="s">
        <v>269</v>
      </c>
      <c r="C207" s="241">
        <v>56.5</v>
      </c>
      <c r="E207" s="224"/>
      <c r="F207" s="220"/>
      <c r="G207" s="224"/>
      <c r="H207" s="186"/>
      <c r="L207" s="186"/>
      <c r="M207" s="186"/>
    </row>
    <row r="208" spans="1:13" ht="15">
      <c r="A208" s="189" t="s">
        <v>270</v>
      </c>
      <c r="B208" s="233" t="s">
        <v>64</v>
      </c>
      <c r="C208" s="208">
        <f>SUM(C193:C206)</f>
        <v>56.5</v>
      </c>
      <c r="D208" s="208"/>
      <c r="E208" s="224"/>
      <c r="F208" s="224">
        <f>SUM(F193:F206)</f>
        <v>1</v>
      </c>
      <c r="G208" s="224"/>
      <c r="H208" s="186"/>
      <c r="L208" s="186"/>
      <c r="M208" s="186"/>
    </row>
    <row r="209" spans="1:13" ht="15" outlineLevel="1">
      <c r="A209" s="189" t="s">
        <v>271</v>
      </c>
      <c r="B209" s="225" t="s">
        <v>166</v>
      </c>
      <c r="E209" s="224"/>
      <c r="F209" s="220">
        <f>IF($C$208=0,"",IF(C209="[for completion]","",C209/$C$208))</f>
        <v>0</v>
      </c>
      <c r="G209" s="224"/>
      <c r="H209" s="186"/>
      <c r="L209" s="186"/>
      <c r="M209" s="186"/>
    </row>
    <row r="210" spans="1:13" ht="15" outlineLevel="1">
      <c r="A210" s="189" t="s">
        <v>1899</v>
      </c>
      <c r="B210" s="225" t="s">
        <v>166</v>
      </c>
      <c r="E210" s="224"/>
      <c r="F210" s="220">
        <f aca="true" t="shared" si="21" ref="F210:F215">IF($C$208=0,"",IF(C210="[for completion]","",C210/$C$208))</f>
        <v>0</v>
      </c>
      <c r="G210" s="224"/>
      <c r="H210" s="186"/>
      <c r="L210" s="186"/>
      <c r="M210" s="186"/>
    </row>
    <row r="211" spans="1:13" ht="15" outlineLevel="1">
      <c r="A211" s="189" t="s">
        <v>272</v>
      </c>
      <c r="B211" s="225" t="s">
        <v>166</v>
      </c>
      <c r="E211" s="224"/>
      <c r="F211" s="220">
        <f t="shared" si="21"/>
        <v>0</v>
      </c>
      <c r="G211" s="224"/>
      <c r="H211" s="186"/>
      <c r="L211" s="186"/>
      <c r="M211" s="186"/>
    </row>
    <row r="212" spans="1:13" ht="15" outlineLevel="1">
      <c r="A212" s="189" t="s">
        <v>273</v>
      </c>
      <c r="B212" s="225" t="s">
        <v>166</v>
      </c>
      <c r="E212" s="224"/>
      <c r="F212" s="220">
        <f t="shared" si="21"/>
        <v>0</v>
      </c>
      <c r="G212" s="224"/>
      <c r="H212" s="186"/>
      <c r="L212" s="186"/>
      <c r="M212" s="186"/>
    </row>
    <row r="213" spans="1:13" ht="15" outlineLevel="1">
      <c r="A213" s="189" t="s">
        <v>274</v>
      </c>
      <c r="B213" s="225" t="s">
        <v>166</v>
      </c>
      <c r="E213" s="224"/>
      <c r="F213" s="220">
        <f t="shared" si="21"/>
        <v>0</v>
      </c>
      <c r="G213" s="224"/>
      <c r="H213" s="186"/>
      <c r="L213" s="186"/>
      <c r="M213" s="186"/>
    </row>
    <row r="214" spans="1:13" ht="15" outlineLevel="1">
      <c r="A214" s="189" t="s">
        <v>275</v>
      </c>
      <c r="B214" s="225" t="s">
        <v>166</v>
      </c>
      <c r="E214" s="224"/>
      <c r="F214" s="220">
        <f t="shared" si="21"/>
        <v>0</v>
      </c>
      <c r="G214" s="224"/>
      <c r="H214" s="186"/>
      <c r="L214" s="186"/>
      <c r="M214" s="186"/>
    </row>
    <row r="215" spans="1:13" ht="15" outlineLevel="1">
      <c r="A215" s="189" t="s">
        <v>276</v>
      </c>
      <c r="B215" s="225" t="s">
        <v>166</v>
      </c>
      <c r="E215" s="224"/>
      <c r="F215" s="220">
        <f t="shared" si="21"/>
        <v>0</v>
      </c>
      <c r="G215" s="224"/>
      <c r="H215" s="186"/>
      <c r="L215" s="186"/>
      <c r="M215" s="186"/>
    </row>
    <row r="216" spans="1:13" ht="15" customHeight="1">
      <c r="A216" s="210"/>
      <c r="B216" s="211" t="s">
        <v>1900</v>
      </c>
      <c r="C216" s="210" t="s">
        <v>50</v>
      </c>
      <c r="D216" s="210"/>
      <c r="E216" s="212"/>
      <c r="F216" s="213" t="s">
        <v>277</v>
      </c>
      <c r="G216" s="213" t="s">
        <v>278</v>
      </c>
      <c r="H216" s="186"/>
      <c r="L216" s="186"/>
      <c r="M216" s="186"/>
    </row>
    <row r="217" spans="1:13" ht="15">
      <c r="A217" s="189" t="s">
        <v>279</v>
      </c>
      <c r="B217" s="232" t="s">
        <v>280</v>
      </c>
      <c r="C217" s="241">
        <v>56.5</v>
      </c>
      <c r="E217" s="240"/>
      <c r="F217" s="220">
        <f>IF($C$38=0,"",IF(C217="[for completion]","",IF(C217="","",C217/$C$38)))</f>
        <v>0.00415381138281434</v>
      </c>
      <c r="G217" s="220">
        <f>IF($C$39=0,"",IF(C217="[for completion]","",IF(C217="","",C217/$C$39)))</f>
        <v>0.0113</v>
      </c>
      <c r="H217" s="186"/>
      <c r="L217" s="186"/>
      <c r="M217" s="186"/>
    </row>
    <row r="218" spans="1:13" ht="15">
      <c r="A218" s="189" t="s">
        <v>281</v>
      </c>
      <c r="B218" s="232" t="s">
        <v>282</v>
      </c>
      <c r="C218" s="241">
        <v>0</v>
      </c>
      <c r="E218" s="240"/>
      <c r="F218" s="220">
        <f>IF($C$38=0,"",IF(C218="[for completion]","",IF(C218="","",C218/$C$38)))</f>
        <v>0</v>
      </c>
      <c r="G218" s="220">
        <f>IF($C$39=0,"",IF(C218="[for completion]","",IF(C218="","",C218/$C$39)))</f>
        <v>0</v>
      </c>
      <c r="H218" s="186"/>
      <c r="L218" s="186"/>
      <c r="M218" s="186"/>
    </row>
    <row r="219" spans="1:13" ht="15">
      <c r="A219" s="189" t="s">
        <v>283</v>
      </c>
      <c r="B219" s="232" t="s">
        <v>62</v>
      </c>
      <c r="C219" s="241">
        <v>0</v>
      </c>
      <c r="E219" s="240"/>
      <c r="F219" s="220">
        <f>IF($C$38=0,"",IF(C219="[for completion]","",IF(C219="","",C219/$C$38)))</f>
        <v>0</v>
      </c>
      <c r="G219" s="220">
        <f>IF($C$39=0,"",IF(C219="[for completion]","",IF(C219="","",C219/$C$39)))</f>
        <v>0</v>
      </c>
      <c r="H219" s="186"/>
      <c r="L219" s="186"/>
      <c r="M219" s="186"/>
    </row>
    <row r="220" spans="1:13" ht="15">
      <c r="A220" s="189" t="s">
        <v>284</v>
      </c>
      <c r="B220" s="233" t="s">
        <v>64</v>
      </c>
      <c r="C220" s="189">
        <f>SUM(C217:C219)</f>
        <v>56.5</v>
      </c>
      <c r="E220" s="240"/>
      <c r="F220" s="218">
        <f>SUM(F217:F219)</f>
        <v>0.00415381138281434</v>
      </c>
      <c r="G220" s="218">
        <f>SUM(G217:G219)</f>
        <v>0.0113</v>
      </c>
      <c r="H220" s="186"/>
      <c r="L220" s="186"/>
      <c r="M220" s="186"/>
    </row>
    <row r="221" spans="1:13" ht="15" outlineLevel="1">
      <c r="A221" s="189" t="s">
        <v>285</v>
      </c>
      <c r="B221" s="225" t="s">
        <v>166</v>
      </c>
      <c r="E221" s="240"/>
      <c r="F221" s="220">
        <f aca="true" t="shared" si="22" ref="F221:F227">IF($C$38=0,"",IF(C221="[for completion]","",IF(C221="","",C221/$C$38)))</f>
      </c>
      <c r="G221" s="220">
        <f aca="true" t="shared" si="23" ref="G221:G227">IF($C$39=0,"",IF(C221="[for completion]","",IF(C221="","",C221/$C$39)))</f>
      </c>
      <c r="H221" s="186"/>
      <c r="L221" s="186"/>
      <c r="M221" s="186"/>
    </row>
    <row r="222" spans="1:13" ht="15" outlineLevel="1">
      <c r="A222" s="189" t="s">
        <v>286</v>
      </c>
      <c r="B222" s="225" t="s">
        <v>166</v>
      </c>
      <c r="E222" s="240"/>
      <c r="F222" s="220">
        <f t="shared" si="22"/>
      </c>
      <c r="G222" s="220">
        <f t="shared" si="23"/>
      </c>
      <c r="H222" s="186"/>
      <c r="L222" s="186"/>
      <c r="M222" s="186"/>
    </row>
    <row r="223" spans="1:13" ht="15" outlineLevel="1">
      <c r="A223" s="189" t="s">
        <v>287</v>
      </c>
      <c r="B223" s="225" t="s">
        <v>166</v>
      </c>
      <c r="E223" s="240"/>
      <c r="F223" s="220">
        <f t="shared" si="22"/>
      </c>
      <c r="G223" s="220">
        <f t="shared" si="23"/>
      </c>
      <c r="H223" s="186"/>
      <c r="L223" s="186"/>
      <c r="M223" s="186"/>
    </row>
    <row r="224" spans="1:13" ht="15" outlineLevel="1">
      <c r="A224" s="189" t="s">
        <v>288</v>
      </c>
      <c r="B224" s="225" t="s">
        <v>166</v>
      </c>
      <c r="E224" s="240"/>
      <c r="F224" s="220">
        <f t="shared" si="22"/>
      </c>
      <c r="G224" s="220">
        <f t="shared" si="23"/>
      </c>
      <c r="H224" s="186"/>
      <c r="L224" s="186"/>
      <c r="M224" s="186"/>
    </row>
    <row r="225" spans="1:13" ht="15" outlineLevel="1">
      <c r="A225" s="189" t="s">
        <v>289</v>
      </c>
      <c r="B225" s="225" t="s">
        <v>166</v>
      </c>
      <c r="E225" s="240"/>
      <c r="F225" s="220">
        <f t="shared" si="22"/>
      </c>
      <c r="G225" s="220">
        <f t="shared" si="23"/>
      </c>
      <c r="H225" s="186"/>
      <c r="L225" s="186"/>
      <c r="M225" s="186"/>
    </row>
    <row r="226" spans="1:13" ht="15" outlineLevel="1">
      <c r="A226" s="189" t="s">
        <v>290</v>
      </c>
      <c r="B226" s="225" t="s">
        <v>166</v>
      </c>
      <c r="E226" s="208"/>
      <c r="F226" s="220">
        <f t="shared" si="22"/>
      </c>
      <c r="G226" s="220">
        <f t="shared" si="23"/>
      </c>
      <c r="H226" s="186"/>
      <c r="L226" s="186"/>
      <c r="M226" s="186"/>
    </row>
    <row r="227" spans="1:13" ht="15" outlineLevel="1">
      <c r="A227" s="189" t="s">
        <v>291</v>
      </c>
      <c r="B227" s="225" t="s">
        <v>166</v>
      </c>
      <c r="E227" s="240"/>
      <c r="F227" s="220">
        <f t="shared" si="22"/>
      </c>
      <c r="G227" s="220">
        <f t="shared" si="23"/>
      </c>
      <c r="H227" s="186"/>
      <c r="L227" s="186"/>
      <c r="M227" s="186"/>
    </row>
    <row r="228" spans="1:13" ht="15" customHeight="1">
      <c r="A228" s="210"/>
      <c r="B228" s="211" t="s">
        <v>1901</v>
      </c>
      <c r="C228" s="210"/>
      <c r="D228" s="210"/>
      <c r="E228" s="212"/>
      <c r="F228" s="213"/>
      <c r="G228" s="213"/>
      <c r="H228" s="186"/>
      <c r="L228" s="186"/>
      <c r="M228" s="186"/>
    </row>
    <row r="229" spans="1:13" ht="30">
      <c r="A229" s="189" t="s">
        <v>292</v>
      </c>
      <c r="B229" s="208" t="s">
        <v>1902</v>
      </c>
      <c r="C229" s="244" t="s">
        <v>1903</v>
      </c>
      <c r="H229" s="186"/>
      <c r="L229" s="186"/>
      <c r="M229" s="186"/>
    </row>
    <row r="230" spans="1:13" ht="15" customHeight="1">
      <c r="A230" s="210"/>
      <c r="B230" s="211" t="s">
        <v>293</v>
      </c>
      <c r="C230" s="210"/>
      <c r="D230" s="210"/>
      <c r="E230" s="212"/>
      <c r="F230" s="213"/>
      <c r="G230" s="213"/>
      <c r="H230" s="186"/>
      <c r="L230" s="186"/>
      <c r="M230" s="186"/>
    </row>
    <row r="231" spans="1:13" ht="15">
      <c r="A231" s="189" t="s">
        <v>294</v>
      </c>
      <c r="B231" s="189" t="s">
        <v>295</v>
      </c>
      <c r="C231" s="189">
        <v>0</v>
      </c>
      <c r="E231" s="208"/>
      <c r="H231" s="186"/>
      <c r="L231" s="186"/>
      <c r="M231" s="186"/>
    </row>
    <row r="232" spans="1:13" ht="15">
      <c r="A232" s="189" t="s">
        <v>296</v>
      </c>
      <c r="B232" s="245" t="s">
        <v>297</v>
      </c>
      <c r="C232" s="189">
        <v>0</v>
      </c>
      <c r="E232" s="208"/>
      <c r="H232" s="186"/>
      <c r="L232" s="186"/>
      <c r="M232" s="186"/>
    </row>
    <row r="233" spans="1:13" ht="15">
      <c r="A233" s="189" t="s">
        <v>298</v>
      </c>
      <c r="B233" s="245" t="s">
        <v>299</v>
      </c>
      <c r="C233" s="189">
        <v>0</v>
      </c>
      <c r="E233" s="208"/>
      <c r="H233" s="186"/>
      <c r="L233" s="186"/>
      <c r="M233" s="186"/>
    </row>
    <row r="234" spans="1:13" ht="15" outlineLevel="1">
      <c r="A234" s="189" t="s">
        <v>300</v>
      </c>
      <c r="B234" s="205" t="s">
        <v>301</v>
      </c>
      <c r="C234" s="208"/>
      <c r="D234" s="208"/>
      <c r="E234" s="208"/>
      <c r="H234" s="186"/>
      <c r="L234" s="186"/>
      <c r="M234" s="186"/>
    </row>
    <row r="235" spans="1:13" ht="15" outlineLevel="1">
      <c r="A235" s="189" t="s">
        <v>302</v>
      </c>
      <c r="B235" s="205" t="s">
        <v>303</v>
      </c>
      <c r="C235" s="208"/>
      <c r="D235" s="208"/>
      <c r="E235" s="208"/>
      <c r="H235" s="186"/>
      <c r="L235" s="186"/>
      <c r="M235" s="186"/>
    </row>
    <row r="236" spans="1:13" ht="15" outlineLevel="1">
      <c r="A236" s="189" t="s">
        <v>304</v>
      </c>
      <c r="B236" s="205" t="s">
        <v>305</v>
      </c>
      <c r="C236" s="208"/>
      <c r="D236" s="208"/>
      <c r="E236" s="208"/>
      <c r="H236" s="186"/>
      <c r="L236" s="186"/>
      <c r="M236" s="186"/>
    </row>
    <row r="237" spans="1:13" ht="15" outlineLevel="1">
      <c r="A237" s="189" t="s">
        <v>306</v>
      </c>
      <c r="C237" s="208"/>
      <c r="D237" s="208"/>
      <c r="E237" s="208"/>
      <c r="H237" s="186"/>
      <c r="L237" s="186"/>
      <c r="M237" s="186"/>
    </row>
    <row r="238" spans="1:13" ht="15" outlineLevel="1">
      <c r="A238" s="189" t="s">
        <v>307</v>
      </c>
      <c r="C238" s="208"/>
      <c r="D238" s="208"/>
      <c r="E238" s="208"/>
      <c r="H238" s="186"/>
      <c r="L238" s="186"/>
      <c r="M238" s="186"/>
    </row>
    <row r="239" spans="1:14" ht="15" outlineLevel="1">
      <c r="A239" s="189" t="s">
        <v>308</v>
      </c>
      <c r="D239" s="246"/>
      <c r="E239" s="246"/>
      <c r="F239" s="246"/>
      <c r="G239" s="246"/>
      <c r="H239" s="186"/>
      <c r="K239" s="247"/>
      <c r="L239" s="247"/>
      <c r="M239" s="247"/>
      <c r="N239" s="247"/>
    </row>
    <row r="240" spans="1:14" ht="15" outlineLevel="1">
      <c r="A240" s="189" t="s">
        <v>309</v>
      </c>
      <c r="D240" s="246"/>
      <c r="E240" s="246"/>
      <c r="F240" s="246"/>
      <c r="G240" s="246"/>
      <c r="H240" s="186"/>
      <c r="K240" s="247"/>
      <c r="L240" s="247"/>
      <c r="M240" s="247"/>
      <c r="N240" s="247"/>
    </row>
    <row r="241" spans="1:14" ht="15" outlineLevel="1">
      <c r="A241" s="189" t="s">
        <v>310</v>
      </c>
      <c r="D241" s="246"/>
      <c r="E241" s="246"/>
      <c r="F241" s="246"/>
      <c r="G241" s="246"/>
      <c r="H241" s="186"/>
      <c r="K241" s="247"/>
      <c r="L241" s="247"/>
      <c r="M241" s="247"/>
      <c r="N241" s="247"/>
    </row>
    <row r="242" spans="1:14" ht="15" outlineLevel="1">
      <c r="A242" s="189" t="s">
        <v>311</v>
      </c>
      <c r="D242" s="246"/>
      <c r="E242" s="246"/>
      <c r="F242" s="246"/>
      <c r="G242" s="246"/>
      <c r="H242" s="186"/>
      <c r="K242" s="247"/>
      <c r="L242" s="247"/>
      <c r="M242" s="247"/>
      <c r="N242" s="247"/>
    </row>
    <row r="243" spans="1:14" ht="15" outlineLevel="1">
      <c r="A243" s="189" t="s">
        <v>312</v>
      </c>
      <c r="D243" s="246"/>
      <c r="E243" s="246"/>
      <c r="F243" s="246"/>
      <c r="G243" s="246"/>
      <c r="H243" s="186"/>
      <c r="K243" s="247"/>
      <c r="L243" s="247"/>
      <c r="M243" s="247"/>
      <c r="N243" s="247"/>
    </row>
    <row r="244" spans="1:14" ht="15" outlineLevel="1">
      <c r="A244" s="189" t="s">
        <v>313</v>
      </c>
      <c r="D244" s="246"/>
      <c r="E244" s="246"/>
      <c r="F244" s="246"/>
      <c r="G244" s="246"/>
      <c r="H244" s="186"/>
      <c r="K244" s="247"/>
      <c r="L244" s="247"/>
      <c r="M244" s="247"/>
      <c r="N244" s="247"/>
    </row>
    <row r="245" spans="1:14" ht="15" outlineLevel="1">
      <c r="A245" s="189" t="s">
        <v>314</v>
      </c>
      <c r="D245" s="246"/>
      <c r="E245" s="246"/>
      <c r="F245" s="246"/>
      <c r="G245" s="246"/>
      <c r="H245" s="186"/>
      <c r="K245" s="247"/>
      <c r="L245" s="247"/>
      <c r="M245" s="247"/>
      <c r="N245" s="247"/>
    </row>
    <row r="246" spans="1:14" ht="15" outlineLevel="1">
      <c r="A246" s="189" t="s">
        <v>315</v>
      </c>
      <c r="D246" s="246"/>
      <c r="E246" s="246"/>
      <c r="F246" s="246"/>
      <c r="G246" s="246"/>
      <c r="H246" s="186"/>
      <c r="K246" s="247"/>
      <c r="L246" s="247"/>
      <c r="M246" s="247"/>
      <c r="N246" s="247"/>
    </row>
    <row r="247" spans="1:14" ht="15" outlineLevel="1">
      <c r="A247" s="189" t="s">
        <v>316</v>
      </c>
      <c r="D247" s="246"/>
      <c r="E247" s="246"/>
      <c r="F247" s="246"/>
      <c r="G247" s="246"/>
      <c r="H247" s="186"/>
      <c r="K247" s="247"/>
      <c r="L247" s="247"/>
      <c r="M247" s="247"/>
      <c r="N247" s="247"/>
    </row>
    <row r="248" spans="1:14" ht="15" outlineLevel="1">
      <c r="A248" s="189" t="s">
        <v>317</v>
      </c>
      <c r="D248" s="246"/>
      <c r="E248" s="246"/>
      <c r="F248" s="246"/>
      <c r="G248" s="246"/>
      <c r="H248" s="186"/>
      <c r="K248" s="247"/>
      <c r="L248" s="247"/>
      <c r="M248" s="247"/>
      <c r="N248" s="247"/>
    </row>
    <row r="249" spans="1:14" ht="15" outlineLevel="1">
      <c r="A249" s="189" t="s">
        <v>318</v>
      </c>
      <c r="D249" s="246"/>
      <c r="E249" s="246"/>
      <c r="F249" s="246"/>
      <c r="G249" s="246"/>
      <c r="H249" s="186"/>
      <c r="K249" s="247"/>
      <c r="L249" s="247"/>
      <c r="M249" s="247"/>
      <c r="N249" s="247"/>
    </row>
    <row r="250" spans="1:14" ht="15" outlineLevel="1">
      <c r="A250" s="189" t="s">
        <v>319</v>
      </c>
      <c r="D250" s="246"/>
      <c r="E250" s="246"/>
      <c r="F250" s="246"/>
      <c r="G250" s="246"/>
      <c r="H250" s="186"/>
      <c r="K250" s="247"/>
      <c r="L250" s="247"/>
      <c r="M250" s="247"/>
      <c r="N250" s="247"/>
    </row>
    <row r="251" spans="1:14" ht="15" outlineLevel="1">
      <c r="A251" s="189" t="s">
        <v>320</v>
      </c>
      <c r="D251" s="246"/>
      <c r="E251" s="246"/>
      <c r="F251" s="246"/>
      <c r="G251" s="246"/>
      <c r="H251" s="186"/>
      <c r="K251" s="247"/>
      <c r="L251" s="247"/>
      <c r="M251" s="247"/>
      <c r="N251" s="247"/>
    </row>
    <row r="252" spans="1:14" ht="15" outlineLevel="1">
      <c r="A252" s="189" t="s">
        <v>321</v>
      </c>
      <c r="D252" s="246"/>
      <c r="E252" s="246"/>
      <c r="F252" s="246"/>
      <c r="G252" s="246"/>
      <c r="H252" s="186"/>
      <c r="K252" s="247"/>
      <c r="L252" s="247"/>
      <c r="M252" s="247"/>
      <c r="N252" s="247"/>
    </row>
    <row r="253" spans="1:14" ht="15" outlineLevel="1">
      <c r="A253" s="189" t="s">
        <v>1904</v>
      </c>
      <c r="D253" s="246"/>
      <c r="E253" s="246"/>
      <c r="F253" s="246"/>
      <c r="G253" s="246"/>
      <c r="H253" s="186"/>
      <c r="K253" s="247"/>
      <c r="L253" s="247"/>
      <c r="M253" s="247"/>
      <c r="N253" s="247"/>
    </row>
    <row r="254" spans="1:14" ht="15" outlineLevel="1">
      <c r="A254" s="189" t="s">
        <v>322</v>
      </c>
      <c r="D254" s="246"/>
      <c r="E254" s="246"/>
      <c r="F254" s="246"/>
      <c r="G254" s="246"/>
      <c r="H254" s="186"/>
      <c r="K254" s="247"/>
      <c r="L254" s="247"/>
      <c r="M254" s="247"/>
      <c r="N254" s="247"/>
    </row>
    <row r="255" spans="1:14" ht="15" outlineLevel="1">
      <c r="A255" s="189" t="s">
        <v>323</v>
      </c>
      <c r="D255" s="246"/>
      <c r="E255" s="246"/>
      <c r="F255" s="246"/>
      <c r="G255" s="246"/>
      <c r="H255" s="186"/>
      <c r="K255" s="247"/>
      <c r="L255" s="247"/>
      <c r="M255" s="247"/>
      <c r="N255" s="247"/>
    </row>
    <row r="256" spans="1:14" ht="15" outlineLevel="1">
      <c r="A256" s="189" t="s">
        <v>324</v>
      </c>
      <c r="D256" s="246"/>
      <c r="E256" s="246"/>
      <c r="F256" s="246"/>
      <c r="G256" s="246"/>
      <c r="H256" s="186"/>
      <c r="K256" s="247"/>
      <c r="L256" s="247"/>
      <c r="M256" s="247"/>
      <c r="N256" s="247"/>
    </row>
    <row r="257" spans="1:14" ht="15" outlineLevel="1">
      <c r="A257" s="189" t="s">
        <v>325</v>
      </c>
      <c r="D257" s="246"/>
      <c r="E257" s="246"/>
      <c r="F257" s="246"/>
      <c r="G257" s="246"/>
      <c r="H257" s="186"/>
      <c r="K257" s="247"/>
      <c r="L257" s="247"/>
      <c r="M257" s="247"/>
      <c r="N257" s="247"/>
    </row>
    <row r="258" spans="1:14" ht="15" outlineLevel="1">
      <c r="A258" s="189" t="s">
        <v>326</v>
      </c>
      <c r="D258" s="246"/>
      <c r="E258" s="246"/>
      <c r="F258" s="246"/>
      <c r="G258" s="246"/>
      <c r="H258" s="186"/>
      <c r="K258" s="247"/>
      <c r="L258" s="247"/>
      <c r="M258" s="247"/>
      <c r="N258" s="247"/>
    </row>
    <row r="259" spans="1:14" ht="15" outlineLevel="1">
      <c r="A259" s="189" t="s">
        <v>327</v>
      </c>
      <c r="D259" s="246"/>
      <c r="E259" s="246"/>
      <c r="F259" s="246"/>
      <c r="G259" s="246"/>
      <c r="H259" s="186"/>
      <c r="K259" s="247"/>
      <c r="L259" s="247"/>
      <c r="M259" s="247"/>
      <c r="N259" s="247"/>
    </row>
    <row r="260" spans="1:14" ht="15" outlineLevel="1">
      <c r="A260" s="189" t="s">
        <v>328</v>
      </c>
      <c r="D260" s="246"/>
      <c r="E260" s="246"/>
      <c r="F260" s="246"/>
      <c r="G260" s="246"/>
      <c r="H260" s="186"/>
      <c r="K260" s="247"/>
      <c r="L260" s="247"/>
      <c r="M260" s="247"/>
      <c r="N260" s="247"/>
    </row>
    <row r="261" spans="1:14" ht="15" outlineLevel="1">
      <c r="A261" s="189" t="s">
        <v>329</v>
      </c>
      <c r="D261" s="246"/>
      <c r="E261" s="246"/>
      <c r="F261" s="246"/>
      <c r="G261" s="246"/>
      <c r="H261" s="186"/>
      <c r="K261" s="247"/>
      <c r="L261" s="247"/>
      <c r="M261" s="247"/>
      <c r="N261" s="247"/>
    </row>
    <row r="262" spans="1:14" ht="15" outlineLevel="1">
      <c r="A262" s="189" t="s">
        <v>330</v>
      </c>
      <c r="D262" s="246"/>
      <c r="E262" s="246"/>
      <c r="F262" s="246"/>
      <c r="G262" s="246"/>
      <c r="H262" s="186"/>
      <c r="K262" s="247"/>
      <c r="L262" s="247"/>
      <c r="M262" s="247"/>
      <c r="N262" s="247"/>
    </row>
    <row r="263" spans="1:14" ht="15" outlineLevel="1">
      <c r="A263" s="189" t="s">
        <v>331</v>
      </c>
      <c r="D263" s="246"/>
      <c r="E263" s="246"/>
      <c r="F263" s="246"/>
      <c r="G263" s="246"/>
      <c r="H263" s="186"/>
      <c r="K263" s="247"/>
      <c r="L263" s="247"/>
      <c r="M263" s="247"/>
      <c r="N263" s="247"/>
    </row>
    <row r="264" spans="1:14" ht="15" outlineLevel="1">
      <c r="A264" s="189" t="s">
        <v>332</v>
      </c>
      <c r="D264" s="246"/>
      <c r="E264" s="246"/>
      <c r="F264" s="246"/>
      <c r="G264" s="246"/>
      <c r="H264" s="186"/>
      <c r="K264" s="247"/>
      <c r="L264" s="247"/>
      <c r="M264" s="247"/>
      <c r="N264" s="247"/>
    </row>
    <row r="265" spans="1:14" ht="15" outlineLevel="1">
      <c r="A265" s="189" t="s">
        <v>333</v>
      </c>
      <c r="D265" s="246"/>
      <c r="E265" s="246"/>
      <c r="F265" s="246"/>
      <c r="G265" s="246"/>
      <c r="H265" s="186"/>
      <c r="K265" s="247"/>
      <c r="L265" s="247"/>
      <c r="M265" s="247"/>
      <c r="N265" s="247"/>
    </row>
    <row r="266" spans="1:14" ht="15" outlineLevel="1">
      <c r="A266" s="189" t="s">
        <v>334</v>
      </c>
      <c r="D266" s="246"/>
      <c r="E266" s="246"/>
      <c r="F266" s="246"/>
      <c r="G266" s="246"/>
      <c r="H266" s="186"/>
      <c r="K266" s="247"/>
      <c r="L266" s="247"/>
      <c r="M266" s="247"/>
      <c r="N266" s="247"/>
    </row>
    <row r="267" spans="1:14" ht="15" outlineLevel="1">
      <c r="A267" s="189" t="s">
        <v>335</v>
      </c>
      <c r="D267" s="246"/>
      <c r="E267" s="246"/>
      <c r="F267" s="246"/>
      <c r="G267" s="246"/>
      <c r="H267" s="186"/>
      <c r="K267" s="247"/>
      <c r="L267" s="247"/>
      <c r="M267" s="247"/>
      <c r="N267" s="247"/>
    </row>
    <row r="268" spans="1:14" ht="15" outlineLevel="1">
      <c r="A268" s="189" t="s">
        <v>336</v>
      </c>
      <c r="D268" s="246"/>
      <c r="E268" s="246"/>
      <c r="F268" s="246"/>
      <c r="G268" s="246"/>
      <c r="H268" s="186"/>
      <c r="K268" s="247"/>
      <c r="L268" s="247"/>
      <c r="M268" s="247"/>
      <c r="N268" s="247"/>
    </row>
    <row r="269" spans="1:14" ht="15" outlineLevel="1">
      <c r="A269" s="189" t="s">
        <v>337</v>
      </c>
      <c r="D269" s="246"/>
      <c r="E269" s="246"/>
      <c r="F269" s="246"/>
      <c r="G269" s="246"/>
      <c r="H269" s="186"/>
      <c r="K269" s="247"/>
      <c r="L269" s="247"/>
      <c r="M269" s="247"/>
      <c r="N269" s="247"/>
    </row>
    <row r="270" spans="1:14" ht="15" outlineLevel="1">
      <c r="A270" s="189" t="s">
        <v>338</v>
      </c>
      <c r="D270" s="246"/>
      <c r="E270" s="246"/>
      <c r="F270" s="246"/>
      <c r="G270" s="246"/>
      <c r="H270" s="186"/>
      <c r="K270" s="247"/>
      <c r="L270" s="247"/>
      <c r="M270" s="247"/>
      <c r="N270" s="247"/>
    </row>
    <row r="271" spans="1:14" ht="15" outlineLevel="1">
      <c r="A271" s="189" t="s">
        <v>339</v>
      </c>
      <c r="D271" s="246"/>
      <c r="E271" s="246"/>
      <c r="F271" s="246"/>
      <c r="G271" s="246"/>
      <c r="H271" s="186"/>
      <c r="K271" s="247"/>
      <c r="L271" s="247"/>
      <c r="M271" s="247"/>
      <c r="N271" s="247"/>
    </row>
    <row r="272" spans="1:14" ht="15" outlineLevel="1">
      <c r="A272" s="189" t="s">
        <v>340</v>
      </c>
      <c r="D272" s="246"/>
      <c r="E272" s="246"/>
      <c r="F272" s="246"/>
      <c r="G272" s="246"/>
      <c r="H272" s="186"/>
      <c r="K272" s="247"/>
      <c r="L272" s="247"/>
      <c r="M272" s="247"/>
      <c r="N272" s="247"/>
    </row>
    <row r="273" spans="1:14" ht="15" outlineLevel="1">
      <c r="A273" s="189" t="s">
        <v>341</v>
      </c>
      <c r="D273" s="246"/>
      <c r="E273" s="246"/>
      <c r="F273" s="246"/>
      <c r="G273" s="246"/>
      <c r="H273" s="186"/>
      <c r="K273" s="247"/>
      <c r="L273" s="247"/>
      <c r="M273" s="247"/>
      <c r="N273" s="247"/>
    </row>
    <row r="274" spans="1:14" ht="15" outlineLevel="1">
      <c r="A274" s="189" t="s">
        <v>342</v>
      </c>
      <c r="D274" s="246"/>
      <c r="E274" s="246"/>
      <c r="F274" s="246"/>
      <c r="G274" s="246"/>
      <c r="H274" s="186"/>
      <c r="K274" s="247"/>
      <c r="L274" s="247"/>
      <c r="M274" s="247"/>
      <c r="N274" s="247"/>
    </row>
    <row r="275" spans="1:14" ht="15" outlineLevel="1">
      <c r="A275" s="189" t="s">
        <v>343</v>
      </c>
      <c r="D275" s="246"/>
      <c r="E275" s="246"/>
      <c r="F275" s="246"/>
      <c r="G275" s="246"/>
      <c r="H275" s="186"/>
      <c r="K275" s="247"/>
      <c r="L275" s="247"/>
      <c r="M275" s="247"/>
      <c r="N275" s="247"/>
    </row>
    <row r="276" spans="1:14" ht="15" outlineLevel="1">
      <c r="A276" s="189" t="s">
        <v>344</v>
      </c>
      <c r="D276" s="246"/>
      <c r="E276" s="246"/>
      <c r="F276" s="246"/>
      <c r="G276" s="246"/>
      <c r="H276" s="186"/>
      <c r="K276" s="247"/>
      <c r="L276" s="247"/>
      <c r="M276" s="247"/>
      <c r="N276" s="247"/>
    </row>
    <row r="277" spans="1:14" ht="15" outlineLevel="1">
      <c r="A277" s="189" t="s">
        <v>345</v>
      </c>
      <c r="D277" s="246"/>
      <c r="E277" s="246"/>
      <c r="F277" s="246"/>
      <c r="G277" s="246"/>
      <c r="H277" s="186"/>
      <c r="K277" s="247"/>
      <c r="L277" s="247"/>
      <c r="M277" s="247"/>
      <c r="N277" s="247"/>
    </row>
    <row r="278" spans="1:14" ht="15" outlineLevel="1">
      <c r="A278" s="189" t="s">
        <v>346</v>
      </c>
      <c r="D278" s="246"/>
      <c r="E278" s="246"/>
      <c r="F278" s="246"/>
      <c r="G278" s="246"/>
      <c r="H278" s="186"/>
      <c r="K278" s="247"/>
      <c r="L278" s="247"/>
      <c r="M278" s="247"/>
      <c r="N278" s="247"/>
    </row>
    <row r="279" spans="1:14" ht="15" outlineLevel="1">
      <c r="A279" s="189" t="s">
        <v>347</v>
      </c>
      <c r="D279" s="246"/>
      <c r="E279" s="246"/>
      <c r="F279" s="246"/>
      <c r="G279" s="246"/>
      <c r="H279" s="186"/>
      <c r="K279" s="247"/>
      <c r="L279" s="247"/>
      <c r="M279" s="247"/>
      <c r="N279" s="247"/>
    </row>
    <row r="280" spans="1:14" ht="15" outlineLevel="1">
      <c r="A280" s="189" t="s">
        <v>348</v>
      </c>
      <c r="D280" s="246"/>
      <c r="E280" s="246"/>
      <c r="F280" s="246"/>
      <c r="G280" s="246"/>
      <c r="H280" s="186"/>
      <c r="K280" s="247"/>
      <c r="L280" s="247"/>
      <c r="M280" s="247"/>
      <c r="N280" s="247"/>
    </row>
    <row r="281" spans="1:14" ht="15" outlineLevel="1">
      <c r="A281" s="189" t="s">
        <v>349</v>
      </c>
      <c r="D281" s="246"/>
      <c r="E281" s="246"/>
      <c r="F281" s="246"/>
      <c r="G281" s="246"/>
      <c r="H281" s="186"/>
      <c r="K281" s="247"/>
      <c r="L281" s="247"/>
      <c r="M281" s="247"/>
      <c r="N281" s="247"/>
    </row>
    <row r="282" spans="1:14" ht="15" outlineLevel="1">
      <c r="A282" s="189" t="s">
        <v>350</v>
      </c>
      <c r="D282" s="246"/>
      <c r="E282" s="246"/>
      <c r="F282" s="246"/>
      <c r="G282" s="246"/>
      <c r="H282" s="186"/>
      <c r="K282" s="247"/>
      <c r="L282" s="247"/>
      <c r="M282" s="247"/>
      <c r="N282" s="247"/>
    </row>
    <row r="283" spans="1:14" ht="15" outlineLevel="1">
      <c r="A283" s="189" t="s">
        <v>351</v>
      </c>
      <c r="D283" s="246"/>
      <c r="E283" s="246"/>
      <c r="F283" s="246"/>
      <c r="G283" s="246"/>
      <c r="H283" s="186"/>
      <c r="K283" s="247"/>
      <c r="L283" s="247"/>
      <c r="M283" s="247"/>
      <c r="N283" s="247"/>
    </row>
    <row r="284" spans="1:14" ht="15" outlineLevel="1">
      <c r="A284" s="189" t="s">
        <v>352</v>
      </c>
      <c r="D284" s="246"/>
      <c r="E284" s="246"/>
      <c r="F284" s="246"/>
      <c r="G284" s="246"/>
      <c r="H284" s="186"/>
      <c r="K284" s="247"/>
      <c r="L284" s="247"/>
      <c r="M284" s="247"/>
      <c r="N284" s="247"/>
    </row>
    <row r="285" spans="1:13" ht="37.5">
      <c r="A285" s="200"/>
      <c r="B285" s="200" t="s">
        <v>353</v>
      </c>
      <c r="C285" s="200" t="s">
        <v>354</v>
      </c>
      <c r="D285" s="200" t="s">
        <v>354</v>
      </c>
      <c r="E285" s="200"/>
      <c r="F285" s="201"/>
      <c r="G285" s="202"/>
      <c r="H285" s="186"/>
      <c r="I285" s="193"/>
      <c r="J285" s="193"/>
      <c r="K285" s="193"/>
      <c r="L285" s="193"/>
      <c r="M285" s="195"/>
    </row>
    <row r="286" spans="1:13" ht="18.75">
      <c r="A286" s="248" t="s">
        <v>355</v>
      </c>
      <c r="B286" s="249"/>
      <c r="C286" s="249"/>
      <c r="D286" s="249"/>
      <c r="E286" s="249"/>
      <c r="F286" s="250"/>
      <c r="G286" s="249"/>
      <c r="H286" s="186"/>
      <c r="I286" s="193"/>
      <c r="J286" s="193"/>
      <c r="K286" s="193"/>
      <c r="L286" s="193"/>
      <c r="M286" s="195"/>
    </row>
    <row r="287" spans="1:13" ht="18.75">
      <c r="A287" s="248" t="s">
        <v>356</v>
      </c>
      <c r="B287" s="249"/>
      <c r="C287" s="249"/>
      <c r="D287" s="249"/>
      <c r="E287" s="249"/>
      <c r="F287" s="250"/>
      <c r="G287" s="249"/>
      <c r="H287" s="186"/>
      <c r="I287" s="193"/>
      <c r="J287" s="193"/>
      <c r="K287" s="193"/>
      <c r="L287" s="193"/>
      <c r="M287" s="195"/>
    </row>
    <row r="288" spans="1:14" ht="15">
      <c r="A288" s="189" t="s">
        <v>357</v>
      </c>
      <c r="B288" s="205" t="s">
        <v>1905</v>
      </c>
      <c r="C288" s="244">
        <f>ROW(B38)</f>
        <v>38</v>
      </c>
      <c r="D288" s="218"/>
      <c r="E288" s="218"/>
      <c r="F288" s="218"/>
      <c r="G288" s="218"/>
      <c r="H288" s="186"/>
      <c r="I288" s="205"/>
      <c r="J288" s="244"/>
      <c r="L288" s="218"/>
      <c r="M288" s="218"/>
      <c r="N288" s="218"/>
    </row>
    <row r="289" spans="1:13" ht="15">
      <c r="A289" s="189" t="s">
        <v>358</v>
      </c>
      <c r="B289" s="205" t="s">
        <v>1906</v>
      </c>
      <c r="C289" s="244">
        <f>ROW(B39)</f>
        <v>39</v>
      </c>
      <c r="E289" s="218"/>
      <c r="F289" s="218"/>
      <c r="H289" s="186"/>
      <c r="I289" s="205"/>
      <c r="J289" s="244"/>
      <c r="L289" s="218"/>
      <c r="M289" s="218"/>
    </row>
    <row r="290" spans="1:14" ht="15">
      <c r="A290" s="189" t="s">
        <v>359</v>
      </c>
      <c r="B290" s="205" t="s">
        <v>1907</v>
      </c>
      <c r="C290" s="244" t="s">
        <v>360</v>
      </c>
      <c r="D290" s="244"/>
      <c r="E290" s="251"/>
      <c r="F290" s="218"/>
      <c r="G290" s="251"/>
      <c r="H290" s="186"/>
      <c r="I290" s="205"/>
      <c r="J290" s="244"/>
      <c r="K290" s="244"/>
      <c r="L290" s="251"/>
      <c r="M290" s="218"/>
      <c r="N290" s="251"/>
    </row>
    <row r="291" spans="1:10" ht="15">
      <c r="A291" s="189" t="s">
        <v>361</v>
      </c>
      <c r="B291" s="205" t="s">
        <v>1908</v>
      </c>
      <c r="C291" s="244">
        <f>ROW(B52)</f>
        <v>52</v>
      </c>
      <c r="H291" s="186"/>
      <c r="I291" s="205"/>
      <c r="J291" s="244"/>
    </row>
    <row r="292" spans="1:14" ht="15">
      <c r="A292" s="189" t="s">
        <v>362</v>
      </c>
      <c r="B292" s="205" t="s">
        <v>1909</v>
      </c>
      <c r="C292" s="252" t="s">
        <v>2057</v>
      </c>
      <c r="D292" s="244" t="s">
        <v>2058</v>
      </c>
      <c r="E292" s="251"/>
      <c r="F292" s="244"/>
      <c r="G292" s="251"/>
      <c r="H292" s="186"/>
      <c r="I292" s="205"/>
      <c r="J292" s="247"/>
      <c r="K292" s="244"/>
      <c r="L292" s="251"/>
      <c r="N292" s="251"/>
    </row>
    <row r="293" spans="1:13" ht="15">
      <c r="A293" s="189" t="s">
        <v>363</v>
      </c>
      <c r="B293" s="205" t="s">
        <v>1910</v>
      </c>
      <c r="C293" s="244" t="s">
        <v>2059</v>
      </c>
      <c r="D293" s="244"/>
      <c r="H293" s="186"/>
      <c r="I293" s="205"/>
      <c r="M293" s="251"/>
    </row>
    <row r="294" spans="1:13" ht="15">
      <c r="A294" s="189" t="s">
        <v>364</v>
      </c>
      <c r="B294" s="205" t="s">
        <v>1911</v>
      </c>
      <c r="C294" s="244">
        <f>ROW(B111)</f>
        <v>111</v>
      </c>
      <c r="F294" s="251"/>
      <c r="H294" s="186"/>
      <c r="I294" s="205"/>
      <c r="J294" s="244"/>
      <c r="M294" s="251"/>
    </row>
    <row r="295" spans="1:13" ht="15">
      <c r="A295" s="189" t="s">
        <v>365</v>
      </c>
      <c r="B295" s="205" t="s">
        <v>1912</v>
      </c>
      <c r="C295" s="244">
        <f>ROW(B163)</f>
        <v>163</v>
      </c>
      <c r="E295" s="251"/>
      <c r="F295" s="251"/>
      <c r="H295" s="186"/>
      <c r="I295" s="205"/>
      <c r="J295" s="244"/>
      <c r="L295" s="251"/>
      <c r="M295" s="251"/>
    </row>
    <row r="296" spans="1:13" ht="15">
      <c r="A296" s="189" t="s">
        <v>366</v>
      </c>
      <c r="B296" s="205" t="s">
        <v>1913</v>
      </c>
      <c r="C296" s="244">
        <f>ROW(B137)</f>
        <v>137</v>
      </c>
      <c r="E296" s="251"/>
      <c r="F296" s="251"/>
      <c r="H296" s="186"/>
      <c r="I296" s="205"/>
      <c r="J296" s="244"/>
      <c r="L296" s="251"/>
      <c r="M296" s="251"/>
    </row>
    <row r="297" spans="1:12" ht="30">
      <c r="A297" s="189" t="s">
        <v>367</v>
      </c>
      <c r="B297" s="189" t="s">
        <v>368</v>
      </c>
      <c r="C297" s="244" t="s">
        <v>369</v>
      </c>
      <c r="E297" s="251"/>
      <c r="H297" s="186"/>
      <c r="J297" s="244"/>
      <c r="L297" s="251"/>
    </row>
    <row r="298" spans="1:12" ht="15">
      <c r="A298" s="189" t="s">
        <v>370</v>
      </c>
      <c r="B298" s="205" t="s">
        <v>1914</v>
      </c>
      <c r="C298" s="244">
        <f>ROW(B65)</f>
        <v>65</v>
      </c>
      <c r="E298" s="251"/>
      <c r="H298" s="186"/>
      <c r="I298" s="205"/>
      <c r="J298" s="244"/>
      <c r="L298" s="251"/>
    </row>
    <row r="299" spans="1:12" ht="15">
      <c r="A299" s="189" t="s">
        <v>371</v>
      </c>
      <c r="B299" s="205" t="s">
        <v>1915</v>
      </c>
      <c r="C299" s="244">
        <f>ROW(B88)</f>
        <v>88</v>
      </c>
      <c r="E299" s="251"/>
      <c r="H299" s="186"/>
      <c r="I299" s="205"/>
      <c r="J299" s="244"/>
      <c r="L299" s="251"/>
    </row>
    <row r="300" spans="1:12" ht="15">
      <c r="A300" s="189" t="s">
        <v>372</v>
      </c>
      <c r="B300" s="205" t="s">
        <v>1916</v>
      </c>
      <c r="C300" s="244" t="s">
        <v>2060</v>
      </c>
      <c r="D300" s="244"/>
      <c r="E300" s="251"/>
      <c r="H300" s="186"/>
      <c r="I300" s="205"/>
      <c r="J300" s="244"/>
      <c r="K300" s="244"/>
      <c r="L300" s="251"/>
    </row>
    <row r="301" spans="1:12" ht="15" outlineLevel="1">
      <c r="A301" s="189" t="s">
        <v>373</v>
      </c>
      <c r="B301" s="205"/>
      <c r="C301" s="244"/>
      <c r="D301" s="244"/>
      <c r="E301" s="251"/>
      <c r="H301" s="186"/>
      <c r="I301" s="205"/>
      <c r="J301" s="244"/>
      <c r="K301" s="244"/>
      <c r="L301" s="251"/>
    </row>
    <row r="302" spans="1:12" ht="15" outlineLevel="1">
      <c r="A302" s="189" t="s">
        <v>374</v>
      </c>
      <c r="B302" s="205"/>
      <c r="C302" s="244"/>
      <c r="D302" s="244"/>
      <c r="E302" s="251"/>
      <c r="H302" s="186"/>
      <c r="I302" s="205"/>
      <c r="J302" s="244"/>
      <c r="K302" s="244"/>
      <c r="L302" s="251"/>
    </row>
    <row r="303" spans="1:12" ht="15" outlineLevel="1">
      <c r="A303" s="189" t="s">
        <v>375</v>
      </c>
      <c r="B303" s="205"/>
      <c r="C303" s="244"/>
      <c r="D303" s="244"/>
      <c r="E303" s="251"/>
      <c r="H303" s="186"/>
      <c r="I303" s="205"/>
      <c r="J303" s="244"/>
      <c r="K303" s="244"/>
      <c r="L303" s="251"/>
    </row>
    <row r="304" spans="1:12" ht="15" outlineLevel="1">
      <c r="A304" s="189" t="s">
        <v>376</v>
      </c>
      <c r="B304" s="205"/>
      <c r="C304" s="244"/>
      <c r="D304" s="244"/>
      <c r="E304" s="251"/>
      <c r="H304" s="186"/>
      <c r="I304" s="205"/>
      <c r="J304" s="244"/>
      <c r="K304" s="244"/>
      <c r="L304" s="251"/>
    </row>
    <row r="305" spans="1:12" ht="15" outlineLevel="1">
      <c r="A305" s="189" t="s">
        <v>377</v>
      </c>
      <c r="B305" s="205"/>
      <c r="C305" s="244"/>
      <c r="D305" s="244"/>
      <c r="E305" s="251"/>
      <c r="H305" s="186"/>
      <c r="I305" s="205"/>
      <c r="J305" s="244"/>
      <c r="K305" s="244"/>
      <c r="L305" s="251"/>
    </row>
    <row r="306" spans="1:12" ht="15" outlineLevel="1">
      <c r="A306" s="189" t="s">
        <v>378</v>
      </c>
      <c r="B306" s="205"/>
      <c r="C306" s="244"/>
      <c r="D306" s="244"/>
      <c r="E306" s="251"/>
      <c r="H306" s="186"/>
      <c r="I306" s="205"/>
      <c r="J306" s="244"/>
      <c r="K306" s="244"/>
      <c r="L306" s="251"/>
    </row>
    <row r="307" spans="1:12" ht="15" outlineLevel="1">
      <c r="A307" s="189" t="s">
        <v>379</v>
      </c>
      <c r="B307" s="205"/>
      <c r="C307" s="244"/>
      <c r="D307" s="244"/>
      <c r="E307" s="251"/>
      <c r="H307" s="186"/>
      <c r="I307" s="205"/>
      <c r="J307" s="244"/>
      <c r="K307" s="244"/>
      <c r="L307" s="251"/>
    </row>
    <row r="308" spans="1:12" ht="15" outlineLevel="1">
      <c r="A308" s="189" t="s">
        <v>380</v>
      </c>
      <c r="B308" s="205"/>
      <c r="C308" s="244"/>
      <c r="D308" s="244"/>
      <c r="E308" s="251"/>
      <c r="H308" s="186"/>
      <c r="I308" s="205"/>
      <c r="J308" s="244"/>
      <c r="K308" s="244"/>
      <c r="L308" s="251"/>
    </row>
    <row r="309" spans="1:12" ht="15" outlineLevel="1">
      <c r="A309" s="189" t="s">
        <v>381</v>
      </c>
      <c r="B309" s="205"/>
      <c r="C309" s="244"/>
      <c r="D309" s="244"/>
      <c r="E309" s="251"/>
      <c r="H309" s="186"/>
      <c r="I309" s="205"/>
      <c r="J309" s="244"/>
      <c r="K309" s="244"/>
      <c r="L309" s="251"/>
    </row>
    <row r="310" spans="1:8" ht="15" outlineLevel="1">
      <c r="A310" s="189" t="s">
        <v>382</v>
      </c>
      <c r="H310" s="186"/>
    </row>
    <row r="311" spans="1:13" ht="37.5">
      <c r="A311" s="201"/>
      <c r="B311" s="200" t="s">
        <v>383</v>
      </c>
      <c r="C311" s="201"/>
      <c r="D311" s="201"/>
      <c r="E311" s="201"/>
      <c r="F311" s="201"/>
      <c r="G311" s="202"/>
      <c r="H311" s="186"/>
      <c r="I311" s="193"/>
      <c r="J311" s="195"/>
      <c r="K311" s="195"/>
      <c r="L311" s="195"/>
      <c r="M311" s="195"/>
    </row>
    <row r="312" spans="1:10" ht="15">
      <c r="A312" s="189" t="s">
        <v>384</v>
      </c>
      <c r="B312" s="215" t="s">
        <v>385</v>
      </c>
      <c r="C312" s="189">
        <v>0</v>
      </c>
      <c r="H312" s="186"/>
      <c r="I312" s="215"/>
      <c r="J312" s="244"/>
    </row>
    <row r="313" spans="1:10" ht="15" outlineLevel="1">
      <c r="A313" s="189" t="s">
        <v>386</v>
      </c>
      <c r="B313" s="215"/>
      <c r="C313" s="244"/>
      <c r="H313" s="186"/>
      <c r="I313" s="215"/>
      <c r="J313" s="244"/>
    </row>
    <row r="314" spans="1:10" ht="15" outlineLevel="1">
      <c r="A314" s="189" t="s">
        <v>387</v>
      </c>
      <c r="B314" s="215"/>
      <c r="C314" s="244"/>
      <c r="H314" s="186"/>
      <c r="I314" s="215"/>
      <c r="J314" s="244"/>
    </row>
    <row r="315" spans="1:10" ht="15" outlineLevel="1">
      <c r="A315" s="189" t="s">
        <v>388</v>
      </c>
      <c r="B315" s="215"/>
      <c r="C315" s="244"/>
      <c r="H315" s="186"/>
      <c r="I315" s="215"/>
      <c r="J315" s="244"/>
    </row>
    <row r="316" spans="1:10" ht="15" outlineLevel="1">
      <c r="A316" s="189" t="s">
        <v>389</v>
      </c>
      <c r="B316" s="215"/>
      <c r="C316" s="244"/>
      <c r="H316" s="186"/>
      <c r="I316" s="215"/>
      <c r="J316" s="244"/>
    </row>
    <row r="317" spans="1:10" ht="15" outlineLevel="1">
      <c r="A317" s="189" t="s">
        <v>390</v>
      </c>
      <c r="B317" s="215"/>
      <c r="C317" s="244"/>
      <c r="H317" s="186"/>
      <c r="I317" s="215"/>
      <c r="J317" s="244"/>
    </row>
    <row r="318" spans="1:10" ht="15" outlineLevel="1">
      <c r="A318" s="189" t="s">
        <v>391</v>
      </c>
      <c r="B318" s="215"/>
      <c r="C318" s="244"/>
      <c r="H318" s="186"/>
      <c r="I318" s="215"/>
      <c r="J318" s="244"/>
    </row>
    <row r="319" spans="1:13" ht="18.75">
      <c r="A319" s="201"/>
      <c r="B319" s="200" t="s">
        <v>392</v>
      </c>
      <c r="C319" s="201"/>
      <c r="D319" s="201"/>
      <c r="E319" s="201"/>
      <c r="F319" s="201"/>
      <c r="G319" s="202"/>
      <c r="H319" s="186"/>
      <c r="I319" s="193"/>
      <c r="J319" s="195"/>
      <c r="K319" s="195"/>
      <c r="L319" s="195"/>
      <c r="M319" s="195"/>
    </row>
    <row r="320" spans="1:13" ht="15" customHeight="1" outlineLevel="1">
      <c r="A320" s="210"/>
      <c r="B320" s="211" t="s">
        <v>393</v>
      </c>
      <c r="C320" s="210"/>
      <c r="D320" s="210"/>
      <c r="E320" s="212"/>
      <c r="F320" s="213"/>
      <c r="G320" s="213"/>
      <c r="H320" s="186"/>
      <c r="L320" s="186"/>
      <c r="M320" s="186"/>
    </row>
    <row r="321" spans="1:8" ht="15" outlineLevel="1">
      <c r="A321" s="189" t="s">
        <v>394</v>
      </c>
      <c r="B321" s="205" t="s">
        <v>1917</v>
      </c>
      <c r="C321" s="205"/>
      <c r="H321" s="186"/>
    </row>
    <row r="322" spans="1:8" ht="15" outlineLevel="1">
      <c r="A322" s="189" t="s">
        <v>395</v>
      </c>
      <c r="B322" s="205" t="s">
        <v>1918</v>
      </c>
      <c r="C322" s="205"/>
      <c r="H322" s="186"/>
    </row>
    <row r="323" spans="1:8" ht="15" outlineLevel="1">
      <c r="A323" s="189" t="s">
        <v>396</v>
      </c>
      <c r="B323" s="205" t="s">
        <v>397</v>
      </c>
      <c r="C323" s="205"/>
      <c r="H323" s="186"/>
    </row>
    <row r="324" spans="1:8" ht="15" outlineLevel="1">
      <c r="A324" s="189" t="s">
        <v>398</v>
      </c>
      <c r="B324" s="205" t="s">
        <v>399</v>
      </c>
      <c r="H324" s="186"/>
    </row>
    <row r="325" spans="1:8" ht="15" outlineLevel="1">
      <c r="A325" s="189" t="s">
        <v>400</v>
      </c>
      <c r="B325" s="205" t="s">
        <v>401</v>
      </c>
      <c r="H325" s="186"/>
    </row>
    <row r="326" spans="1:8" ht="15" outlineLevel="1">
      <c r="A326" s="189" t="s">
        <v>402</v>
      </c>
      <c r="B326" s="205" t="s">
        <v>887</v>
      </c>
      <c r="H326" s="186"/>
    </row>
    <row r="327" spans="1:8" ht="15" outlineLevel="1">
      <c r="A327" s="189" t="s">
        <v>403</v>
      </c>
      <c r="B327" s="205" t="s">
        <v>404</v>
      </c>
      <c r="H327" s="186"/>
    </row>
    <row r="328" spans="1:8" ht="15" outlineLevel="1">
      <c r="A328" s="189" t="s">
        <v>405</v>
      </c>
      <c r="B328" s="205" t="s">
        <v>406</v>
      </c>
      <c r="H328" s="186"/>
    </row>
    <row r="329" spans="1:8" ht="15" outlineLevel="1">
      <c r="A329" s="189" t="s">
        <v>407</v>
      </c>
      <c r="B329" s="205" t="s">
        <v>1919</v>
      </c>
      <c r="H329" s="186"/>
    </row>
    <row r="330" spans="1:8" ht="15" outlineLevel="1">
      <c r="A330" s="189" t="s">
        <v>408</v>
      </c>
      <c r="B330" s="225" t="s">
        <v>409</v>
      </c>
      <c r="H330" s="186"/>
    </row>
    <row r="331" spans="1:8" ht="15" outlineLevel="1">
      <c r="A331" s="189" t="s">
        <v>410</v>
      </c>
      <c r="B331" s="225" t="s">
        <v>409</v>
      </c>
      <c r="H331" s="186"/>
    </row>
    <row r="332" spans="1:8" ht="15" outlineLevel="1">
      <c r="A332" s="189" t="s">
        <v>411</v>
      </c>
      <c r="B332" s="225" t="s">
        <v>409</v>
      </c>
      <c r="H332" s="186"/>
    </row>
    <row r="333" spans="1:8" ht="15" outlineLevel="1">
      <c r="A333" s="189" t="s">
        <v>412</v>
      </c>
      <c r="B333" s="225" t="s">
        <v>409</v>
      </c>
      <c r="H333" s="186"/>
    </row>
    <row r="334" spans="1:8" ht="15" outlineLevel="1">
      <c r="A334" s="189" t="s">
        <v>413</v>
      </c>
      <c r="B334" s="225" t="s">
        <v>409</v>
      </c>
      <c r="H334" s="186"/>
    </row>
    <row r="335" spans="1:8" ht="15" outlineLevel="1">
      <c r="A335" s="189" t="s">
        <v>414</v>
      </c>
      <c r="B335" s="225" t="s">
        <v>409</v>
      </c>
      <c r="H335" s="186"/>
    </row>
    <row r="336" spans="1:8" ht="15" outlineLevel="1">
      <c r="A336" s="189" t="s">
        <v>415</v>
      </c>
      <c r="B336" s="225" t="s">
        <v>409</v>
      </c>
      <c r="H336" s="186"/>
    </row>
    <row r="337" spans="1:8" ht="15" outlineLevel="1">
      <c r="A337" s="189" t="s">
        <v>416</v>
      </c>
      <c r="B337" s="225" t="s">
        <v>409</v>
      </c>
      <c r="H337" s="186"/>
    </row>
    <row r="338" spans="1:8" ht="15" outlineLevel="1">
      <c r="A338" s="189" t="s">
        <v>417</v>
      </c>
      <c r="B338" s="225" t="s">
        <v>409</v>
      </c>
      <c r="H338" s="186"/>
    </row>
    <row r="339" spans="1:8" ht="15" outlineLevel="1">
      <c r="A339" s="189" t="s">
        <v>418</v>
      </c>
      <c r="B339" s="225" t="s">
        <v>409</v>
      </c>
      <c r="H339" s="186"/>
    </row>
    <row r="340" spans="1:8" ht="15" outlineLevel="1">
      <c r="A340" s="189" t="s">
        <v>419</v>
      </c>
      <c r="B340" s="225" t="s">
        <v>409</v>
      </c>
      <c r="H340" s="186"/>
    </row>
    <row r="341" spans="1:8" ht="15" outlineLevel="1">
      <c r="A341" s="189" t="s">
        <v>420</v>
      </c>
      <c r="B341" s="225" t="s">
        <v>409</v>
      </c>
      <c r="H341" s="186"/>
    </row>
    <row r="342" spans="1:8" ht="15" outlineLevel="1">
      <c r="A342" s="189" t="s">
        <v>421</v>
      </c>
      <c r="B342" s="225" t="s">
        <v>409</v>
      </c>
      <c r="H342" s="186"/>
    </row>
    <row r="343" spans="1:8" ht="15" outlineLevel="1">
      <c r="A343" s="189" t="s">
        <v>422</v>
      </c>
      <c r="B343" s="225" t="s">
        <v>409</v>
      </c>
      <c r="H343" s="186"/>
    </row>
    <row r="344" spans="1:8" ht="15" outlineLevel="1">
      <c r="A344" s="189" t="s">
        <v>423</v>
      </c>
      <c r="B344" s="225" t="s">
        <v>409</v>
      </c>
      <c r="H344" s="186"/>
    </row>
    <row r="345" spans="1:8" ht="15" outlineLevel="1">
      <c r="A345" s="189" t="s">
        <v>424</v>
      </c>
      <c r="B345" s="225" t="s">
        <v>409</v>
      </c>
      <c r="H345" s="186"/>
    </row>
    <row r="346" spans="1:8" ht="15" outlineLevel="1">
      <c r="A346" s="189" t="s">
        <v>425</v>
      </c>
      <c r="B346" s="225" t="s">
        <v>409</v>
      </c>
      <c r="H346" s="186"/>
    </row>
    <row r="347" spans="1:8" ht="15" outlineLevel="1">
      <c r="A347" s="189" t="s">
        <v>426</v>
      </c>
      <c r="B347" s="225" t="s">
        <v>409</v>
      </c>
      <c r="H347" s="186"/>
    </row>
    <row r="348" spans="1:8" ht="15" outlineLevel="1">
      <c r="A348" s="189" t="s">
        <v>427</v>
      </c>
      <c r="B348" s="225" t="s">
        <v>409</v>
      </c>
      <c r="H348" s="186"/>
    </row>
    <row r="349" spans="1:8" ht="15" outlineLevel="1">
      <c r="A349" s="189" t="s">
        <v>428</v>
      </c>
      <c r="B349" s="225" t="s">
        <v>409</v>
      </c>
      <c r="H349" s="186"/>
    </row>
    <row r="350" spans="1:8" ht="15" outlineLevel="1">
      <c r="A350" s="189" t="s">
        <v>429</v>
      </c>
      <c r="B350" s="225" t="s">
        <v>409</v>
      </c>
      <c r="H350" s="186"/>
    </row>
    <row r="351" spans="1:8" ht="15" outlineLevel="1">
      <c r="A351" s="189" t="s">
        <v>430</v>
      </c>
      <c r="B351" s="225" t="s">
        <v>409</v>
      </c>
      <c r="H351" s="186"/>
    </row>
    <row r="352" spans="1:8" ht="15" outlineLevel="1">
      <c r="A352" s="189" t="s">
        <v>431</v>
      </c>
      <c r="B352" s="225" t="s">
        <v>409</v>
      </c>
      <c r="H352" s="186"/>
    </row>
    <row r="353" spans="1:8" ht="15" outlineLevel="1">
      <c r="A353" s="189" t="s">
        <v>432</v>
      </c>
      <c r="B353" s="225" t="s">
        <v>409</v>
      </c>
      <c r="H353" s="186"/>
    </row>
    <row r="354" spans="1:8" ht="15" outlineLevel="1">
      <c r="A354" s="189" t="s">
        <v>433</v>
      </c>
      <c r="B354" s="225" t="s">
        <v>409</v>
      </c>
      <c r="H354" s="186"/>
    </row>
    <row r="355" spans="1:8" ht="15" outlineLevel="1">
      <c r="A355" s="189" t="s">
        <v>434</v>
      </c>
      <c r="B355" s="225" t="s">
        <v>409</v>
      </c>
      <c r="H355" s="186"/>
    </row>
    <row r="356" spans="1:8" ht="15" outlineLevel="1">
      <c r="A356" s="189" t="s">
        <v>435</v>
      </c>
      <c r="B356" s="225" t="s">
        <v>409</v>
      </c>
      <c r="H356" s="186"/>
    </row>
    <row r="357" spans="1:8" ht="15" outlineLevel="1">
      <c r="A357" s="189" t="s">
        <v>436</v>
      </c>
      <c r="B357" s="225" t="s">
        <v>409</v>
      </c>
      <c r="H357" s="186"/>
    </row>
    <row r="358" spans="1:8" ht="15" outlineLevel="1">
      <c r="A358" s="189" t="s">
        <v>437</v>
      </c>
      <c r="B358" s="225" t="s">
        <v>409</v>
      </c>
      <c r="H358" s="186"/>
    </row>
    <row r="359" spans="1:8" ht="15" outlineLevel="1">
      <c r="A359" s="189" t="s">
        <v>438</v>
      </c>
      <c r="B359" s="225" t="s">
        <v>409</v>
      </c>
      <c r="H359" s="186"/>
    </row>
    <row r="360" spans="1:8" ht="15" outlineLevel="1">
      <c r="A360" s="189" t="s">
        <v>439</v>
      </c>
      <c r="B360" s="225" t="s">
        <v>409</v>
      </c>
      <c r="H360" s="186"/>
    </row>
    <row r="361" spans="1:8" ht="15" outlineLevel="1">
      <c r="A361" s="189" t="s">
        <v>440</v>
      </c>
      <c r="B361" s="225" t="s">
        <v>409</v>
      </c>
      <c r="H361" s="186"/>
    </row>
    <row r="362" spans="1:8" ht="15" outlineLevel="1">
      <c r="A362" s="189" t="s">
        <v>441</v>
      </c>
      <c r="B362" s="225" t="s">
        <v>409</v>
      </c>
      <c r="H362" s="186"/>
    </row>
    <row r="363" spans="1:8" ht="15" outlineLevel="1">
      <c r="A363" s="189" t="s">
        <v>442</v>
      </c>
      <c r="B363" s="225" t="s">
        <v>409</v>
      </c>
      <c r="H363" s="186"/>
    </row>
    <row r="364" spans="1:8" ht="15" outlineLevel="1">
      <c r="A364" s="189" t="s">
        <v>443</v>
      </c>
      <c r="B364" s="225" t="s">
        <v>409</v>
      </c>
      <c r="H364" s="186"/>
    </row>
    <row r="365" spans="1:8" ht="15" outlineLevel="1">
      <c r="A365" s="189" t="s">
        <v>444</v>
      </c>
      <c r="B365" s="225" t="s">
        <v>409</v>
      </c>
      <c r="H365" s="186"/>
    </row>
    <row r="366" ht="15">
      <c r="H366" s="186"/>
    </row>
    <row r="367" ht="15">
      <c r="H367" s="186"/>
    </row>
    <row r="368" ht="15">
      <c r="H368" s="186"/>
    </row>
    <row r="369" ht="15">
      <c r="H369" s="186"/>
    </row>
    <row r="370" ht="15">
      <c r="H370" s="186"/>
    </row>
    <row r="371" ht="15">
      <c r="H371" s="186"/>
    </row>
    <row r="372" ht="15">
      <c r="H372" s="186"/>
    </row>
    <row r="373" ht="15">
      <c r="H373" s="186"/>
    </row>
    <row r="374" ht="15">
      <c r="H374" s="186"/>
    </row>
    <row r="375" ht="15">
      <c r="H375" s="186"/>
    </row>
    <row r="376" ht="15">
      <c r="H376" s="186"/>
    </row>
    <row r="377" ht="15">
      <c r="H377" s="186"/>
    </row>
    <row r="378" ht="15">
      <c r="H378" s="186"/>
    </row>
    <row r="379" ht="15">
      <c r="H379" s="186"/>
    </row>
    <row r="380" ht="15">
      <c r="H380" s="186"/>
    </row>
    <row r="381" ht="15">
      <c r="H381" s="186"/>
    </row>
    <row r="382" ht="15">
      <c r="H382" s="186"/>
    </row>
    <row r="383" ht="15">
      <c r="H383" s="186"/>
    </row>
    <row r="384" ht="15">
      <c r="H384" s="186"/>
    </row>
    <row r="385" ht="15">
      <c r="H385" s="186"/>
    </row>
    <row r="386" ht="15">
      <c r="H386" s="186"/>
    </row>
    <row r="387" ht="15">
      <c r="H387" s="186"/>
    </row>
    <row r="388" ht="15">
      <c r="H388" s="186"/>
    </row>
    <row r="389" ht="15">
      <c r="H389" s="186"/>
    </row>
    <row r="390" ht="15">
      <c r="H390" s="186"/>
    </row>
    <row r="391" ht="15">
      <c r="H391" s="186"/>
    </row>
    <row r="392" ht="15">
      <c r="H392" s="186"/>
    </row>
    <row r="393" ht="15">
      <c r="H393" s="186"/>
    </row>
    <row r="394" ht="15">
      <c r="H394" s="186"/>
    </row>
    <row r="395" ht="15">
      <c r="H395" s="186"/>
    </row>
    <row r="396" ht="15">
      <c r="H396" s="186"/>
    </row>
    <row r="397" ht="15">
      <c r="H397" s="186"/>
    </row>
    <row r="398" ht="15">
      <c r="H398" s="186"/>
    </row>
    <row r="399" ht="15">
      <c r="H399" s="186"/>
    </row>
    <row r="400" ht="15">
      <c r="H400" s="186"/>
    </row>
    <row r="401" ht="15">
      <c r="H401" s="186"/>
    </row>
    <row r="402" ht="15">
      <c r="H402" s="186"/>
    </row>
    <row r="403" ht="15">
      <c r="H403" s="186"/>
    </row>
    <row r="404" ht="15">
      <c r="H404" s="186"/>
    </row>
    <row r="405" ht="15">
      <c r="H405" s="186"/>
    </row>
    <row r="406" ht="15">
      <c r="H406" s="186"/>
    </row>
    <row r="407" ht="15">
      <c r="H407" s="186"/>
    </row>
    <row r="408" ht="15">
      <c r="H408" s="186"/>
    </row>
    <row r="409" ht="15">
      <c r="H409" s="186"/>
    </row>
    <row r="410" ht="15">
      <c r="H410" s="186"/>
    </row>
    <row r="411" ht="15">
      <c r="H411" s="186"/>
    </row>
    <row r="412" ht="15">
      <c r="H412" s="186"/>
    </row>
    <row r="413" ht="15">
      <c r="H413" s="186"/>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6" r:id="rId6"/>
  <headerFooter>
    <oddHeader>&amp;R&amp;G</oddHeader>
  </headerFooter>
  <rowBreaks count="6" manualBreakCount="6">
    <brk id="64" max="6" man="1"/>
    <brk id="136" max="6" man="1"/>
    <brk id="191" max="6" man="1"/>
    <brk id="229" max="6" man="1"/>
    <brk id="284" max="6" man="1"/>
    <brk id="318" max="6" man="1"/>
  </rowBreaks>
  <legacyDrawingHF r:id="rId5"/>
</worksheet>
</file>

<file path=xl/worksheets/sheet20.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1242</v>
      </c>
      <c r="B2">
        <v>0.07074052461144405</v>
      </c>
    </row>
    <row r="3" spans="1:2" ht="12.75">
      <c r="A3" t="s">
        <v>1243</v>
      </c>
      <c r="B3">
        <v>0.027046158024497505</v>
      </c>
    </row>
    <row r="4" spans="1:2" ht="12.75">
      <c r="A4" t="s">
        <v>1244</v>
      </c>
      <c r="B4">
        <v>0.012546172532914013</v>
      </c>
    </row>
    <row r="5" spans="1:2" ht="12.75">
      <c r="A5" t="s">
        <v>1245</v>
      </c>
      <c r="B5">
        <v>0.026691907675519193</v>
      </c>
    </row>
    <row r="6" spans="1:2" ht="12.75">
      <c r="A6" t="s">
        <v>1246</v>
      </c>
      <c r="B6">
        <v>0.02020155211558364</v>
      </c>
    </row>
    <row r="7" spans="1:2" ht="12.75">
      <c r="A7" t="s">
        <v>1247</v>
      </c>
      <c r="B7">
        <v>0.004879053571290693</v>
      </c>
    </row>
    <row r="8" spans="1:2" ht="12.75">
      <c r="A8" t="s">
        <v>1248</v>
      </c>
      <c r="B8">
        <v>0.00798522585527801</v>
      </c>
    </row>
    <row r="9" spans="1:2" ht="12.75">
      <c r="A9" t="s">
        <v>1249</v>
      </c>
      <c r="B9">
        <v>0.007422221600409771</v>
      </c>
    </row>
    <row r="10" spans="1:2" ht="12.75">
      <c r="A10" t="s">
        <v>1250</v>
      </c>
      <c r="B10">
        <v>0.0038415598082871365</v>
      </c>
    </row>
    <row r="11" spans="1:2" ht="12.75">
      <c r="A11" t="s">
        <v>1251</v>
      </c>
      <c r="B11">
        <v>0.00594059584073401</v>
      </c>
    </row>
    <row r="12" spans="1:2" ht="12.75">
      <c r="A12" t="s">
        <v>1252</v>
      </c>
      <c r="B12">
        <v>0.00691792892421727</v>
      </c>
    </row>
    <row r="13" spans="1:2" ht="12.75">
      <c r="A13" t="s">
        <v>1253</v>
      </c>
      <c r="B13">
        <v>0.018200494433346724</v>
      </c>
    </row>
    <row r="14" spans="1:2" ht="12.75">
      <c r="A14" t="s">
        <v>1254</v>
      </c>
      <c r="B14">
        <v>0.787586605006478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1256</v>
      </c>
      <c r="B2">
        <v>1.5420311626478577E-05</v>
      </c>
    </row>
    <row r="3" spans="1:2" ht="12.75">
      <c r="A3" t="s">
        <v>1255</v>
      </c>
      <c r="B3">
        <v>0.9999845796883736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172816321.51000023</v>
      </c>
      <c r="C2">
        <v>3903</v>
      </c>
      <c r="D2">
        <v>0.01919030012193683</v>
      </c>
    </row>
    <row r="3" spans="1:4" ht="12.75">
      <c r="A3" t="s">
        <v>1258</v>
      </c>
      <c r="B3">
        <v>729447833.4599997</v>
      </c>
      <c r="C3">
        <v>4802</v>
      </c>
      <c r="D3">
        <v>0.02361051016795815</v>
      </c>
    </row>
    <row r="4" spans="1:4" ht="12.75">
      <c r="A4" t="s">
        <v>1257</v>
      </c>
      <c r="B4">
        <v>12699701556.270138</v>
      </c>
      <c r="C4">
        <v>194679</v>
      </c>
      <c r="D4">
        <v>0.957199189710105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0.08830383063511678</v>
      </c>
    </row>
    <row r="3" spans="1:2" ht="12.75">
      <c r="A3" t="s">
        <v>1260</v>
      </c>
      <c r="B3">
        <v>0.05615207669718301</v>
      </c>
    </row>
    <row r="4" spans="1:2" ht="12.75">
      <c r="A4" t="s">
        <v>1261</v>
      </c>
      <c r="B4">
        <v>0.05107223904747441</v>
      </c>
    </row>
    <row r="5" spans="1:2" ht="12.75">
      <c r="A5" t="s">
        <v>1262</v>
      </c>
      <c r="B5">
        <v>0.0676880435236789</v>
      </c>
    </row>
    <row r="6" spans="1:2" ht="12.75">
      <c r="A6" t="s">
        <v>1263</v>
      </c>
      <c r="B6">
        <v>0.08629392324743564</v>
      </c>
    </row>
    <row r="7" spans="1:2" ht="12.75">
      <c r="A7" t="s">
        <v>1264</v>
      </c>
      <c r="B7">
        <v>0.09492787423534033</v>
      </c>
    </row>
    <row r="8" spans="1:2" ht="12.75">
      <c r="A8" t="s">
        <v>1265</v>
      </c>
      <c r="B8">
        <v>0.09966940966993555</v>
      </c>
    </row>
    <row r="9" spans="1:2" ht="12.75">
      <c r="A9" t="s">
        <v>1266</v>
      </c>
      <c r="B9">
        <v>0.10715894895805633</v>
      </c>
    </row>
    <row r="10" spans="1:2" ht="12.75">
      <c r="A10" t="s">
        <v>1267</v>
      </c>
      <c r="B10">
        <v>0.11084688224320975</v>
      </c>
    </row>
    <row r="11" spans="1:2" ht="12.75">
      <c r="A11" t="s">
        <v>1268</v>
      </c>
      <c r="B11">
        <v>0.11166693065509412</v>
      </c>
    </row>
    <row r="12" spans="1:2" ht="12.75">
      <c r="A12" t="s">
        <v>1269</v>
      </c>
      <c r="B12">
        <v>0.07822961205605003</v>
      </c>
    </row>
    <row r="13" spans="1:2" ht="12.75">
      <c r="A13" t="s">
        <v>1270</v>
      </c>
      <c r="B13">
        <v>0.011812060337516668</v>
      </c>
    </row>
    <row r="14" spans="1:2" ht="12.75">
      <c r="A14" t="s">
        <v>1271</v>
      </c>
      <c r="B14">
        <v>0.007956718317600689</v>
      </c>
    </row>
    <row r="15" spans="1:2" ht="12.75">
      <c r="A15" t="s">
        <v>1272</v>
      </c>
      <c r="B15">
        <v>0.028221450376307845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0.01187357247317143</v>
      </c>
    </row>
    <row r="3" spans="1:2" ht="12.75">
      <c r="A3" t="s">
        <v>1274</v>
      </c>
      <c r="B3">
        <v>0.029069304976505114</v>
      </c>
    </row>
    <row r="4" spans="1:2" ht="12.75">
      <c r="A4" t="s">
        <v>1275</v>
      </c>
      <c r="B4">
        <v>0.04843940855736328</v>
      </c>
    </row>
    <row r="5" spans="1:2" ht="12.75">
      <c r="A5" t="s">
        <v>1276</v>
      </c>
      <c r="B5">
        <v>0.0919139497070547</v>
      </c>
    </row>
    <row r="6" spans="1:2" ht="12.75">
      <c r="A6" t="s">
        <v>1277</v>
      </c>
      <c r="B6">
        <v>0.18177907552338576</v>
      </c>
    </row>
    <row r="7" spans="1:2" ht="12.75">
      <c r="A7" t="s">
        <v>1278</v>
      </c>
      <c r="B7">
        <v>0.05603319781273868</v>
      </c>
    </row>
    <row r="8" spans="1:2" ht="12.75">
      <c r="A8" t="s">
        <v>1279</v>
      </c>
      <c r="B8">
        <v>0.05606031493667751</v>
      </c>
    </row>
    <row r="9" spans="1:2" ht="12.75">
      <c r="A9" t="s">
        <v>1280</v>
      </c>
      <c r="B9">
        <v>0.05975420837654089</v>
      </c>
    </row>
    <row r="10" spans="1:2" ht="12.75">
      <c r="A10" t="s">
        <v>1281</v>
      </c>
      <c r="B10">
        <v>0.06668618964981264</v>
      </c>
    </row>
    <row r="11" spans="1:2" ht="12.75">
      <c r="A11" t="s">
        <v>1282</v>
      </c>
      <c r="B11">
        <v>0.06443256740206157</v>
      </c>
    </row>
    <row r="12" spans="1:2" ht="12.75">
      <c r="A12" t="s">
        <v>1283</v>
      </c>
      <c r="B12">
        <v>0.1574940601254249</v>
      </c>
    </row>
    <row r="13" spans="1:2" ht="12.75">
      <c r="A13" t="s">
        <v>1284</v>
      </c>
      <c r="B13">
        <v>0.06804629632135885</v>
      </c>
    </row>
    <row r="14" spans="1:2" ht="12.75">
      <c r="A14" t="s">
        <v>1285</v>
      </c>
      <c r="B14">
        <v>0.028997018558433344</v>
      </c>
    </row>
    <row r="15" spans="1:2" ht="12.75">
      <c r="A15" t="s">
        <v>1286</v>
      </c>
      <c r="B15">
        <v>0.07942083557947147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1287</v>
      </c>
      <c r="B2">
        <v>0.023253284358644852</v>
      </c>
    </row>
    <row r="3" spans="1:2" ht="12.75">
      <c r="A3" t="s">
        <v>1175</v>
      </c>
      <c r="B3">
        <v>0.022768760595689427</v>
      </c>
    </row>
    <row r="4" spans="1:2" ht="12.75">
      <c r="A4" t="s">
        <v>1176</v>
      </c>
      <c r="B4">
        <v>0.04185131465885061</v>
      </c>
    </row>
    <row r="5" spans="1:2" ht="12.75">
      <c r="A5" t="s">
        <v>1177</v>
      </c>
      <c r="B5">
        <v>0.058570925232641714</v>
      </c>
    </row>
    <row r="6" spans="1:2" ht="12.75">
      <c r="A6" t="s">
        <v>1178</v>
      </c>
      <c r="B6">
        <v>0.09593629483874332</v>
      </c>
    </row>
    <row r="7" spans="1:2" ht="12.75">
      <c r="A7" t="s">
        <v>1179</v>
      </c>
      <c r="B7">
        <v>0.07225314936560079</v>
      </c>
    </row>
    <row r="8" spans="1:2" ht="12.75">
      <c r="A8" t="s">
        <v>1180</v>
      </c>
      <c r="B8">
        <v>0.08989832787914928</v>
      </c>
    </row>
    <row r="9" spans="1:2" ht="12.75">
      <c r="A9" t="s">
        <v>1181</v>
      </c>
      <c r="B9">
        <v>0.10179900585146888</v>
      </c>
    </row>
    <row r="10" spans="1:2" ht="12.75">
      <c r="A10" t="s">
        <v>1182</v>
      </c>
      <c r="B10">
        <v>0.09516803135302103</v>
      </c>
    </row>
    <row r="11" spans="1:2" ht="12.75">
      <c r="A11" t="s">
        <v>1183</v>
      </c>
      <c r="B11">
        <v>0.10969306249956536</v>
      </c>
    </row>
    <row r="12" spans="1:2" ht="12.75">
      <c r="A12" t="s">
        <v>1184</v>
      </c>
      <c r="B12">
        <v>0.10081009420034769</v>
      </c>
    </row>
    <row r="13" spans="1:2" ht="12.75">
      <c r="A13" t="s">
        <v>1185</v>
      </c>
      <c r="B13">
        <v>0.08096560435525457</v>
      </c>
    </row>
    <row r="14" spans="1:2" ht="12.75">
      <c r="A14" t="s">
        <v>1186</v>
      </c>
      <c r="B14">
        <v>0.08337790349543626</v>
      </c>
    </row>
    <row r="15" spans="1:2" ht="12.75">
      <c r="A15" t="s">
        <v>1187</v>
      </c>
      <c r="B15">
        <v>0.020918395659156586</v>
      </c>
    </row>
    <row r="16" spans="1:2" ht="12.75">
      <c r="A16" t="s">
        <v>1188</v>
      </c>
      <c r="B16">
        <v>0.0017299489970449907</v>
      </c>
    </row>
    <row r="17" spans="1:2" ht="12.75">
      <c r="A17" t="s">
        <v>1189</v>
      </c>
      <c r="B17">
        <v>0.0009048437822357954</v>
      </c>
    </row>
    <row r="18" spans="1:2" ht="12.75">
      <c r="A18" t="s">
        <v>1190</v>
      </c>
      <c r="B18">
        <v>6.790991093564459E-05</v>
      </c>
    </row>
    <row r="19" spans="1:2" ht="12.75">
      <c r="A19" t="s">
        <v>1192</v>
      </c>
      <c r="B19">
        <v>3.314296621314617E-05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1254</v>
      </c>
      <c r="B2">
        <v>0.7875866050064771</v>
      </c>
    </row>
    <row r="3" spans="1:2" ht="12.75">
      <c r="A3" t="s">
        <v>1287</v>
      </c>
      <c r="B3">
        <v>0.10123037830423007</v>
      </c>
    </row>
    <row r="4" spans="1:2" ht="12.75">
      <c r="A4" t="s">
        <v>1175</v>
      </c>
      <c r="B4">
        <v>0.040873328252149566</v>
      </c>
    </row>
    <row r="5" spans="1:2" ht="12.75">
      <c r="A5" t="s">
        <v>1176</v>
      </c>
      <c r="B5">
        <v>0.02022207621452106</v>
      </c>
    </row>
    <row r="6" spans="1:2" ht="12.75">
      <c r="A6" t="s">
        <v>1177</v>
      </c>
      <c r="B6">
        <v>0.015452814309501472</v>
      </c>
    </row>
    <row r="7" spans="1:2" ht="12.75">
      <c r="A7" t="s">
        <v>1178</v>
      </c>
      <c r="B7">
        <v>0.009516374555556687</v>
      </c>
    </row>
    <row r="8" spans="1:2" ht="12.75">
      <c r="A8" t="s">
        <v>1181</v>
      </c>
      <c r="B8">
        <v>0.023251202765395433</v>
      </c>
    </row>
    <row r="9" spans="1:2" ht="12.75">
      <c r="A9" t="s">
        <v>1180</v>
      </c>
      <c r="B9">
        <v>0.00186722059216869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986</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1295</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1114</v>
      </c>
      <c r="C8" s="37"/>
      <c r="D8" s="1"/>
      <c r="E8" s="38">
        <v>43921</v>
      </c>
      <c r="F8" s="39"/>
      <c r="G8" s="39"/>
      <c r="H8" s="1"/>
      <c r="I8" s="1"/>
      <c r="J8" s="1"/>
      <c r="K8" s="1"/>
      <c r="L8" s="1"/>
    </row>
    <row r="9" spans="2:12" ht="13.5" customHeight="1">
      <c r="B9" s="1"/>
      <c r="C9" s="1"/>
      <c r="D9" s="1"/>
      <c r="E9" s="1"/>
      <c r="F9" s="1"/>
      <c r="G9" s="1"/>
      <c r="H9" s="1"/>
      <c r="I9" s="1"/>
      <c r="J9" s="1"/>
      <c r="K9" s="1"/>
      <c r="L9" s="1"/>
    </row>
    <row r="10" spans="2:12" ht="18.75" customHeight="1">
      <c r="B10" s="147" t="s">
        <v>1296</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1170</v>
      </c>
      <c r="D12" s="41"/>
      <c r="E12" s="41"/>
      <c r="F12" s="41"/>
      <c r="G12" s="45" t="s">
        <v>1171</v>
      </c>
      <c r="H12" s="41"/>
      <c r="I12" s="45" t="s">
        <v>1172</v>
      </c>
      <c r="J12" s="41"/>
      <c r="K12" s="45" t="s">
        <v>1171</v>
      </c>
      <c r="L12" s="41"/>
    </row>
    <row r="13" spans="2:12" ht="15" customHeight="1">
      <c r="B13" s="5" t="s">
        <v>1297</v>
      </c>
      <c r="C13" s="148">
        <v>13589768556.650202</v>
      </c>
      <c r="D13" s="39"/>
      <c r="E13" s="39"/>
      <c r="F13" s="39"/>
      <c r="G13" s="149">
        <v>0.9991032800075418</v>
      </c>
      <c r="H13" s="39"/>
      <c r="I13" s="150">
        <v>203242</v>
      </c>
      <c r="J13" s="39"/>
      <c r="K13" s="149">
        <v>0.9993018133186484</v>
      </c>
      <c r="L13" s="39"/>
    </row>
    <row r="14" spans="2:12" ht="17.25" customHeight="1">
      <c r="B14" s="5" t="s">
        <v>1291</v>
      </c>
      <c r="C14" s="148">
        <v>8682501.200000003</v>
      </c>
      <c r="D14" s="39"/>
      <c r="E14" s="39"/>
      <c r="F14" s="39"/>
      <c r="G14" s="149">
        <v>0.0006383269436435264</v>
      </c>
      <c r="H14" s="39"/>
      <c r="I14" s="150">
        <v>105</v>
      </c>
      <c r="J14" s="39"/>
      <c r="K14" s="149">
        <v>0.0005162647995909216</v>
      </c>
      <c r="L14" s="39"/>
    </row>
    <row r="15" spans="2:12" ht="16.5" customHeight="1">
      <c r="B15" s="5" t="s">
        <v>1292</v>
      </c>
      <c r="C15" s="148">
        <v>2255575.99</v>
      </c>
      <c r="D15" s="39"/>
      <c r="E15" s="39"/>
      <c r="F15" s="39"/>
      <c r="G15" s="149">
        <v>0.0001658272074701724</v>
      </c>
      <c r="H15" s="39"/>
      <c r="I15" s="150">
        <v>24</v>
      </c>
      <c r="J15" s="39"/>
      <c r="K15" s="149">
        <v>0.00011800338276363923</v>
      </c>
      <c r="L15" s="39"/>
    </row>
    <row r="16" spans="2:12" ht="16.5" customHeight="1">
      <c r="B16" s="5" t="s">
        <v>1293</v>
      </c>
      <c r="C16" s="148">
        <v>909442.58</v>
      </c>
      <c r="D16" s="39"/>
      <c r="E16" s="39"/>
      <c r="F16" s="39"/>
      <c r="G16" s="149">
        <v>6.686111399681501E-05</v>
      </c>
      <c r="H16" s="39"/>
      <c r="I16" s="150">
        <v>11</v>
      </c>
      <c r="J16" s="39"/>
      <c r="K16" s="149">
        <v>5.408488376666798E-05</v>
      </c>
      <c r="L16" s="39"/>
    </row>
    <row r="17" spans="2:12" ht="16.5" customHeight="1">
      <c r="B17" s="5" t="s">
        <v>1294</v>
      </c>
      <c r="C17" s="148">
        <v>349634.82</v>
      </c>
      <c r="D17" s="39"/>
      <c r="E17" s="39"/>
      <c r="F17" s="39"/>
      <c r="G17" s="149">
        <v>2.570472734768576E-05</v>
      </c>
      <c r="H17" s="39"/>
      <c r="I17" s="150">
        <v>2</v>
      </c>
      <c r="J17" s="39"/>
      <c r="K17" s="149">
        <v>9.833615230303269E-06</v>
      </c>
      <c r="L17" s="39"/>
    </row>
    <row r="18" spans="2:12" ht="16.5" customHeight="1">
      <c r="B18" s="21" t="s">
        <v>64</v>
      </c>
      <c r="C18" s="151">
        <v>13601965711.240202</v>
      </c>
      <c r="D18" s="152"/>
      <c r="E18" s="152"/>
      <c r="F18" s="152"/>
      <c r="G18" s="153">
        <v>0.9999999999999813</v>
      </c>
      <c r="H18" s="152"/>
      <c r="I18" s="154">
        <v>203384</v>
      </c>
      <c r="J18" s="152"/>
      <c r="K18" s="153">
        <v>1</v>
      </c>
      <c r="L18" s="152"/>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8682501.200000003</v>
      </c>
      <c r="C2">
        <v>105</v>
      </c>
    </row>
    <row r="3" spans="1:3" ht="12.75">
      <c r="A3" t="s">
        <v>1292</v>
      </c>
      <c r="B3">
        <v>2255575.9899999998</v>
      </c>
      <c r="C3">
        <v>24</v>
      </c>
    </row>
    <row r="4" spans="1:3" ht="12.75">
      <c r="A4" t="s">
        <v>1293</v>
      </c>
      <c r="B4">
        <v>909442.58</v>
      </c>
      <c r="C4">
        <v>11</v>
      </c>
    </row>
    <row r="5" spans="1:3" ht="12.75">
      <c r="A5" t="s">
        <v>1294</v>
      </c>
      <c r="B5">
        <v>349634.82</v>
      </c>
      <c r="C5">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B1:P391"/>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986</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1298</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1114</v>
      </c>
      <c r="C6" s="37"/>
      <c r="D6" s="37"/>
      <c r="E6" s="37"/>
      <c r="F6" s="37"/>
      <c r="G6" s="1"/>
      <c r="H6" s="164">
        <v>43891</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1299</v>
      </c>
      <c r="C8" s="156"/>
      <c r="D8" s="157"/>
      <c r="E8" s="158" t="s">
        <v>1300</v>
      </c>
      <c r="F8" s="159"/>
      <c r="G8" s="159"/>
      <c r="H8" s="160"/>
      <c r="I8" s="161" t="s">
        <v>1301</v>
      </c>
      <c r="J8" s="162"/>
      <c r="K8" s="162"/>
      <c r="L8" s="162"/>
      <c r="M8" s="162"/>
      <c r="N8" s="162"/>
      <c r="O8" s="162"/>
      <c r="P8" s="163"/>
    </row>
    <row r="9" spans="2:16" ht="22.5" customHeight="1">
      <c r="B9" s="22" t="s">
        <v>1302</v>
      </c>
      <c r="C9" s="4" t="s">
        <v>1303</v>
      </c>
      <c r="D9" s="4" t="s">
        <v>1304</v>
      </c>
      <c r="E9" s="22" t="s">
        <v>1305</v>
      </c>
      <c r="F9" s="165" t="s">
        <v>1306</v>
      </c>
      <c r="G9" s="41"/>
      <c r="H9" s="41"/>
      <c r="I9" s="45" t="s">
        <v>1307</v>
      </c>
      <c r="J9" s="41"/>
      <c r="K9" s="41"/>
      <c r="L9" s="41"/>
      <c r="M9" s="4" t="s">
        <v>1308</v>
      </c>
      <c r="N9" s="4" t="s">
        <v>1309</v>
      </c>
      <c r="O9" s="45" t="s">
        <v>1310</v>
      </c>
      <c r="P9" s="41"/>
    </row>
    <row r="10" spans="2:16" ht="11.25" customHeight="1">
      <c r="B10" s="23">
        <v>43891</v>
      </c>
      <c r="C10" s="24">
        <v>43922</v>
      </c>
      <c r="D10" s="10">
        <v>1</v>
      </c>
      <c r="E10" s="25">
        <v>31</v>
      </c>
      <c r="F10" s="166">
        <v>5000000000</v>
      </c>
      <c r="G10" s="57"/>
      <c r="H10" s="57"/>
      <c r="I10" s="56">
        <v>13525029298.185057</v>
      </c>
      <c r="J10" s="57"/>
      <c r="K10" s="57"/>
      <c r="L10" s="57"/>
      <c r="M10" s="10">
        <v>13502089847.617235</v>
      </c>
      <c r="N10" s="10">
        <v>13467751254.342722</v>
      </c>
      <c r="O10" s="56">
        <v>13410707988.315544</v>
      </c>
      <c r="P10" s="57"/>
    </row>
    <row r="11" spans="2:16" ht="11.25" customHeight="1">
      <c r="B11" s="23">
        <v>43891</v>
      </c>
      <c r="C11" s="24">
        <v>43952</v>
      </c>
      <c r="D11" s="10">
        <v>2</v>
      </c>
      <c r="E11" s="25">
        <v>61</v>
      </c>
      <c r="F11" s="166">
        <v>5000000000</v>
      </c>
      <c r="G11" s="57"/>
      <c r="H11" s="57"/>
      <c r="I11" s="56">
        <v>13447155221.462942</v>
      </c>
      <c r="J11" s="57"/>
      <c r="K11" s="57"/>
      <c r="L11" s="57"/>
      <c r="M11" s="10">
        <v>13402313034.374952</v>
      </c>
      <c r="N11" s="10">
        <v>13335325402.444185</v>
      </c>
      <c r="O11" s="56">
        <v>13224410466.293955</v>
      </c>
      <c r="P11" s="57"/>
    </row>
    <row r="12" spans="2:16" ht="11.25" customHeight="1">
      <c r="B12" s="23">
        <v>43891</v>
      </c>
      <c r="C12" s="24">
        <v>43983</v>
      </c>
      <c r="D12" s="10">
        <v>3</v>
      </c>
      <c r="E12" s="25">
        <v>92</v>
      </c>
      <c r="F12" s="166">
        <v>5000000000</v>
      </c>
      <c r="G12" s="57"/>
      <c r="H12" s="57"/>
      <c r="I12" s="56">
        <v>13361569451.465914</v>
      </c>
      <c r="J12" s="57"/>
      <c r="K12" s="57"/>
      <c r="L12" s="57"/>
      <c r="M12" s="10">
        <v>13294426028.013784</v>
      </c>
      <c r="N12" s="10">
        <v>13194336168.942049</v>
      </c>
      <c r="O12" s="56">
        <v>13029173507.681393</v>
      </c>
      <c r="P12" s="57"/>
    </row>
    <row r="13" spans="2:16" ht="11.25" customHeight="1">
      <c r="B13" s="23">
        <v>43891</v>
      </c>
      <c r="C13" s="24">
        <v>44013</v>
      </c>
      <c r="D13" s="10">
        <v>4</v>
      </c>
      <c r="E13" s="25">
        <v>122</v>
      </c>
      <c r="F13" s="166">
        <v>5000000000</v>
      </c>
      <c r="G13" s="57"/>
      <c r="H13" s="57"/>
      <c r="I13" s="56">
        <v>13272900006.837923</v>
      </c>
      <c r="J13" s="57"/>
      <c r="K13" s="57"/>
      <c r="L13" s="57"/>
      <c r="M13" s="10">
        <v>13184525406.66632</v>
      </c>
      <c r="N13" s="10">
        <v>13053056618.985344</v>
      </c>
      <c r="O13" s="56">
        <v>12836825213.164242</v>
      </c>
      <c r="P13" s="57"/>
    </row>
    <row r="14" spans="2:16" ht="11.25" customHeight="1">
      <c r="B14" s="23">
        <v>43891</v>
      </c>
      <c r="C14" s="24">
        <v>44044</v>
      </c>
      <c r="D14" s="10">
        <v>5</v>
      </c>
      <c r="E14" s="25">
        <v>153</v>
      </c>
      <c r="F14" s="166">
        <v>5000000000</v>
      </c>
      <c r="G14" s="57"/>
      <c r="H14" s="57"/>
      <c r="I14" s="56">
        <v>13187597959.370096</v>
      </c>
      <c r="J14" s="57"/>
      <c r="K14" s="57"/>
      <c r="L14" s="57"/>
      <c r="M14" s="10">
        <v>13077573108.077682</v>
      </c>
      <c r="N14" s="10">
        <v>12914243469.598747</v>
      </c>
      <c r="O14" s="56">
        <v>12646518842.806911</v>
      </c>
      <c r="P14" s="57"/>
    </row>
    <row r="15" spans="2:16" ht="11.25" customHeight="1">
      <c r="B15" s="23">
        <v>43891</v>
      </c>
      <c r="C15" s="24">
        <v>44075</v>
      </c>
      <c r="D15" s="10">
        <v>6</v>
      </c>
      <c r="E15" s="25">
        <v>184</v>
      </c>
      <c r="F15" s="166">
        <v>5000000000</v>
      </c>
      <c r="G15" s="57"/>
      <c r="H15" s="57"/>
      <c r="I15" s="56">
        <v>13104341824.729027</v>
      </c>
      <c r="J15" s="57"/>
      <c r="K15" s="57"/>
      <c r="L15" s="57"/>
      <c r="M15" s="10">
        <v>12972971082.620913</v>
      </c>
      <c r="N15" s="10">
        <v>12778366972.522934</v>
      </c>
      <c r="O15" s="56">
        <v>12460457876.455433</v>
      </c>
      <c r="P15" s="57"/>
    </row>
    <row r="16" spans="2:16" ht="11.25" customHeight="1">
      <c r="B16" s="23">
        <v>43891</v>
      </c>
      <c r="C16" s="24">
        <v>44105</v>
      </c>
      <c r="D16" s="10">
        <v>7</v>
      </c>
      <c r="E16" s="25">
        <v>214</v>
      </c>
      <c r="F16" s="166">
        <v>5000000000</v>
      </c>
      <c r="G16" s="57"/>
      <c r="H16" s="57"/>
      <c r="I16" s="56">
        <v>13021573294.918362</v>
      </c>
      <c r="J16" s="57"/>
      <c r="K16" s="57"/>
      <c r="L16" s="57"/>
      <c r="M16" s="10">
        <v>12869872876.603933</v>
      </c>
      <c r="N16" s="10">
        <v>12645614276.175528</v>
      </c>
      <c r="O16" s="56">
        <v>12280460689.167696</v>
      </c>
      <c r="P16" s="57"/>
    </row>
    <row r="17" spans="2:16" ht="11.25" customHeight="1">
      <c r="B17" s="23">
        <v>43891</v>
      </c>
      <c r="C17" s="24">
        <v>44136</v>
      </c>
      <c r="D17" s="10">
        <v>8</v>
      </c>
      <c r="E17" s="25">
        <v>245</v>
      </c>
      <c r="F17" s="166">
        <v>5000000000</v>
      </c>
      <c r="G17" s="57"/>
      <c r="H17" s="57"/>
      <c r="I17" s="56">
        <v>12938641811.80265</v>
      </c>
      <c r="J17" s="57"/>
      <c r="K17" s="57"/>
      <c r="L17" s="57"/>
      <c r="M17" s="10">
        <v>12766218301.950684</v>
      </c>
      <c r="N17" s="10">
        <v>12511864512.842087</v>
      </c>
      <c r="O17" s="56">
        <v>12099108773.01051</v>
      </c>
      <c r="P17" s="57"/>
    </row>
    <row r="18" spans="2:16" ht="11.25" customHeight="1">
      <c r="B18" s="23">
        <v>43891</v>
      </c>
      <c r="C18" s="24">
        <v>44166</v>
      </c>
      <c r="D18" s="10">
        <v>9</v>
      </c>
      <c r="E18" s="25">
        <v>275</v>
      </c>
      <c r="F18" s="166">
        <v>5000000000</v>
      </c>
      <c r="G18" s="57"/>
      <c r="H18" s="57"/>
      <c r="I18" s="56">
        <v>12850310723.991306</v>
      </c>
      <c r="J18" s="57"/>
      <c r="K18" s="57"/>
      <c r="L18" s="57"/>
      <c r="M18" s="10">
        <v>12658252832.611446</v>
      </c>
      <c r="N18" s="10">
        <v>12375515530.972107</v>
      </c>
      <c r="O18" s="56">
        <v>11918201705.39105</v>
      </c>
      <c r="P18" s="57"/>
    </row>
    <row r="19" spans="2:16" ht="11.25" customHeight="1">
      <c r="B19" s="23">
        <v>43891</v>
      </c>
      <c r="C19" s="24">
        <v>44197</v>
      </c>
      <c r="D19" s="10">
        <v>10</v>
      </c>
      <c r="E19" s="25">
        <v>306</v>
      </c>
      <c r="F19" s="166">
        <v>5000000000</v>
      </c>
      <c r="G19" s="57"/>
      <c r="H19" s="57"/>
      <c r="I19" s="56">
        <v>12764596847.911486</v>
      </c>
      <c r="J19" s="57"/>
      <c r="K19" s="57"/>
      <c r="L19" s="57"/>
      <c r="M19" s="10">
        <v>12552493887.859705</v>
      </c>
      <c r="N19" s="10">
        <v>12240908315.585135</v>
      </c>
      <c r="O19" s="56">
        <v>11738637633.081547</v>
      </c>
      <c r="P19" s="57"/>
    </row>
    <row r="20" spans="2:16" ht="11.25" customHeight="1">
      <c r="B20" s="23">
        <v>43891</v>
      </c>
      <c r="C20" s="24">
        <v>44228</v>
      </c>
      <c r="D20" s="10">
        <v>11</v>
      </c>
      <c r="E20" s="25">
        <v>337</v>
      </c>
      <c r="F20" s="166">
        <v>5000000000</v>
      </c>
      <c r="G20" s="57"/>
      <c r="H20" s="57"/>
      <c r="I20" s="56">
        <v>12678827333.924004</v>
      </c>
      <c r="J20" s="57"/>
      <c r="K20" s="57"/>
      <c r="L20" s="57"/>
      <c r="M20" s="10">
        <v>12447002658.920603</v>
      </c>
      <c r="N20" s="10">
        <v>12107166130.810226</v>
      </c>
      <c r="O20" s="56">
        <v>11561206876.545795</v>
      </c>
      <c r="P20" s="57"/>
    </row>
    <row r="21" spans="2:16" ht="11.25" customHeight="1">
      <c r="B21" s="23">
        <v>43891</v>
      </c>
      <c r="C21" s="24">
        <v>44256</v>
      </c>
      <c r="D21" s="10">
        <v>12</v>
      </c>
      <c r="E21" s="25">
        <v>365</v>
      </c>
      <c r="F21" s="166">
        <v>5000000000</v>
      </c>
      <c r="G21" s="57"/>
      <c r="H21" s="57"/>
      <c r="I21" s="56">
        <v>12588739827.59376</v>
      </c>
      <c r="J21" s="57"/>
      <c r="K21" s="57"/>
      <c r="L21" s="57"/>
      <c r="M21" s="10">
        <v>12339628244.416311</v>
      </c>
      <c r="N21" s="10">
        <v>11975148604.436415</v>
      </c>
      <c r="O21" s="56">
        <v>11391386661.469362</v>
      </c>
      <c r="P21" s="57"/>
    </row>
    <row r="22" spans="2:16" ht="11.25" customHeight="1">
      <c r="B22" s="23">
        <v>43891</v>
      </c>
      <c r="C22" s="24">
        <v>44287</v>
      </c>
      <c r="D22" s="10">
        <v>13</v>
      </c>
      <c r="E22" s="25">
        <v>396</v>
      </c>
      <c r="F22" s="166">
        <v>5000000000</v>
      </c>
      <c r="G22" s="57"/>
      <c r="H22" s="57"/>
      <c r="I22" s="56">
        <v>12502987359.789412</v>
      </c>
      <c r="J22" s="57"/>
      <c r="K22" s="57"/>
      <c r="L22" s="57"/>
      <c r="M22" s="10">
        <v>12234786326.378622</v>
      </c>
      <c r="N22" s="10">
        <v>11843206927.921741</v>
      </c>
      <c r="O22" s="56">
        <v>11218159721.166786</v>
      </c>
      <c r="P22" s="57"/>
    </row>
    <row r="23" spans="2:16" ht="11.25" customHeight="1">
      <c r="B23" s="23">
        <v>43891</v>
      </c>
      <c r="C23" s="24">
        <v>44317</v>
      </c>
      <c r="D23" s="10">
        <v>14</v>
      </c>
      <c r="E23" s="25">
        <v>426</v>
      </c>
      <c r="F23" s="166">
        <v>5000000000</v>
      </c>
      <c r="G23" s="57"/>
      <c r="H23" s="57"/>
      <c r="I23" s="56">
        <v>12418268727.629705</v>
      </c>
      <c r="J23" s="57"/>
      <c r="K23" s="57"/>
      <c r="L23" s="57"/>
      <c r="M23" s="10">
        <v>12131938802.439554</v>
      </c>
      <c r="N23" s="10">
        <v>11714746809.494492</v>
      </c>
      <c r="O23" s="56">
        <v>11050992692.128757</v>
      </c>
      <c r="P23" s="57"/>
    </row>
    <row r="24" spans="2:16" ht="11.25" customHeight="1">
      <c r="B24" s="23">
        <v>43891</v>
      </c>
      <c r="C24" s="24">
        <v>44348</v>
      </c>
      <c r="D24" s="10">
        <v>15</v>
      </c>
      <c r="E24" s="25">
        <v>457</v>
      </c>
      <c r="F24" s="166">
        <v>5000000000</v>
      </c>
      <c r="G24" s="57"/>
      <c r="H24" s="57"/>
      <c r="I24" s="56">
        <v>12332386767.681253</v>
      </c>
      <c r="J24" s="57"/>
      <c r="K24" s="57"/>
      <c r="L24" s="57"/>
      <c r="M24" s="10">
        <v>12027602673.612402</v>
      </c>
      <c r="N24" s="10">
        <v>11584461793.237598</v>
      </c>
      <c r="O24" s="56">
        <v>10881803171.834494</v>
      </c>
      <c r="P24" s="57"/>
    </row>
    <row r="25" spans="2:16" ht="11.25" customHeight="1">
      <c r="B25" s="23">
        <v>43891</v>
      </c>
      <c r="C25" s="24">
        <v>44378</v>
      </c>
      <c r="D25" s="10">
        <v>16</v>
      </c>
      <c r="E25" s="25">
        <v>487</v>
      </c>
      <c r="F25" s="166">
        <v>5000000000</v>
      </c>
      <c r="G25" s="57"/>
      <c r="H25" s="57"/>
      <c r="I25" s="56">
        <v>12246768121.342503</v>
      </c>
      <c r="J25" s="57"/>
      <c r="K25" s="57"/>
      <c r="L25" s="57"/>
      <c r="M25" s="10">
        <v>11924494889.065836</v>
      </c>
      <c r="N25" s="10">
        <v>11456884837.95259</v>
      </c>
      <c r="O25" s="56">
        <v>10717849040.99543</v>
      </c>
      <c r="P25" s="57"/>
    </row>
    <row r="26" spans="2:16" ht="11.25" customHeight="1">
      <c r="B26" s="23">
        <v>43891</v>
      </c>
      <c r="C26" s="24">
        <v>44409</v>
      </c>
      <c r="D26" s="10">
        <v>17</v>
      </c>
      <c r="E26" s="25">
        <v>518</v>
      </c>
      <c r="F26" s="166">
        <v>5000000000</v>
      </c>
      <c r="G26" s="57"/>
      <c r="H26" s="57"/>
      <c r="I26" s="56">
        <v>12159745549.947912</v>
      </c>
      <c r="J26" s="57"/>
      <c r="K26" s="57"/>
      <c r="L26" s="57"/>
      <c r="M26" s="10">
        <v>11819681200.24339</v>
      </c>
      <c r="N26" s="10">
        <v>11327300232.390503</v>
      </c>
      <c r="O26" s="56">
        <v>10551740922.307573</v>
      </c>
      <c r="P26" s="57"/>
    </row>
    <row r="27" spans="2:16" ht="11.25" customHeight="1">
      <c r="B27" s="23">
        <v>43891</v>
      </c>
      <c r="C27" s="24">
        <v>44440</v>
      </c>
      <c r="D27" s="10">
        <v>18</v>
      </c>
      <c r="E27" s="25">
        <v>549</v>
      </c>
      <c r="F27" s="166">
        <v>5000000000</v>
      </c>
      <c r="G27" s="57"/>
      <c r="H27" s="57"/>
      <c r="I27" s="56">
        <v>12075100269.613869</v>
      </c>
      <c r="J27" s="57"/>
      <c r="K27" s="57"/>
      <c r="L27" s="57"/>
      <c r="M27" s="10">
        <v>11717495639.645445</v>
      </c>
      <c r="N27" s="10">
        <v>11200812886.492727</v>
      </c>
      <c r="O27" s="56">
        <v>10389720619.56461</v>
      </c>
      <c r="P27" s="57"/>
    </row>
    <row r="28" spans="2:16" ht="11.25" customHeight="1">
      <c r="B28" s="23">
        <v>43891</v>
      </c>
      <c r="C28" s="24">
        <v>44470</v>
      </c>
      <c r="D28" s="10">
        <v>19</v>
      </c>
      <c r="E28" s="25">
        <v>579</v>
      </c>
      <c r="F28" s="166">
        <v>5000000000</v>
      </c>
      <c r="G28" s="57"/>
      <c r="H28" s="57"/>
      <c r="I28" s="56">
        <v>11988870678.14103</v>
      </c>
      <c r="J28" s="57"/>
      <c r="K28" s="57"/>
      <c r="L28" s="57"/>
      <c r="M28" s="10">
        <v>11614723909.761702</v>
      </c>
      <c r="N28" s="10">
        <v>11075246467.336273</v>
      </c>
      <c r="O28" s="56">
        <v>10231134887.473188</v>
      </c>
      <c r="P28" s="57"/>
    </row>
    <row r="29" spans="2:16" ht="11.25" customHeight="1">
      <c r="B29" s="23">
        <v>43891</v>
      </c>
      <c r="C29" s="24">
        <v>44501</v>
      </c>
      <c r="D29" s="10">
        <v>20</v>
      </c>
      <c r="E29" s="25">
        <v>610</v>
      </c>
      <c r="F29" s="166">
        <v>5000000000</v>
      </c>
      <c r="G29" s="57"/>
      <c r="H29" s="57"/>
      <c r="I29" s="56">
        <v>11899790384.21601</v>
      </c>
      <c r="J29" s="57"/>
      <c r="K29" s="57"/>
      <c r="L29" s="57"/>
      <c r="M29" s="10">
        <v>11508870559.8904</v>
      </c>
      <c r="N29" s="10">
        <v>10946399835.912497</v>
      </c>
      <c r="O29" s="56">
        <v>10069278147.84496</v>
      </c>
      <c r="P29" s="57"/>
    </row>
    <row r="30" spans="2:16" ht="11.25" customHeight="1">
      <c r="B30" s="23">
        <v>43891</v>
      </c>
      <c r="C30" s="24">
        <v>44531</v>
      </c>
      <c r="D30" s="10">
        <v>21</v>
      </c>
      <c r="E30" s="25">
        <v>640</v>
      </c>
      <c r="F30" s="166">
        <v>5000000000</v>
      </c>
      <c r="G30" s="57"/>
      <c r="H30" s="57"/>
      <c r="I30" s="56">
        <v>11813202240.154469</v>
      </c>
      <c r="J30" s="57"/>
      <c r="K30" s="57"/>
      <c r="L30" s="57"/>
      <c r="M30" s="10">
        <v>11406373639.810593</v>
      </c>
      <c r="N30" s="10">
        <v>10822210147.285547</v>
      </c>
      <c r="O30" s="56">
        <v>9914231979.951471</v>
      </c>
      <c r="P30" s="57"/>
    </row>
    <row r="31" spans="2:16" ht="11.25" customHeight="1">
      <c r="B31" s="23">
        <v>43891</v>
      </c>
      <c r="C31" s="24">
        <v>44562</v>
      </c>
      <c r="D31" s="10">
        <v>22</v>
      </c>
      <c r="E31" s="25">
        <v>671</v>
      </c>
      <c r="F31" s="166">
        <v>5000000000</v>
      </c>
      <c r="G31" s="57"/>
      <c r="H31" s="57"/>
      <c r="I31" s="56">
        <v>11731102353.726288</v>
      </c>
      <c r="J31" s="57"/>
      <c r="K31" s="57"/>
      <c r="L31" s="57"/>
      <c r="M31" s="10">
        <v>11307889546.010607</v>
      </c>
      <c r="N31" s="10">
        <v>10701484326.425053</v>
      </c>
      <c r="O31" s="56">
        <v>9762111259.881166</v>
      </c>
      <c r="P31" s="57"/>
    </row>
    <row r="32" spans="2:16" ht="11.25" customHeight="1">
      <c r="B32" s="23">
        <v>43891</v>
      </c>
      <c r="C32" s="24">
        <v>44593</v>
      </c>
      <c r="D32" s="10">
        <v>23</v>
      </c>
      <c r="E32" s="25">
        <v>702</v>
      </c>
      <c r="F32" s="166">
        <v>5000000000</v>
      </c>
      <c r="G32" s="57"/>
      <c r="H32" s="57"/>
      <c r="I32" s="56">
        <v>11647892595.991085</v>
      </c>
      <c r="J32" s="57"/>
      <c r="K32" s="57"/>
      <c r="L32" s="57"/>
      <c r="M32" s="10">
        <v>11208638695.565006</v>
      </c>
      <c r="N32" s="10">
        <v>10580578777.312305</v>
      </c>
      <c r="O32" s="56">
        <v>9610938051.028715</v>
      </c>
      <c r="P32" s="57"/>
    </row>
    <row r="33" spans="2:16" ht="11.25" customHeight="1">
      <c r="B33" s="23">
        <v>43891</v>
      </c>
      <c r="C33" s="24">
        <v>44621</v>
      </c>
      <c r="D33" s="10">
        <v>24</v>
      </c>
      <c r="E33" s="25">
        <v>730</v>
      </c>
      <c r="F33" s="166">
        <v>5000000000</v>
      </c>
      <c r="G33" s="57"/>
      <c r="H33" s="57"/>
      <c r="I33" s="56">
        <v>11562259222.303728</v>
      </c>
      <c r="J33" s="57"/>
      <c r="K33" s="57"/>
      <c r="L33" s="57"/>
      <c r="M33" s="10">
        <v>11109188544.46276</v>
      </c>
      <c r="N33" s="10">
        <v>10462609317.923876</v>
      </c>
      <c r="O33" s="56">
        <v>9467414088.38613</v>
      </c>
      <c r="P33" s="57"/>
    </row>
    <row r="34" spans="2:16" ht="11.25" customHeight="1">
      <c r="B34" s="23">
        <v>43891</v>
      </c>
      <c r="C34" s="24">
        <v>44652</v>
      </c>
      <c r="D34" s="10">
        <v>25</v>
      </c>
      <c r="E34" s="25">
        <v>761</v>
      </c>
      <c r="F34" s="166">
        <v>5000000000</v>
      </c>
      <c r="G34" s="57"/>
      <c r="H34" s="57"/>
      <c r="I34" s="56">
        <v>11476933522.620287</v>
      </c>
      <c r="J34" s="57"/>
      <c r="K34" s="57"/>
      <c r="L34" s="57"/>
      <c r="M34" s="10">
        <v>11008503400.50238</v>
      </c>
      <c r="N34" s="10">
        <v>10341416861.828829</v>
      </c>
      <c r="O34" s="56">
        <v>9318114195.881529</v>
      </c>
      <c r="P34" s="57"/>
    </row>
    <row r="35" spans="2:16" ht="11.25" customHeight="1">
      <c r="B35" s="23">
        <v>43891</v>
      </c>
      <c r="C35" s="24">
        <v>44682</v>
      </c>
      <c r="D35" s="10">
        <v>26</v>
      </c>
      <c r="E35" s="25">
        <v>791</v>
      </c>
      <c r="F35" s="166">
        <v>5000000000</v>
      </c>
      <c r="G35" s="57"/>
      <c r="H35" s="57"/>
      <c r="I35" s="56">
        <v>11394935203.972847</v>
      </c>
      <c r="J35" s="57"/>
      <c r="K35" s="57"/>
      <c r="L35" s="57"/>
      <c r="M35" s="10">
        <v>10911911502.825262</v>
      </c>
      <c r="N35" s="10">
        <v>10225448515.04641</v>
      </c>
      <c r="O35" s="56">
        <v>9175852706.456348</v>
      </c>
      <c r="P35" s="57"/>
    </row>
    <row r="36" spans="2:16" ht="11.25" customHeight="1">
      <c r="B36" s="23">
        <v>43891</v>
      </c>
      <c r="C36" s="24">
        <v>44713</v>
      </c>
      <c r="D36" s="10">
        <v>27</v>
      </c>
      <c r="E36" s="25">
        <v>822</v>
      </c>
      <c r="F36" s="166">
        <v>5000000000</v>
      </c>
      <c r="G36" s="57"/>
      <c r="H36" s="57"/>
      <c r="I36" s="56">
        <v>11310965355.084394</v>
      </c>
      <c r="J36" s="57"/>
      <c r="K36" s="57"/>
      <c r="L36" s="57"/>
      <c r="M36" s="10">
        <v>10813130052.42737</v>
      </c>
      <c r="N36" s="10">
        <v>10107111354.442308</v>
      </c>
      <c r="O36" s="56">
        <v>9031247354.895924</v>
      </c>
      <c r="P36" s="57"/>
    </row>
    <row r="37" spans="2:16" ht="11.25" customHeight="1">
      <c r="B37" s="23">
        <v>43891</v>
      </c>
      <c r="C37" s="24">
        <v>44743</v>
      </c>
      <c r="D37" s="10">
        <v>28</v>
      </c>
      <c r="E37" s="25">
        <v>852</v>
      </c>
      <c r="F37" s="166">
        <v>5000000000</v>
      </c>
      <c r="G37" s="57"/>
      <c r="H37" s="57"/>
      <c r="I37" s="56">
        <v>11226479424.324074</v>
      </c>
      <c r="J37" s="57"/>
      <c r="K37" s="57"/>
      <c r="L37" s="57"/>
      <c r="M37" s="10">
        <v>10714746470.425406</v>
      </c>
      <c r="N37" s="10">
        <v>9990501532.911024</v>
      </c>
      <c r="O37" s="56">
        <v>8890456491.610022</v>
      </c>
      <c r="P37" s="57"/>
    </row>
    <row r="38" spans="2:16" ht="11.25" customHeight="1">
      <c r="B38" s="23">
        <v>43891</v>
      </c>
      <c r="C38" s="24">
        <v>44774</v>
      </c>
      <c r="D38" s="10">
        <v>29</v>
      </c>
      <c r="E38" s="25">
        <v>883</v>
      </c>
      <c r="F38" s="166">
        <v>5000000000</v>
      </c>
      <c r="G38" s="57"/>
      <c r="H38" s="57"/>
      <c r="I38" s="56">
        <v>11142752569.09459</v>
      </c>
      <c r="J38" s="57"/>
      <c r="K38" s="57"/>
      <c r="L38" s="57"/>
      <c r="M38" s="10">
        <v>10616798640.119396</v>
      </c>
      <c r="N38" s="10">
        <v>9873998680.861074</v>
      </c>
      <c r="O38" s="56">
        <v>8749564853.847368</v>
      </c>
      <c r="P38" s="57"/>
    </row>
    <row r="39" spans="2:16" ht="11.25" customHeight="1">
      <c r="B39" s="23">
        <v>43891</v>
      </c>
      <c r="C39" s="24">
        <v>44805</v>
      </c>
      <c r="D39" s="10">
        <v>30</v>
      </c>
      <c r="E39" s="25">
        <v>914</v>
      </c>
      <c r="F39" s="166">
        <v>5000000000</v>
      </c>
      <c r="G39" s="57"/>
      <c r="H39" s="57"/>
      <c r="I39" s="56">
        <v>11057292073.780394</v>
      </c>
      <c r="J39" s="57"/>
      <c r="K39" s="57"/>
      <c r="L39" s="57"/>
      <c r="M39" s="10">
        <v>10517503232.40211</v>
      </c>
      <c r="N39" s="10">
        <v>9756773685.423326</v>
      </c>
      <c r="O39" s="56">
        <v>8609070031.843676</v>
      </c>
      <c r="P39" s="57"/>
    </row>
    <row r="40" spans="2:16" ht="11.25" customHeight="1">
      <c r="B40" s="23">
        <v>43891</v>
      </c>
      <c r="C40" s="24">
        <v>44835</v>
      </c>
      <c r="D40" s="10">
        <v>31</v>
      </c>
      <c r="E40" s="25">
        <v>944</v>
      </c>
      <c r="F40" s="166">
        <v>5000000000</v>
      </c>
      <c r="G40" s="57"/>
      <c r="H40" s="57"/>
      <c r="I40" s="56">
        <v>10974044663.164387</v>
      </c>
      <c r="J40" s="57"/>
      <c r="K40" s="57"/>
      <c r="L40" s="57"/>
      <c r="M40" s="10">
        <v>10421186218.689722</v>
      </c>
      <c r="N40" s="10">
        <v>9643629148.85957</v>
      </c>
      <c r="O40" s="56">
        <v>8474353841.495456</v>
      </c>
      <c r="P40" s="57"/>
    </row>
    <row r="41" spans="2:16" ht="11.25" customHeight="1">
      <c r="B41" s="23">
        <v>43891</v>
      </c>
      <c r="C41" s="24">
        <v>44866</v>
      </c>
      <c r="D41" s="10">
        <v>32</v>
      </c>
      <c r="E41" s="25">
        <v>975</v>
      </c>
      <c r="F41" s="166">
        <v>5000000000</v>
      </c>
      <c r="G41" s="57"/>
      <c r="H41" s="57"/>
      <c r="I41" s="56">
        <v>10888622844.59242</v>
      </c>
      <c r="J41" s="57"/>
      <c r="K41" s="57"/>
      <c r="L41" s="57"/>
      <c r="M41" s="10">
        <v>10322530322.69382</v>
      </c>
      <c r="N41" s="10">
        <v>9528040723.69154</v>
      </c>
      <c r="O41" s="56">
        <v>8337317048.758006</v>
      </c>
      <c r="P41" s="57"/>
    </row>
    <row r="42" spans="2:16" ht="11.25" customHeight="1">
      <c r="B42" s="23">
        <v>43891</v>
      </c>
      <c r="C42" s="24">
        <v>44896</v>
      </c>
      <c r="D42" s="10">
        <v>33</v>
      </c>
      <c r="E42" s="25">
        <v>1005</v>
      </c>
      <c r="F42" s="166">
        <v>5000000000</v>
      </c>
      <c r="G42" s="57"/>
      <c r="H42" s="57"/>
      <c r="I42" s="56">
        <v>10805006171.600721</v>
      </c>
      <c r="J42" s="57"/>
      <c r="K42" s="57"/>
      <c r="L42" s="57"/>
      <c r="M42" s="10">
        <v>10226447468.292852</v>
      </c>
      <c r="N42" s="10">
        <v>9416120258.486822</v>
      </c>
      <c r="O42" s="56">
        <v>8205608497.839721</v>
      </c>
      <c r="P42" s="57"/>
    </row>
    <row r="43" spans="2:16" ht="11.25" customHeight="1">
      <c r="B43" s="23">
        <v>43891</v>
      </c>
      <c r="C43" s="24">
        <v>44927</v>
      </c>
      <c r="D43" s="10">
        <v>34</v>
      </c>
      <c r="E43" s="25">
        <v>1036</v>
      </c>
      <c r="F43" s="166">
        <v>5000000000</v>
      </c>
      <c r="G43" s="57"/>
      <c r="H43" s="57"/>
      <c r="I43" s="56">
        <v>10722720704.907883</v>
      </c>
      <c r="J43" s="57"/>
      <c r="K43" s="57"/>
      <c r="L43" s="57"/>
      <c r="M43" s="10">
        <v>10131355289.947388</v>
      </c>
      <c r="N43" s="10">
        <v>9304838575.392168</v>
      </c>
      <c r="O43" s="56">
        <v>8074288417.244251</v>
      </c>
      <c r="P43" s="57"/>
    </row>
    <row r="44" spans="2:16" ht="11.25" customHeight="1">
      <c r="B44" s="23">
        <v>43891</v>
      </c>
      <c r="C44" s="24">
        <v>44958</v>
      </c>
      <c r="D44" s="10">
        <v>35</v>
      </c>
      <c r="E44" s="25">
        <v>1067</v>
      </c>
      <c r="F44" s="166">
        <v>5000000000</v>
      </c>
      <c r="G44" s="57"/>
      <c r="H44" s="57"/>
      <c r="I44" s="56">
        <v>10638788273.030024</v>
      </c>
      <c r="J44" s="57"/>
      <c r="K44" s="57"/>
      <c r="L44" s="57"/>
      <c r="M44" s="10">
        <v>10035002765.655643</v>
      </c>
      <c r="N44" s="10">
        <v>9192907431.256231</v>
      </c>
      <c r="O44" s="56">
        <v>7943372369.730326</v>
      </c>
      <c r="P44" s="57"/>
    </row>
    <row r="45" spans="2:16" ht="11.25" customHeight="1">
      <c r="B45" s="23">
        <v>43891</v>
      </c>
      <c r="C45" s="24">
        <v>44986</v>
      </c>
      <c r="D45" s="10">
        <v>36</v>
      </c>
      <c r="E45" s="25">
        <v>1095</v>
      </c>
      <c r="F45" s="166">
        <v>5000000000</v>
      </c>
      <c r="G45" s="57"/>
      <c r="H45" s="57"/>
      <c r="I45" s="56">
        <v>10553015543.10426</v>
      </c>
      <c r="J45" s="57"/>
      <c r="K45" s="57"/>
      <c r="L45" s="57"/>
      <c r="M45" s="10">
        <v>9938847603.29074</v>
      </c>
      <c r="N45" s="10">
        <v>9083904044.950108</v>
      </c>
      <c r="O45" s="56">
        <v>7819150713.232778</v>
      </c>
      <c r="P45" s="57"/>
    </row>
    <row r="46" spans="2:16" ht="11.25" customHeight="1">
      <c r="B46" s="23">
        <v>43891</v>
      </c>
      <c r="C46" s="24">
        <v>45017</v>
      </c>
      <c r="D46" s="10">
        <v>37</v>
      </c>
      <c r="E46" s="25">
        <v>1126</v>
      </c>
      <c r="F46" s="166">
        <v>5000000000</v>
      </c>
      <c r="G46" s="57"/>
      <c r="H46" s="57"/>
      <c r="I46" s="56">
        <v>10471645542.345896</v>
      </c>
      <c r="J46" s="57"/>
      <c r="K46" s="57"/>
      <c r="L46" s="57"/>
      <c r="M46" s="10">
        <v>9845486157.729715</v>
      </c>
      <c r="N46" s="10">
        <v>8975688362.873257</v>
      </c>
      <c r="O46" s="56">
        <v>7693278088.384879</v>
      </c>
      <c r="P46" s="57"/>
    </row>
    <row r="47" spans="2:16" ht="11.25" customHeight="1">
      <c r="B47" s="23">
        <v>43891</v>
      </c>
      <c r="C47" s="24">
        <v>45047</v>
      </c>
      <c r="D47" s="10">
        <v>38</v>
      </c>
      <c r="E47" s="25">
        <v>1156</v>
      </c>
      <c r="F47" s="166">
        <v>5000000000</v>
      </c>
      <c r="G47" s="57"/>
      <c r="H47" s="57"/>
      <c r="I47" s="56">
        <v>10386399584.27703</v>
      </c>
      <c r="J47" s="57"/>
      <c r="K47" s="57"/>
      <c r="L47" s="57"/>
      <c r="M47" s="10">
        <v>9749308649.394289</v>
      </c>
      <c r="N47" s="10">
        <v>8866131871.742552</v>
      </c>
      <c r="O47" s="56">
        <v>7568223270.697247</v>
      </c>
      <c r="P47" s="57"/>
    </row>
    <row r="48" spans="2:16" ht="11.25" customHeight="1">
      <c r="B48" s="23">
        <v>43891</v>
      </c>
      <c r="C48" s="24">
        <v>45078</v>
      </c>
      <c r="D48" s="10">
        <v>39</v>
      </c>
      <c r="E48" s="25">
        <v>1187</v>
      </c>
      <c r="F48" s="166">
        <v>5000000000</v>
      </c>
      <c r="G48" s="57"/>
      <c r="H48" s="57"/>
      <c r="I48" s="56">
        <v>10302113263.964209</v>
      </c>
      <c r="J48" s="57"/>
      <c r="K48" s="57"/>
      <c r="L48" s="57"/>
      <c r="M48" s="10">
        <v>9653791002.337551</v>
      </c>
      <c r="N48" s="10">
        <v>8756939557.160355</v>
      </c>
      <c r="O48" s="56">
        <v>7443354799.776718</v>
      </c>
      <c r="P48" s="57"/>
    </row>
    <row r="49" spans="2:16" ht="11.25" customHeight="1">
      <c r="B49" s="23">
        <v>43891</v>
      </c>
      <c r="C49" s="24">
        <v>45108</v>
      </c>
      <c r="D49" s="10">
        <v>40</v>
      </c>
      <c r="E49" s="25">
        <v>1217</v>
      </c>
      <c r="F49" s="166">
        <v>5000000000</v>
      </c>
      <c r="G49" s="57"/>
      <c r="H49" s="57"/>
      <c r="I49" s="56">
        <v>10217687747.545412</v>
      </c>
      <c r="J49" s="57"/>
      <c r="K49" s="57"/>
      <c r="L49" s="57"/>
      <c r="M49" s="10">
        <v>9558962524.896908</v>
      </c>
      <c r="N49" s="10">
        <v>8649579325.917404</v>
      </c>
      <c r="O49" s="56">
        <v>7321961453.1231785</v>
      </c>
      <c r="P49" s="57"/>
    </row>
    <row r="50" spans="2:16" ht="11.25" customHeight="1">
      <c r="B50" s="23">
        <v>43891</v>
      </c>
      <c r="C50" s="24">
        <v>45139</v>
      </c>
      <c r="D50" s="10">
        <v>41</v>
      </c>
      <c r="E50" s="25">
        <v>1248</v>
      </c>
      <c r="F50" s="166">
        <v>5000000000</v>
      </c>
      <c r="G50" s="57"/>
      <c r="H50" s="57"/>
      <c r="I50" s="56">
        <v>10134803575.793266</v>
      </c>
      <c r="J50" s="57"/>
      <c r="K50" s="57"/>
      <c r="L50" s="57"/>
      <c r="M50" s="10">
        <v>9465340628.774529</v>
      </c>
      <c r="N50" s="10">
        <v>8543081851.663229</v>
      </c>
      <c r="O50" s="56">
        <v>7201179544.310541</v>
      </c>
      <c r="P50" s="57"/>
    </row>
    <row r="51" spans="2:16" ht="11.25" customHeight="1">
      <c r="B51" s="23">
        <v>43891</v>
      </c>
      <c r="C51" s="24">
        <v>45170</v>
      </c>
      <c r="D51" s="10">
        <v>42</v>
      </c>
      <c r="E51" s="25">
        <v>1279</v>
      </c>
      <c r="F51" s="166">
        <v>5000000000</v>
      </c>
      <c r="G51" s="57"/>
      <c r="H51" s="57"/>
      <c r="I51" s="56">
        <v>10048037075.176163</v>
      </c>
      <c r="J51" s="57"/>
      <c r="K51" s="57"/>
      <c r="L51" s="57"/>
      <c r="M51" s="10">
        <v>9368389085.40909</v>
      </c>
      <c r="N51" s="10">
        <v>8434072543.82021</v>
      </c>
      <c r="O51" s="56">
        <v>7079181114.956045</v>
      </c>
      <c r="P51" s="57"/>
    </row>
    <row r="52" spans="2:16" ht="11.25" customHeight="1">
      <c r="B52" s="23">
        <v>43891</v>
      </c>
      <c r="C52" s="24">
        <v>45200</v>
      </c>
      <c r="D52" s="10">
        <v>43</v>
      </c>
      <c r="E52" s="25">
        <v>1309</v>
      </c>
      <c r="F52" s="166">
        <v>5000000000</v>
      </c>
      <c r="G52" s="57"/>
      <c r="H52" s="57"/>
      <c r="I52" s="56">
        <v>9964583255.772137</v>
      </c>
      <c r="J52" s="57"/>
      <c r="K52" s="57"/>
      <c r="L52" s="57"/>
      <c r="M52" s="10">
        <v>9275330450.159893</v>
      </c>
      <c r="N52" s="10">
        <v>8329742403.996944</v>
      </c>
      <c r="O52" s="56">
        <v>6962951111.938311</v>
      </c>
      <c r="P52" s="57"/>
    </row>
    <row r="53" spans="2:16" ht="11.25" customHeight="1">
      <c r="B53" s="23">
        <v>43891</v>
      </c>
      <c r="C53" s="24">
        <v>45231</v>
      </c>
      <c r="D53" s="10">
        <v>44</v>
      </c>
      <c r="E53" s="25">
        <v>1340</v>
      </c>
      <c r="F53" s="166">
        <v>5000000000</v>
      </c>
      <c r="G53" s="57"/>
      <c r="H53" s="57"/>
      <c r="I53" s="56">
        <v>9877819716.884605</v>
      </c>
      <c r="J53" s="57"/>
      <c r="K53" s="57"/>
      <c r="L53" s="57"/>
      <c r="M53" s="10">
        <v>9178973699.370161</v>
      </c>
      <c r="N53" s="10">
        <v>8222244715.923311</v>
      </c>
      <c r="O53" s="56">
        <v>6843980961.823688</v>
      </c>
      <c r="P53" s="57"/>
    </row>
    <row r="54" spans="2:16" ht="11.25" customHeight="1">
      <c r="B54" s="23">
        <v>43891</v>
      </c>
      <c r="C54" s="24">
        <v>45261</v>
      </c>
      <c r="D54" s="10">
        <v>45</v>
      </c>
      <c r="E54" s="25">
        <v>1370</v>
      </c>
      <c r="F54" s="166">
        <v>5000000000</v>
      </c>
      <c r="G54" s="57"/>
      <c r="H54" s="57"/>
      <c r="I54" s="56">
        <v>9791093240.784098</v>
      </c>
      <c r="J54" s="57"/>
      <c r="K54" s="57"/>
      <c r="L54" s="57"/>
      <c r="M54" s="10">
        <v>9083448887.674292</v>
      </c>
      <c r="N54" s="10">
        <v>8116649961.640872</v>
      </c>
      <c r="O54" s="56">
        <v>6728392140.406337</v>
      </c>
      <c r="P54" s="57"/>
    </row>
    <row r="55" spans="2:16" ht="11.25" customHeight="1">
      <c r="B55" s="23">
        <v>43891</v>
      </c>
      <c r="C55" s="24">
        <v>45292</v>
      </c>
      <c r="D55" s="10">
        <v>46</v>
      </c>
      <c r="E55" s="25">
        <v>1401</v>
      </c>
      <c r="F55" s="166">
        <v>5000000000</v>
      </c>
      <c r="G55" s="57"/>
      <c r="H55" s="57"/>
      <c r="I55" s="56">
        <v>9708720986.13811</v>
      </c>
      <c r="J55" s="57"/>
      <c r="K55" s="57"/>
      <c r="L55" s="57"/>
      <c r="M55" s="10">
        <v>8991753440.124182</v>
      </c>
      <c r="N55" s="10">
        <v>8014280208.042968</v>
      </c>
      <c r="O55" s="56">
        <v>6615392556.499671</v>
      </c>
      <c r="P55" s="57"/>
    </row>
    <row r="56" spans="2:16" ht="11.25" customHeight="1">
      <c r="B56" s="23">
        <v>43891</v>
      </c>
      <c r="C56" s="24">
        <v>45323</v>
      </c>
      <c r="D56" s="10">
        <v>47</v>
      </c>
      <c r="E56" s="25">
        <v>1432</v>
      </c>
      <c r="F56" s="166">
        <v>5000000000</v>
      </c>
      <c r="G56" s="57"/>
      <c r="H56" s="57"/>
      <c r="I56" s="56">
        <v>9624621046.903263</v>
      </c>
      <c r="J56" s="57"/>
      <c r="K56" s="57"/>
      <c r="L56" s="57"/>
      <c r="M56" s="10">
        <v>8898745522.02403</v>
      </c>
      <c r="N56" s="10">
        <v>7911211831.693973</v>
      </c>
      <c r="O56" s="56">
        <v>6502655259.910193</v>
      </c>
      <c r="P56" s="57"/>
    </row>
    <row r="57" spans="2:16" ht="11.25" customHeight="1">
      <c r="B57" s="23">
        <v>43891</v>
      </c>
      <c r="C57" s="24">
        <v>45352</v>
      </c>
      <c r="D57" s="10">
        <v>48</v>
      </c>
      <c r="E57" s="25">
        <v>1461</v>
      </c>
      <c r="F57" s="166">
        <v>5000000000</v>
      </c>
      <c r="G57" s="57"/>
      <c r="H57" s="57"/>
      <c r="I57" s="56">
        <v>9541224067.728352</v>
      </c>
      <c r="J57" s="57"/>
      <c r="K57" s="57"/>
      <c r="L57" s="57"/>
      <c r="M57" s="10">
        <v>8807640609.527586</v>
      </c>
      <c r="N57" s="10">
        <v>7811586620.972512</v>
      </c>
      <c r="O57" s="56">
        <v>6395323493.964501</v>
      </c>
      <c r="P57" s="57"/>
    </row>
    <row r="58" spans="2:16" ht="11.25" customHeight="1">
      <c r="B58" s="23">
        <v>43891</v>
      </c>
      <c r="C58" s="24">
        <v>45383</v>
      </c>
      <c r="D58" s="10">
        <v>49</v>
      </c>
      <c r="E58" s="25">
        <v>1492</v>
      </c>
      <c r="F58" s="166">
        <v>5000000000</v>
      </c>
      <c r="G58" s="57"/>
      <c r="H58" s="57"/>
      <c r="I58" s="56">
        <v>9459484665.839003</v>
      </c>
      <c r="J58" s="57"/>
      <c r="K58" s="57"/>
      <c r="L58" s="57"/>
      <c r="M58" s="10">
        <v>8717375363.463272</v>
      </c>
      <c r="N58" s="10">
        <v>7711866579.610902</v>
      </c>
      <c r="O58" s="56">
        <v>6286941094.804822</v>
      </c>
      <c r="P58" s="57"/>
    </row>
    <row r="59" spans="2:16" ht="11.25" customHeight="1">
      <c r="B59" s="23">
        <v>43891</v>
      </c>
      <c r="C59" s="24">
        <v>45413</v>
      </c>
      <c r="D59" s="10">
        <v>50</v>
      </c>
      <c r="E59" s="25">
        <v>1522</v>
      </c>
      <c r="F59" s="166">
        <v>5000000000</v>
      </c>
      <c r="G59" s="57"/>
      <c r="H59" s="57"/>
      <c r="I59" s="56">
        <v>9375094454.813768</v>
      </c>
      <c r="J59" s="57"/>
      <c r="K59" s="57"/>
      <c r="L59" s="57"/>
      <c r="M59" s="10">
        <v>8625424569.994814</v>
      </c>
      <c r="N59" s="10">
        <v>7611741124.384478</v>
      </c>
      <c r="O59" s="56">
        <v>6179879071.30099</v>
      </c>
      <c r="P59" s="57"/>
    </row>
    <row r="60" spans="2:16" ht="11.25" customHeight="1">
      <c r="B60" s="23">
        <v>43891</v>
      </c>
      <c r="C60" s="24">
        <v>45444</v>
      </c>
      <c r="D60" s="10">
        <v>51</v>
      </c>
      <c r="E60" s="25">
        <v>1553</v>
      </c>
      <c r="F60" s="166">
        <v>5000000000</v>
      </c>
      <c r="G60" s="57"/>
      <c r="H60" s="57"/>
      <c r="I60" s="56">
        <v>9286665451.832335</v>
      </c>
      <c r="J60" s="57"/>
      <c r="K60" s="57"/>
      <c r="L60" s="57"/>
      <c r="M60" s="10">
        <v>8529575332.817307</v>
      </c>
      <c r="N60" s="10">
        <v>7508013243.534332</v>
      </c>
      <c r="O60" s="56">
        <v>6069845222.032642</v>
      </c>
      <c r="P60" s="57"/>
    </row>
    <row r="61" spans="2:16" ht="11.25" customHeight="1">
      <c r="B61" s="23">
        <v>43891</v>
      </c>
      <c r="C61" s="24">
        <v>45474</v>
      </c>
      <c r="D61" s="10">
        <v>52</v>
      </c>
      <c r="E61" s="25">
        <v>1583</v>
      </c>
      <c r="F61" s="166">
        <v>5000000000</v>
      </c>
      <c r="G61" s="57"/>
      <c r="H61" s="57"/>
      <c r="I61" s="56">
        <v>9201847851.490873</v>
      </c>
      <c r="J61" s="57"/>
      <c r="K61" s="57"/>
      <c r="L61" s="57"/>
      <c r="M61" s="10">
        <v>8437799805.942387</v>
      </c>
      <c r="N61" s="10">
        <v>7408948999.22977</v>
      </c>
      <c r="O61" s="56">
        <v>5965203659.643116</v>
      </c>
      <c r="P61" s="57"/>
    </row>
    <row r="62" spans="2:16" ht="11.25" customHeight="1">
      <c r="B62" s="23">
        <v>43891</v>
      </c>
      <c r="C62" s="24">
        <v>45505</v>
      </c>
      <c r="D62" s="10">
        <v>53</v>
      </c>
      <c r="E62" s="25">
        <v>1614</v>
      </c>
      <c r="F62" s="166">
        <v>5000000000</v>
      </c>
      <c r="G62" s="57"/>
      <c r="H62" s="57"/>
      <c r="I62" s="56">
        <v>9120251759.457514</v>
      </c>
      <c r="J62" s="57"/>
      <c r="K62" s="57"/>
      <c r="L62" s="57"/>
      <c r="M62" s="10">
        <v>8348794571.6013975</v>
      </c>
      <c r="N62" s="10">
        <v>7312152764.078547</v>
      </c>
      <c r="O62" s="56">
        <v>5862333834.052446</v>
      </c>
      <c r="P62" s="57"/>
    </row>
    <row r="63" spans="2:16" ht="11.25" customHeight="1">
      <c r="B63" s="23">
        <v>43891</v>
      </c>
      <c r="C63" s="24">
        <v>45536</v>
      </c>
      <c r="D63" s="10">
        <v>54</v>
      </c>
      <c r="E63" s="25">
        <v>1645</v>
      </c>
      <c r="F63" s="166">
        <v>5000000000</v>
      </c>
      <c r="G63" s="57"/>
      <c r="H63" s="57"/>
      <c r="I63" s="56">
        <v>9035636630.942274</v>
      </c>
      <c r="J63" s="57"/>
      <c r="K63" s="57"/>
      <c r="L63" s="57"/>
      <c r="M63" s="10">
        <v>8257308006.396157</v>
      </c>
      <c r="N63" s="10">
        <v>7213633248.751804</v>
      </c>
      <c r="O63" s="56">
        <v>5758852668.648113</v>
      </c>
      <c r="P63" s="57"/>
    </row>
    <row r="64" spans="2:16" ht="11.25" customHeight="1">
      <c r="B64" s="23">
        <v>43891</v>
      </c>
      <c r="C64" s="24">
        <v>45566</v>
      </c>
      <c r="D64" s="10">
        <v>55</v>
      </c>
      <c r="E64" s="25">
        <v>1675</v>
      </c>
      <c r="F64" s="166">
        <v>5000000000</v>
      </c>
      <c r="G64" s="57"/>
      <c r="H64" s="57"/>
      <c r="I64" s="56">
        <v>8948643623.984787</v>
      </c>
      <c r="J64" s="57"/>
      <c r="K64" s="57"/>
      <c r="L64" s="57"/>
      <c r="M64" s="10">
        <v>8164385455.205438</v>
      </c>
      <c r="N64" s="10">
        <v>7114900672.624817</v>
      </c>
      <c r="O64" s="56">
        <v>5656748032.6044035</v>
      </c>
      <c r="P64" s="57"/>
    </row>
    <row r="65" spans="2:16" ht="11.25" customHeight="1">
      <c r="B65" s="23">
        <v>43891</v>
      </c>
      <c r="C65" s="24">
        <v>45597</v>
      </c>
      <c r="D65" s="10">
        <v>56</v>
      </c>
      <c r="E65" s="25">
        <v>1706</v>
      </c>
      <c r="F65" s="166">
        <v>5000000000</v>
      </c>
      <c r="G65" s="57"/>
      <c r="H65" s="57"/>
      <c r="I65" s="56">
        <v>8862642878.972242</v>
      </c>
      <c r="J65" s="57"/>
      <c r="K65" s="57"/>
      <c r="L65" s="57"/>
      <c r="M65" s="10">
        <v>8072207484.517694</v>
      </c>
      <c r="N65" s="10">
        <v>7016681286.33943</v>
      </c>
      <c r="O65" s="56">
        <v>5555029413.920483</v>
      </c>
      <c r="P65" s="57"/>
    </row>
    <row r="66" spans="2:16" ht="11.25" customHeight="1">
      <c r="B66" s="23">
        <v>43891</v>
      </c>
      <c r="C66" s="24">
        <v>45627</v>
      </c>
      <c r="D66" s="10">
        <v>57</v>
      </c>
      <c r="E66" s="25">
        <v>1736</v>
      </c>
      <c r="F66" s="166">
        <v>5000000000</v>
      </c>
      <c r="G66" s="57"/>
      <c r="H66" s="57"/>
      <c r="I66" s="56">
        <v>8777837611.10621</v>
      </c>
      <c r="J66" s="57"/>
      <c r="K66" s="57"/>
      <c r="L66" s="57"/>
      <c r="M66" s="10">
        <v>7981842779.781598</v>
      </c>
      <c r="N66" s="10">
        <v>6921056115.355957</v>
      </c>
      <c r="O66" s="56">
        <v>5456863200.490433</v>
      </c>
      <c r="P66" s="57"/>
    </row>
    <row r="67" spans="2:16" ht="11.25" customHeight="1">
      <c r="B67" s="23">
        <v>43891</v>
      </c>
      <c r="C67" s="24">
        <v>45658</v>
      </c>
      <c r="D67" s="10">
        <v>58</v>
      </c>
      <c r="E67" s="25">
        <v>1767</v>
      </c>
      <c r="F67" s="166">
        <v>5000000000</v>
      </c>
      <c r="G67" s="57"/>
      <c r="H67" s="57"/>
      <c r="I67" s="56">
        <v>8702095941.06084</v>
      </c>
      <c r="J67" s="57"/>
      <c r="K67" s="57"/>
      <c r="L67" s="57"/>
      <c r="M67" s="10">
        <v>7899548559.492472</v>
      </c>
      <c r="N67" s="10">
        <v>6832278600.724689</v>
      </c>
      <c r="O67" s="56">
        <v>5364050809.038108</v>
      </c>
      <c r="P67" s="57"/>
    </row>
    <row r="68" spans="2:16" ht="11.25" customHeight="1">
      <c r="B68" s="23">
        <v>43891</v>
      </c>
      <c r="C68" s="24">
        <v>45689</v>
      </c>
      <c r="D68" s="10">
        <v>59</v>
      </c>
      <c r="E68" s="25">
        <v>1798</v>
      </c>
      <c r="F68" s="166">
        <v>5000000000</v>
      </c>
      <c r="G68" s="57"/>
      <c r="H68" s="57"/>
      <c r="I68" s="56">
        <v>8625990202.662533</v>
      </c>
      <c r="J68" s="57"/>
      <c r="K68" s="57"/>
      <c r="L68" s="57"/>
      <c r="M68" s="10">
        <v>7817180600.521899</v>
      </c>
      <c r="N68" s="10">
        <v>6743844266.397601</v>
      </c>
      <c r="O68" s="56">
        <v>5272195035.556281</v>
      </c>
      <c r="P68" s="57"/>
    </row>
    <row r="69" spans="2:16" ht="11.25" customHeight="1">
      <c r="B69" s="23">
        <v>43891</v>
      </c>
      <c r="C69" s="24">
        <v>45717</v>
      </c>
      <c r="D69" s="10">
        <v>60</v>
      </c>
      <c r="E69" s="25">
        <v>1826</v>
      </c>
      <c r="F69" s="166">
        <v>5000000000</v>
      </c>
      <c r="G69" s="57"/>
      <c r="H69" s="57"/>
      <c r="I69" s="56">
        <v>8549980632.971067</v>
      </c>
      <c r="J69" s="57"/>
      <c r="K69" s="57"/>
      <c r="L69" s="57"/>
      <c r="M69" s="10">
        <v>7736427126.589798</v>
      </c>
      <c r="N69" s="10">
        <v>6658845559.713232</v>
      </c>
      <c r="O69" s="56">
        <v>5185825377.644879</v>
      </c>
      <c r="P69" s="57"/>
    </row>
    <row r="70" spans="2:16" ht="11.25" customHeight="1">
      <c r="B70" s="23">
        <v>43891</v>
      </c>
      <c r="C70" s="24">
        <v>45748</v>
      </c>
      <c r="D70" s="10">
        <v>61</v>
      </c>
      <c r="E70" s="25">
        <v>1857</v>
      </c>
      <c r="F70" s="166">
        <v>5000000000</v>
      </c>
      <c r="G70" s="57"/>
      <c r="H70" s="57"/>
      <c r="I70" s="56">
        <v>8473720816.642866</v>
      </c>
      <c r="J70" s="57"/>
      <c r="K70" s="57"/>
      <c r="L70" s="57"/>
      <c r="M70" s="10">
        <v>7654419117.693616</v>
      </c>
      <c r="N70" s="10">
        <v>6571504875.948137</v>
      </c>
      <c r="O70" s="56">
        <v>5096128853.406909</v>
      </c>
      <c r="P70" s="57"/>
    </row>
    <row r="71" spans="2:16" ht="11.25" customHeight="1">
      <c r="B71" s="23">
        <v>43891</v>
      </c>
      <c r="C71" s="24">
        <v>45778</v>
      </c>
      <c r="D71" s="10">
        <v>62</v>
      </c>
      <c r="E71" s="25">
        <v>1887</v>
      </c>
      <c r="F71" s="166">
        <v>5000000000</v>
      </c>
      <c r="G71" s="57"/>
      <c r="H71" s="57"/>
      <c r="I71" s="56">
        <v>8394863857.939033</v>
      </c>
      <c r="J71" s="57"/>
      <c r="K71" s="57"/>
      <c r="L71" s="57"/>
      <c r="M71" s="10">
        <v>7570739535.58875</v>
      </c>
      <c r="N71" s="10">
        <v>6483666506.124612</v>
      </c>
      <c r="O71" s="56">
        <v>5007400377.923753</v>
      </c>
      <c r="P71" s="57"/>
    </row>
    <row r="72" spans="2:16" ht="11.25" customHeight="1">
      <c r="B72" s="23">
        <v>43891</v>
      </c>
      <c r="C72" s="24">
        <v>45809</v>
      </c>
      <c r="D72" s="10">
        <v>63</v>
      </c>
      <c r="E72" s="25">
        <v>1918</v>
      </c>
      <c r="F72" s="166">
        <v>5000000000</v>
      </c>
      <c r="G72" s="57"/>
      <c r="H72" s="57"/>
      <c r="I72" s="56">
        <v>8316554509.896661</v>
      </c>
      <c r="J72" s="57"/>
      <c r="K72" s="57"/>
      <c r="L72" s="57"/>
      <c r="M72" s="10">
        <v>7487397066.408899</v>
      </c>
      <c r="N72" s="10">
        <v>6395983302.058802</v>
      </c>
      <c r="O72" s="56">
        <v>4918759519.734831</v>
      </c>
      <c r="P72" s="57"/>
    </row>
    <row r="73" spans="2:16" ht="11.25" customHeight="1">
      <c r="B73" s="23">
        <v>43891</v>
      </c>
      <c r="C73" s="24">
        <v>45839</v>
      </c>
      <c r="D73" s="10">
        <v>64</v>
      </c>
      <c r="E73" s="25">
        <v>1948</v>
      </c>
      <c r="F73" s="166">
        <v>5000000000</v>
      </c>
      <c r="G73" s="57"/>
      <c r="H73" s="57"/>
      <c r="I73" s="56">
        <v>8239127059.300082</v>
      </c>
      <c r="J73" s="57"/>
      <c r="K73" s="57"/>
      <c r="L73" s="57"/>
      <c r="M73" s="10">
        <v>7405513658.507416</v>
      </c>
      <c r="N73" s="10">
        <v>6310465705.784801</v>
      </c>
      <c r="O73" s="56">
        <v>4833099802.600237</v>
      </c>
      <c r="P73" s="57"/>
    </row>
    <row r="74" spans="2:16" ht="11.25" customHeight="1">
      <c r="B74" s="23">
        <v>43891</v>
      </c>
      <c r="C74" s="24">
        <v>45870</v>
      </c>
      <c r="D74" s="10">
        <v>65</v>
      </c>
      <c r="E74" s="25">
        <v>1979</v>
      </c>
      <c r="F74" s="166">
        <v>5000000000</v>
      </c>
      <c r="G74" s="57"/>
      <c r="H74" s="57"/>
      <c r="I74" s="56">
        <v>8163964790.800632</v>
      </c>
      <c r="J74" s="57"/>
      <c r="K74" s="57"/>
      <c r="L74" s="57"/>
      <c r="M74" s="10">
        <v>7325510395.836774</v>
      </c>
      <c r="N74" s="10">
        <v>6226417033.309047</v>
      </c>
      <c r="O74" s="56">
        <v>4748529906.037548</v>
      </c>
      <c r="P74" s="57"/>
    </row>
    <row r="75" spans="2:16" ht="11.25" customHeight="1">
      <c r="B75" s="23">
        <v>43891</v>
      </c>
      <c r="C75" s="24">
        <v>45901</v>
      </c>
      <c r="D75" s="10">
        <v>66</v>
      </c>
      <c r="E75" s="25">
        <v>2010</v>
      </c>
      <c r="F75" s="166">
        <v>5000000000</v>
      </c>
      <c r="G75" s="57"/>
      <c r="H75" s="57"/>
      <c r="I75" s="56">
        <v>8082117878.489117</v>
      </c>
      <c r="J75" s="57"/>
      <c r="K75" s="57"/>
      <c r="L75" s="57"/>
      <c r="M75" s="10">
        <v>7239769267.691875</v>
      </c>
      <c r="N75" s="10">
        <v>6137890478.023942</v>
      </c>
      <c r="O75" s="56">
        <v>4661189144.625571</v>
      </c>
      <c r="P75" s="57"/>
    </row>
    <row r="76" spans="2:16" ht="11.25" customHeight="1">
      <c r="B76" s="23">
        <v>43891</v>
      </c>
      <c r="C76" s="24">
        <v>45931</v>
      </c>
      <c r="D76" s="10">
        <v>67</v>
      </c>
      <c r="E76" s="25">
        <v>2040</v>
      </c>
      <c r="F76" s="166">
        <v>5000000000</v>
      </c>
      <c r="G76" s="57"/>
      <c r="H76" s="57"/>
      <c r="I76" s="56">
        <v>8008034553.84167</v>
      </c>
      <c r="J76" s="57"/>
      <c r="K76" s="57"/>
      <c r="L76" s="57"/>
      <c r="M76" s="10">
        <v>7161632704.949506</v>
      </c>
      <c r="N76" s="10">
        <v>6056702199.95196</v>
      </c>
      <c r="O76" s="56">
        <v>4580679387.242814</v>
      </c>
      <c r="P76" s="57"/>
    </row>
    <row r="77" spans="2:16" ht="11.25" customHeight="1">
      <c r="B77" s="23">
        <v>43891</v>
      </c>
      <c r="C77" s="24">
        <v>45962</v>
      </c>
      <c r="D77" s="10">
        <v>68</v>
      </c>
      <c r="E77" s="25">
        <v>2071</v>
      </c>
      <c r="F77" s="166">
        <v>5000000000</v>
      </c>
      <c r="G77" s="57"/>
      <c r="H77" s="57"/>
      <c r="I77" s="56">
        <v>7934541819.511694</v>
      </c>
      <c r="J77" s="57"/>
      <c r="K77" s="57"/>
      <c r="L77" s="57"/>
      <c r="M77" s="10">
        <v>7083872532.999168</v>
      </c>
      <c r="N77" s="10">
        <v>5975703043.013051</v>
      </c>
      <c r="O77" s="56">
        <v>4500277579.132629</v>
      </c>
      <c r="P77" s="57"/>
    </row>
    <row r="78" spans="2:16" ht="11.25" customHeight="1">
      <c r="B78" s="23">
        <v>43891</v>
      </c>
      <c r="C78" s="24">
        <v>45992</v>
      </c>
      <c r="D78" s="10">
        <v>69</v>
      </c>
      <c r="E78" s="25">
        <v>2101</v>
      </c>
      <c r="F78" s="166">
        <v>5000000000</v>
      </c>
      <c r="G78" s="57"/>
      <c r="H78" s="57"/>
      <c r="I78" s="56">
        <v>7849373283.010339</v>
      </c>
      <c r="J78" s="57"/>
      <c r="K78" s="57"/>
      <c r="L78" s="57"/>
      <c r="M78" s="10">
        <v>6996332282.595292</v>
      </c>
      <c r="N78" s="10">
        <v>5887331147.773978</v>
      </c>
      <c r="O78" s="56">
        <v>4415550362.188074</v>
      </c>
      <c r="P78" s="57"/>
    </row>
    <row r="79" spans="2:16" ht="11.25" customHeight="1">
      <c r="B79" s="23">
        <v>43891</v>
      </c>
      <c r="C79" s="24">
        <v>46023</v>
      </c>
      <c r="D79" s="10">
        <v>70</v>
      </c>
      <c r="E79" s="25">
        <v>2132</v>
      </c>
      <c r="F79" s="166">
        <v>5000000000</v>
      </c>
      <c r="G79" s="57"/>
      <c r="H79" s="57"/>
      <c r="I79" s="56">
        <v>7774907028.655821</v>
      </c>
      <c r="J79" s="57"/>
      <c r="K79" s="57"/>
      <c r="L79" s="57"/>
      <c r="M79" s="10">
        <v>6918205023.841845</v>
      </c>
      <c r="N79" s="10">
        <v>5806782484.100425</v>
      </c>
      <c r="O79" s="56">
        <v>4336691769.486695</v>
      </c>
      <c r="P79" s="57"/>
    </row>
    <row r="80" spans="2:16" ht="11.25" customHeight="1">
      <c r="B80" s="23">
        <v>43891</v>
      </c>
      <c r="C80" s="24">
        <v>46054</v>
      </c>
      <c r="D80" s="10">
        <v>71</v>
      </c>
      <c r="E80" s="25">
        <v>2163</v>
      </c>
      <c r="F80" s="166">
        <v>2500000000</v>
      </c>
      <c r="G80" s="57"/>
      <c r="H80" s="57"/>
      <c r="I80" s="56">
        <v>7700837552.105755</v>
      </c>
      <c r="J80" s="57"/>
      <c r="K80" s="57"/>
      <c r="L80" s="57"/>
      <c r="M80" s="10">
        <v>6840675117.00674</v>
      </c>
      <c r="N80" s="10">
        <v>5727105556.530928</v>
      </c>
      <c r="O80" s="56">
        <v>4259070263.769552</v>
      </c>
      <c r="P80" s="57"/>
    </row>
    <row r="81" spans="2:16" ht="11.25" customHeight="1">
      <c r="B81" s="23">
        <v>43891</v>
      </c>
      <c r="C81" s="24">
        <v>46082</v>
      </c>
      <c r="D81" s="10">
        <v>72</v>
      </c>
      <c r="E81" s="25">
        <v>2191</v>
      </c>
      <c r="F81" s="166">
        <v>2500000000</v>
      </c>
      <c r="G81" s="57"/>
      <c r="H81" s="57"/>
      <c r="I81" s="56">
        <v>7625930323.176352</v>
      </c>
      <c r="J81" s="57"/>
      <c r="K81" s="57"/>
      <c r="L81" s="57"/>
      <c r="M81" s="10">
        <v>6763756414.673137</v>
      </c>
      <c r="N81" s="10">
        <v>5649698833.022674</v>
      </c>
      <c r="O81" s="56">
        <v>4185428488.387578</v>
      </c>
      <c r="P81" s="57"/>
    </row>
    <row r="82" spans="2:16" ht="11.25" customHeight="1">
      <c r="B82" s="23">
        <v>43891</v>
      </c>
      <c r="C82" s="24">
        <v>46113</v>
      </c>
      <c r="D82" s="10">
        <v>73</v>
      </c>
      <c r="E82" s="25">
        <v>2222</v>
      </c>
      <c r="F82" s="166">
        <v>2500000000</v>
      </c>
      <c r="G82" s="57"/>
      <c r="H82" s="57"/>
      <c r="I82" s="56">
        <v>7551974267.606325</v>
      </c>
      <c r="J82" s="57"/>
      <c r="K82" s="57"/>
      <c r="L82" s="57"/>
      <c r="M82" s="10">
        <v>6686801119.252392</v>
      </c>
      <c r="N82" s="10">
        <v>5571213966.316159</v>
      </c>
      <c r="O82" s="56">
        <v>4109803769.5549808</v>
      </c>
      <c r="P82" s="57"/>
    </row>
    <row r="83" spans="2:16" ht="11.25" customHeight="1">
      <c r="B83" s="23">
        <v>43891</v>
      </c>
      <c r="C83" s="24">
        <v>46143</v>
      </c>
      <c r="D83" s="10">
        <v>74</v>
      </c>
      <c r="E83" s="25">
        <v>2252</v>
      </c>
      <c r="F83" s="166">
        <v>2500000000</v>
      </c>
      <c r="G83" s="57"/>
      <c r="H83" s="57"/>
      <c r="I83" s="56">
        <v>7479382598.173499</v>
      </c>
      <c r="J83" s="57"/>
      <c r="K83" s="57"/>
      <c r="L83" s="57"/>
      <c r="M83" s="10">
        <v>6611655474.673489</v>
      </c>
      <c r="N83" s="10">
        <v>5495047032.2543745</v>
      </c>
      <c r="O83" s="56">
        <v>4036999962.357652</v>
      </c>
      <c r="P83" s="57"/>
    </row>
    <row r="84" spans="2:16" ht="11.25" customHeight="1">
      <c r="B84" s="23">
        <v>43891</v>
      </c>
      <c r="C84" s="24">
        <v>46174</v>
      </c>
      <c r="D84" s="10">
        <v>75</v>
      </c>
      <c r="E84" s="25">
        <v>2283</v>
      </c>
      <c r="F84" s="166">
        <v>2500000000</v>
      </c>
      <c r="G84" s="57"/>
      <c r="H84" s="57"/>
      <c r="I84" s="56">
        <v>7405499671.411399</v>
      </c>
      <c r="J84" s="57"/>
      <c r="K84" s="57"/>
      <c r="L84" s="57"/>
      <c r="M84" s="10">
        <v>6535241056.27145</v>
      </c>
      <c r="N84" s="10">
        <v>5417724332.842624</v>
      </c>
      <c r="O84" s="56">
        <v>3963335655.0225296</v>
      </c>
      <c r="P84" s="57"/>
    </row>
    <row r="85" spans="2:16" ht="11.25" customHeight="1">
      <c r="B85" s="23">
        <v>43891</v>
      </c>
      <c r="C85" s="24">
        <v>46204</v>
      </c>
      <c r="D85" s="10">
        <v>76</v>
      </c>
      <c r="E85" s="25">
        <v>2313</v>
      </c>
      <c r="F85" s="166">
        <v>2500000000</v>
      </c>
      <c r="G85" s="57"/>
      <c r="H85" s="57"/>
      <c r="I85" s="56">
        <v>7332604457.76596</v>
      </c>
      <c r="J85" s="57"/>
      <c r="K85" s="57"/>
      <c r="L85" s="57"/>
      <c r="M85" s="10">
        <v>6460290737.061078</v>
      </c>
      <c r="N85" s="10">
        <v>5342408866.259796</v>
      </c>
      <c r="O85" s="56">
        <v>3892218001.6008835</v>
      </c>
      <c r="P85" s="57"/>
    </row>
    <row r="86" spans="2:16" ht="11.25" customHeight="1">
      <c r="B86" s="23">
        <v>43891</v>
      </c>
      <c r="C86" s="24">
        <v>46235</v>
      </c>
      <c r="D86" s="10">
        <v>77</v>
      </c>
      <c r="E86" s="25">
        <v>2344</v>
      </c>
      <c r="F86" s="166">
        <v>2500000000</v>
      </c>
      <c r="G86" s="57"/>
      <c r="H86" s="57"/>
      <c r="I86" s="56">
        <v>7259977567.022127</v>
      </c>
      <c r="J86" s="57"/>
      <c r="K86" s="57"/>
      <c r="L86" s="57"/>
      <c r="M86" s="10">
        <v>6385455205.000979</v>
      </c>
      <c r="N86" s="10">
        <v>5267093339.227903</v>
      </c>
      <c r="O86" s="56">
        <v>3821093534.607817</v>
      </c>
      <c r="P86" s="57"/>
    </row>
    <row r="87" spans="2:16" ht="11.25" customHeight="1">
      <c r="B87" s="23">
        <v>43891</v>
      </c>
      <c r="C87" s="24">
        <v>46266</v>
      </c>
      <c r="D87" s="10">
        <v>78</v>
      </c>
      <c r="E87" s="25">
        <v>2375</v>
      </c>
      <c r="F87" s="166">
        <v>2500000000</v>
      </c>
      <c r="G87" s="57"/>
      <c r="H87" s="57"/>
      <c r="I87" s="56">
        <v>7188122712.020697</v>
      </c>
      <c r="J87" s="57"/>
      <c r="K87" s="57"/>
      <c r="L87" s="57"/>
      <c r="M87" s="10">
        <v>6311532828.200424</v>
      </c>
      <c r="N87" s="10">
        <v>5192877651.575201</v>
      </c>
      <c r="O87" s="56">
        <v>3751296259.399732</v>
      </c>
      <c r="P87" s="57"/>
    </row>
    <row r="88" spans="2:16" ht="11.25" customHeight="1">
      <c r="B88" s="23">
        <v>43891</v>
      </c>
      <c r="C88" s="24">
        <v>46296</v>
      </c>
      <c r="D88" s="10">
        <v>79</v>
      </c>
      <c r="E88" s="25">
        <v>2405</v>
      </c>
      <c r="F88" s="166">
        <v>2500000000</v>
      </c>
      <c r="G88" s="57"/>
      <c r="H88" s="57"/>
      <c r="I88" s="56">
        <v>7116219293.700646</v>
      </c>
      <c r="J88" s="57"/>
      <c r="K88" s="57"/>
      <c r="L88" s="57"/>
      <c r="M88" s="10">
        <v>6238141851.535023</v>
      </c>
      <c r="N88" s="10">
        <v>5119862036.947897</v>
      </c>
      <c r="O88" s="56">
        <v>3683389242.8656535</v>
      </c>
      <c r="P88" s="57"/>
    </row>
    <row r="89" spans="2:16" ht="11.25" customHeight="1">
      <c r="B89" s="23">
        <v>43891</v>
      </c>
      <c r="C89" s="24">
        <v>46327</v>
      </c>
      <c r="D89" s="10">
        <v>80</v>
      </c>
      <c r="E89" s="25">
        <v>2436</v>
      </c>
      <c r="F89" s="166">
        <v>2500000000</v>
      </c>
      <c r="G89" s="57"/>
      <c r="H89" s="57"/>
      <c r="I89" s="56">
        <v>7042403067.178184</v>
      </c>
      <c r="J89" s="57"/>
      <c r="K89" s="57"/>
      <c r="L89" s="57"/>
      <c r="M89" s="10">
        <v>6162963282.590515</v>
      </c>
      <c r="N89" s="10">
        <v>5045296403.164616</v>
      </c>
      <c r="O89" s="56">
        <v>3614370442.92384</v>
      </c>
      <c r="P89" s="57"/>
    </row>
    <row r="90" spans="2:16" ht="11.25" customHeight="1">
      <c r="B90" s="23">
        <v>43891</v>
      </c>
      <c r="C90" s="24">
        <v>46357</v>
      </c>
      <c r="D90" s="10">
        <v>81</v>
      </c>
      <c r="E90" s="25">
        <v>2466</v>
      </c>
      <c r="F90" s="166">
        <v>2500000000</v>
      </c>
      <c r="G90" s="57"/>
      <c r="H90" s="57"/>
      <c r="I90" s="56">
        <v>6968368859.36457</v>
      </c>
      <c r="J90" s="57"/>
      <c r="K90" s="57"/>
      <c r="L90" s="57"/>
      <c r="M90" s="10">
        <v>6088164718.428913</v>
      </c>
      <c r="N90" s="10">
        <v>4971795608.467878</v>
      </c>
      <c r="O90" s="56">
        <v>3547115470.991171</v>
      </c>
      <c r="P90" s="57"/>
    </row>
    <row r="91" spans="2:16" ht="11.25" customHeight="1">
      <c r="B91" s="23">
        <v>43891</v>
      </c>
      <c r="C91" s="24">
        <v>46388</v>
      </c>
      <c r="D91" s="10">
        <v>82</v>
      </c>
      <c r="E91" s="25">
        <v>2497</v>
      </c>
      <c r="F91" s="166">
        <v>2500000000</v>
      </c>
      <c r="G91" s="57"/>
      <c r="H91" s="57"/>
      <c r="I91" s="56">
        <v>6897151119.529267</v>
      </c>
      <c r="J91" s="57"/>
      <c r="K91" s="57"/>
      <c r="L91" s="57"/>
      <c r="M91" s="10">
        <v>6015722347.595634</v>
      </c>
      <c r="N91" s="10">
        <v>4900142938.718236</v>
      </c>
      <c r="O91" s="56">
        <v>3481187603.9987383</v>
      </c>
      <c r="P91" s="57"/>
    </row>
    <row r="92" spans="2:16" ht="11.25" customHeight="1">
      <c r="B92" s="23">
        <v>43891</v>
      </c>
      <c r="C92" s="24">
        <v>46419</v>
      </c>
      <c r="D92" s="10">
        <v>83</v>
      </c>
      <c r="E92" s="25">
        <v>2528</v>
      </c>
      <c r="F92" s="166">
        <v>2500000000</v>
      </c>
      <c r="G92" s="57"/>
      <c r="H92" s="57"/>
      <c r="I92" s="56">
        <v>6826634570.411757</v>
      </c>
      <c r="J92" s="57"/>
      <c r="K92" s="57"/>
      <c r="L92" s="57"/>
      <c r="M92" s="10">
        <v>5944118742.399497</v>
      </c>
      <c r="N92" s="10">
        <v>4829504050.921981</v>
      </c>
      <c r="O92" s="56">
        <v>3416471749.478019</v>
      </c>
      <c r="P92" s="57"/>
    </row>
    <row r="93" spans="2:16" ht="11.25" customHeight="1">
      <c r="B93" s="23">
        <v>43891</v>
      </c>
      <c r="C93" s="24">
        <v>46447</v>
      </c>
      <c r="D93" s="10">
        <v>84</v>
      </c>
      <c r="E93" s="25">
        <v>2556</v>
      </c>
      <c r="F93" s="166">
        <v>2500000000</v>
      </c>
      <c r="G93" s="57"/>
      <c r="H93" s="57"/>
      <c r="I93" s="56">
        <v>6757216838.488637</v>
      </c>
      <c r="J93" s="57"/>
      <c r="K93" s="57"/>
      <c r="L93" s="57"/>
      <c r="M93" s="10">
        <v>5874660850.276218</v>
      </c>
      <c r="N93" s="10">
        <v>4762105074.609359</v>
      </c>
      <c r="O93" s="56">
        <v>3355902110.4089355</v>
      </c>
      <c r="P93" s="57"/>
    </row>
    <row r="94" spans="2:16" ht="11.25" customHeight="1">
      <c r="B94" s="23">
        <v>43891</v>
      </c>
      <c r="C94" s="24">
        <v>46478</v>
      </c>
      <c r="D94" s="10">
        <v>85</v>
      </c>
      <c r="E94" s="25">
        <v>2587</v>
      </c>
      <c r="F94" s="166">
        <v>2500000000</v>
      </c>
      <c r="G94" s="57"/>
      <c r="H94" s="57"/>
      <c r="I94" s="56">
        <v>6687481439.446309</v>
      </c>
      <c r="J94" s="57"/>
      <c r="K94" s="57"/>
      <c r="L94" s="57"/>
      <c r="M94" s="10">
        <v>5804172518.209302</v>
      </c>
      <c r="N94" s="10">
        <v>4693000276.12654</v>
      </c>
      <c r="O94" s="56">
        <v>3293195473.5422354</v>
      </c>
      <c r="P94" s="57"/>
    </row>
    <row r="95" spans="2:16" ht="11.25" customHeight="1">
      <c r="B95" s="23">
        <v>43891</v>
      </c>
      <c r="C95" s="24">
        <v>46508</v>
      </c>
      <c r="D95" s="10">
        <v>86</v>
      </c>
      <c r="E95" s="25">
        <v>2617</v>
      </c>
      <c r="F95" s="166">
        <v>2500000000</v>
      </c>
      <c r="G95" s="57"/>
      <c r="H95" s="57"/>
      <c r="I95" s="56">
        <v>6618028862.901151</v>
      </c>
      <c r="J95" s="57"/>
      <c r="K95" s="57"/>
      <c r="L95" s="57"/>
      <c r="M95" s="10">
        <v>5734465445.626448</v>
      </c>
      <c r="N95" s="10">
        <v>4625226174.227486</v>
      </c>
      <c r="O95" s="56">
        <v>3232332196.5672812</v>
      </c>
      <c r="P95" s="57"/>
    </row>
    <row r="96" spans="2:16" ht="11.25" customHeight="1">
      <c r="B96" s="23">
        <v>43891</v>
      </c>
      <c r="C96" s="24">
        <v>46539</v>
      </c>
      <c r="D96" s="10">
        <v>87</v>
      </c>
      <c r="E96" s="25">
        <v>2648</v>
      </c>
      <c r="F96" s="166">
        <v>2500000000</v>
      </c>
      <c r="G96" s="57"/>
      <c r="H96" s="57"/>
      <c r="I96" s="56">
        <v>6549324859.097302</v>
      </c>
      <c r="J96" s="57"/>
      <c r="K96" s="57"/>
      <c r="L96" s="57"/>
      <c r="M96" s="10">
        <v>5665308905.498336</v>
      </c>
      <c r="N96" s="10">
        <v>4557825800.653978</v>
      </c>
      <c r="O96" s="56">
        <v>3171738366.199654</v>
      </c>
      <c r="P96" s="57"/>
    </row>
    <row r="97" spans="2:16" ht="11.25" customHeight="1">
      <c r="B97" s="23">
        <v>43891</v>
      </c>
      <c r="C97" s="24">
        <v>46569</v>
      </c>
      <c r="D97" s="10">
        <v>88</v>
      </c>
      <c r="E97" s="25">
        <v>2678</v>
      </c>
      <c r="F97" s="166">
        <v>2500000000</v>
      </c>
      <c r="G97" s="57"/>
      <c r="H97" s="57"/>
      <c r="I97" s="56">
        <v>6481809974.649302</v>
      </c>
      <c r="J97" s="57"/>
      <c r="K97" s="57"/>
      <c r="L97" s="57"/>
      <c r="M97" s="10">
        <v>5597703841.582426</v>
      </c>
      <c r="N97" s="10">
        <v>4492352350.998777</v>
      </c>
      <c r="O97" s="56">
        <v>3113361342.9523582</v>
      </c>
      <c r="P97" s="57"/>
    </row>
    <row r="98" spans="2:16" ht="11.25" customHeight="1">
      <c r="B98" s="23">
        <v>43891</v>
      </c>
      <c r="C98" s="24">
        <v>46600</v>
      </c>
      <c r="D98" s="10">
        <v>89</v>
      </c>
      <c r="E98" s="25">
        <v>2709</v>
      </c>
      <c r="F98" s="166">
        <v>2500000000</v>
      </c>
      <c r="G98" s="57"/>
      <c r="H98" s="57"/>
      <c r="I98" s="56">
        <v>6413568152.43905</v>
      </c>
      <c r="J98" s="57"/>
      <c r="K98" s="57"/>
      <c r="L98" s="57"/>
      <c r="M98" s="10">
        <v>5529375905.795784</v>
      </c>
      <c r="N98" s="10">
        <v>4426231283.567461</v>
      </c>
      <c r="O98" s="56">
        <v>3054544379.921514</v>
      </c>
      <c r="P98" s="57"/>
    </row>
    <row r="99" spans="2:16" ht="11.25" customHeight="1">
      <c r="B99" s="23">
        <v>43891</v>
      </c>
      <c r="C99" s="24">
        <v>46631</v>
      </c>
      <c r="D99" s="10">
        <v>90</v>
      </c>
      <c r="E99" s="25">
        <v>2740</v>
      </c>
      <c r="F99" s="166">
        <v>2500000000</v>
      </c>
      <c r="G99" s="57"/>
      <c r="H99" s="57"/>
      <c r="I99" s="56">
        <v>6345581511.357168</v>
      </c>
      <c r="J99" s="57"/>
      <c r="K99" s="57"/>
      <c r="L99" s="57"/>
      <c r="M99" s="10">
        <v>5461483273.763998</v>
      </c>
      <c r="N99" s="10">
        <v>4360765050.802997</v>
      </c>
      <c r="O99" s="56">
        <v>2996619795.140784</v>
      </c>
      <c r="P99" s="57"/>
    </row>
    <row r="100" spans="2:16" ht="11.25" customHeight="1">
      <c r="B100" s="23">
        <v>43891</v>
      </c>
      <c r="C100" s="24">
        <v>46661</v>
      </c>
      <c r="D100" s="10">
        <v>91</v>
      </c>
      <c r="E100" s="25">
        <v>2770</v>
      </c>
      <c r="F100" s="166">
        <v>2500000000</v>
      </c>
      <c r="G100" s="57"/>
      <c r="H100" s="57"/>
      <c r="I100" s="56">
        <v>6277348129.597404</v>
      </c>
      <c r="J100" s="57"/>
      <c r="K100" s="57"/>
      <c r="L100" s="57"/>
      <c r="M100" s="10">
        <v>5393888387.301421</v>
      </c>
      <c r="N100" s="10">
        <v>4296193199.962359</v>
      </c>
      <c r="O100" s="56">
        <v>2940145631.799017</v>
      </c>
      <c r="P100" s="57"/>
    </row>
    <row r="101" spans="2:16" ht="11.25" customHeight="1">
      <c r="B101" s="23">
        <v>43891</v>
      </c>
      <c r="C101" s="24">
        <v>46692</v>
      </c>
      <c r="D101" s="10">
        <v>92</v>
      </c>
      <c r="E101" s="25">
        <v>2801</v>
      </c>
      <c r="F101" s="166">
        <v>2500000000</v>
      </c>
      <c r="G101" s="57"/>
      <c r="H101" s="57"/>
      <c r="I101" s="56">
        <v>6208499877.907362</v>
      </c>
      <c r="J101" s="57"/>
      <c r="K101" s="57"/>
      <c r="L101" s="57"/>
      <c r="M101" s="10">
        <v>5325681586.123817</v>
      </c>
      <c r="N101" s="10">
        <v>4231079034.0169024</v>
      </c>
      <c r="O101" s="56">
        <v>2883319681.46471</v>
      </c>
      <c r="P101" s="57"/>
    </row>
    <row r="102" spans="2:16" ht="11.25" customHeight="1">
      <c r="B102" s="23">
        <v>43891</v>
      </c>
      <c r="C102" s="24">
        <v>46722</v>
      </c>
      <c r="D102" s="10">
        <v>93</v>
      </c>
      <c r="E102" s="25">
        <v>2831</v>
      </c>
      <c r="F102" s="166">
        <v>2500000000</v>
      </c>
      <c r="G102" s="57"/>
      <c r="H102" s="57"/>
      <c r="I102" s="56">
        <v>6140757875.13365</v>
      </c>
      <c r="J102" s="57"/>
      <c r="K102" s="57"/>
      <c r="L102" s="57"/>
      <c r="M102" s="10">
        <v>5258925935.433446</v>
      </c>
      <c r="N102" s="10">
        <v>4167760577.4756103</v>
      </c>
      <c r="O102" s="56">
        <v>2828528145.2291126</v>
      </c>
      <c r="P102" s="57"/>
    </row>
    <row r="103" spans="2:16" ht="11.25" customHeight="1">
      <c r="B103" s="23">
        <v>43891</v>
      </c>
      <c r="C103" s="24">
        <v>46753</v>
      </c>
      <c r="D103" s="10">
        <v>94</v>
      </c>
      <c r="E103" s="25">
        <v>2862</v>
      </c>
      <c r="F103" s="166">
        <v>2500000000</v>
      </c>
      <c r="G103" s="57"/>
      <c r="H103" s="57"/>
      <c r="I103" s="56">
        <v>6073276593.49513</v>
      </c>
      <c r="J103" s="57"/>
      <c r="K103" s="57"/>
      <c r="L103" s="57"/>
      <c r="M103" s="10">
        <v>5192313665.67452</v>
      </c>
      <c r="N103" s="10">
        <v>4104504356.7355375</v>
      </c>
      <c r="O103" s="56">
        <v>2773799609.6783895</v>
      </c>
      <c r="P103" s="57"/>
    </row>
    <row r="104" spans="2:16" ht="11.25" customHeight="1">
      <c r="B104" s="23">
        <v>43891</v>
      </c>
      <c r="C104" s="24">
        <v>46784</v>
      </c>
      <c r="D104" s="10">
        <v>95</v>
      </c>
      <c r="E104" s="25">
        <v>2893</v>
      </c>
      <c r="F104" s="166">
        <v>2500000000</v>
      </c>
      <c r="G104" s="57"/>
      <c r="H104" s="57"/>
      <c r="I104" s="56">
        <v>6005921060.596392</v>
      </c>
      <c r="J104" s="57"/>
      <c r="K104" s="57"/>
      <c r="L104" s="57"/>
      <c r="M104" s="10">
        <v>5126019552.2506895</v>
      </c>
      <c r="N104" s="10">
        <v>4041793788.292389</v>
      </c>
      <c r="O104" s="56">
        <v>2719851127.851278</v>
      </c>
      <c r="P104" s="57"/>
    </row>
    <row r="105" spans="2:16" ht="11.25" customHeight="1">
      <c r="B105" s="23">
        <v>43891</v>
      </c>
      <c r="C105" s="24">
        <v>46813</v>
      </c>
      <c r="D105" s="10">
        <v>96</v>
      </c>
      <c r="E105" s="25">
        <v>2922</v>
      </c>
      <c r="F105" s="166">
        <v>2500000000</v>
      </c>
      <c r="G105" s="57"/>
      <c r="H105" s="57"/>
      <c r="I105" s="56">
        <v>5938397070.6235</v>
      </c>
      <c r="J105" s="57"/>
      <c r="K105" s="57"/>
      <c r="L105" s="57"/>
      <c r="M105" s="10">
        <v>5060346012.1334095</v>
      </c>
      <c r="N105" s="10">
        <v>3980517605.6872587</v>
      </c>
      <c r="O105" s="56">
        <v>2668001551.3071375</v>
      </c>
      <c r="P105" s="57"/>
    </row>
    <row r="106" spans="2:16" ht="11.25" customHeight="1">
      <c r="B106" s="23">
        <v>43891</v>
      </c>
      <c r="C106" s="24">
        <v>46844</v>
      </c>
      <c r="D106" s="10">
        <v>97</v>
      </c>
      <c r="E106" s="25">
        <v>2953</v>
      </c>
      <c r="F106" s="166">
        <v>2500000000</v>
      </c>
      <c r="G106" s="57"/>
      <c r="H106" s="57"/>
      <c r="I106" s="56">
        <v>5871545691.824736</v>
      </c>
      <c r="J106" s="57"/>
      <c r="K106" s="57"/>
      <c r="L106" s="57"/>
      <c r="M106" s="10">
        <v>4994893172.95301</v>
      </c>
      <c r="N106" s="10">
        <v>3919039426.618663</v>
      </c>
      <c r="O106" s="56">
        <v>2615668973.040968</v>
      </c>
      <c r="P106" s="57"/>
    </row>
    <row r="107" spans="2:16" ht="11.25" customHeight="1">
      <c r="B107" s="23">
        <v>43891</v>
      </c>
      <c r="C107" s="24">
        <v>46874</v>
      </c>
      <c r="D107" s="10">
        <v>98</v>
      </c>
      <c r="E107" s="25">
        <v>2983</v>
      </c>
      <c r="F107" s="166">
        <v>2500000000</v>
      </c>
      <c r="G107" s="57"/>
      <c r="H107" s="57"/>
      <c r="I107" s="56">
        <v>5804806963.978546</v>
      </c>
      <c r="J107" s="57"/>
      <c r="K107" s="57"/>
      <c r="L107" s="57"/>
      <c r="M107" s="10">
        <v>4930013424.420591</v>
      </c>
      <c r="N107" s="10">
        <v>3858613660.5792837</v>
      </c>
      <c r="O107" s="56">
        <v>2564782425.6588297</v>
      </c>
      <c r="P107" s="57"/>
    </row>
    <row r="108" spans="2:16" ht="11.25" customHeight="1">
      <c r="B108" s="23">
        <v>43891</v>
      </c>
      <c r="C108" s="24">
        <v>46905</v>
      </c>
      <c r="D108" s="10">
        <v>99</v>
      </c>
      <c r="E108" s="25">
        <v>3014</v>
      </c>
      <c r="F108" s="166">
        <v>2500000000</v>
      </c>
      <c r="G108" s="57"/>
      <c r="H108" s="57"/>
      <c r="I108" s="56">
        <v>5737368388.856921</v>
      </c>
      <c r="J108" s="57"/>
      <c r="K108" s="57"/>
      <c r="L108" s="57"/>
      <c r="M108" s="10">
        <v>4864473424.487663</v>
      </c>
      <c r="N108" s="10">
        <v>3797634145.82235</v>
      </c>
      <c r="O108" s="56">
        <v>2513558369.767278</v>
      </c>
      <c r="P108" s="57"/>
    </row>
    <row r="109" spans="2:16" ht="11.25" customHeight="1">
      <c r="B109" s="23">
        <v>43891</v>
      </c>
      <c r="C109" s="24">
        <v>46935</v>
      </c>
      <c r="D109" s="10">
        <v>100</v>
      </c>
      <c r="E109" s="25">
        <v>3044</v>
      </c>
      <c r="F109" s="166">
        <v>2500000000</v>
      </c>
      <c r="G109" s="57"/>
      <c r="H109" s="57"/>
      <c r="I109" s="56">
        <v>5673742093.477791</v>
      </c>
      <c r="J109" s="57"/>
      <c r="K109" s="57"/>
      <c r="L109" s="57"/>
      <c r="M109" s="10">
        <v>4802631331.21825</v>
      </c>
      <c r="N109" s="10">
        <v>3740126622.866741</v>
      </c>
      <c r="O109" s="56">
        <v>2465348050.1534557</v>
      </c>
      <c r="P109" s="57"/>
    </row>
    <row r="110" spans="2:16" ht="11.25" customHeight="1">
      <c r="B110" s="23">
        <v>43891</v>
      </c>
      <c r="C110" s="24">
        <v>46966</v>
      </c>
      <c r="D110" s="10">
        <v>101</v>
      </c>
      <c r="E110" s="25">
        <v>3075</v>
      </c>
      <c r="F110" s="166">
        <v>2500000000</v>
      </c>
      <c r="G110" s="57"/>
      <c r="H110" s="57"/>
      <c r="I110" s="56">
        <v>5609411810.243871</v>
      </c>
      <c r="J110" s="57"/>
      <c r="K110" s="57"/>
      <c r="L110" s="57"/>
      <c r="M110" s="10">
        <v>4740124654.924542</v>
      </c>
      <c r="N110" s="10">
        <v>3682060427.020916</v>
      </c>
      <c r="O110" s="56">
        <v>2416793063.4713907</v>
      </c>
      <c r="P110" s="57"/>
    </row>
    <row r="111" spans="2:16" ht="11.25" customHeight="1">
      <c r="B111" s="23">
        <v>43891</v>
      </c>
      <c r="C111" s="24">
        <v>46997</v>
      </c>
      <c r="D111" s="10">
        <v>102</v>
      </c>
      <c r="E111" s="25">
        <v>3106</v>
      </c>
      <c r="F111" s="166">
        <v>2500000000</v>
      </c>
      <c r="G111" s="57"/>
      <c r="H111" s="57"/>
      <c r="I111" s="56">
        <v>5544360847.17695</v>
      </c>
      <c r="J111" s="57"/>
      <c r="K111" s="57"/>
      <c r="L111" s="57"/>
      <c r="M111" s="10">
        <v>4677208231.344855</v>
      </c>
      <c r="N111" s="10">
        <v>3623947912.6861706</v>
      </c>
      <c r="O111" s="56">
        <v>2368574889.210236</v>
      </c>
      <c r="P111" s="57"/>
    </row>
    <row r="112" spans="2:16" ht="11.25" customHeight="1">
      <c r="B112" s="23">
        <v>43891</v>
      </c>
      <c r="C112" s="24">
        <v>47027</v>
      </c>
      <c r="D112" s="10">
        <v>103</v>
      </c>
      <c r="E112" s="25">
        <v>3136</v>
      </c>
      <c r="F112" s="166">
        <v>2500000000</v>
      </c>
      <c r="G112" s="57"/>
      <c r="H112" s="57"/>
      <c r="I112" s="56">
        <v>5481424485.379882</v>
      </c>
      <c r="J112" s="57"/>
      <c r="K112" s="57"/>
      <c r="L112" s="57"/>
      <c r="M112" s="10">
        <v>4616525227.461809</v>
      </c>
      <c r="N112" s="10">
        <v>3568126328.3641787</v>
      </c>
      <c r="O112" s="56">
        <v>2322530785.3925953</v>
      </c>
      <c r="P112" s="57"/>
    </row>
    <row r="113" spans="2:16" ht="11.25" customHeight="1">
      <c r="B113" s="23">
        <v>43891</v>
      </c>
      <c r="C113" s="24">
        <v>47058</v>
      </c>
      <c r="D113" s="10">
        <v>104</v>
      </c>
      <c r="E113" s="25">
        <v>3167</v>
      </c>
      <c r="F113" s="166">
        <v>2500000000</v>
      </c>
      <c r="G113" s="57"/>
      <c r="H113" s="57"/>
      <c r="I113" s="56">
        <v>5419945984.26882</v>
      </c>
      <c r="J113" s="57"/>
      <c r="K113" s="57"/>
      <c r="L113" s="57"/>
      <c r="M113" s="10">
        <v>4557005104.895622</v>
      </c>
      <c r="N113" s="10">
        <v>3513165561.6166005</v>
      </c>
      <c r="O113" s="56">
        <v>2277070587.9680347</v>
      </c>
      <c r="P113" s="57"/>
    </row>
    <row r="114" spans="2:16" ht="11.25" customHeight="1">
      <c r="B114" s="23">
        <v>43891</v>
      </c>
      <c r="C114" s="24">
        <v>47088</v>
      </c>
      <c r="D114" s="10">
        <v>105</v>
      </c>
      <c r="E114" s="25">
        <v>3197</v>
      </c>
      <c r="F114" s="166">
        <v>2500000000</v>
      </c>
      <c r="G114" s="57"/>
      <c r="H114" s="57"/>
      <c r="I114" s="56">
        <v>5357926226.865191</v>
      </c>
      <c r="J114" s="57"/>
      <c r="K114" s="57"/>
      <c r="L114" s="57"/>
      <c r="M114" s="10">
        <v>4497465563.075534</v>
      </c>
      <c r="N114" s="10">
        <v>3458730436.9195876</v>
      </c>
      <c r="O114" s="56">
        <v>2232598743.7892795</v>
      </c>
      <c r="P114" s="57"/>
    </row>
    <row r="115" spans="2:16" ht="11.25" customHeight="1">
      <c r="B115" s="23">
        <v>43891</v>
      </c>
      <c r="C115" s="24">
        <v>47119</v>
      </c>
      <c r="D115" s="10">
        <v>106</v>
      </c>
      <c r="E115" s="25">
        <v>3228</v>
      </c>
      <c r="F115" s="166">
        <v>2500000000</v>
      </c>
      <c r="G115" s="57"/>
      <c r="H115" s="57"/>
      <c r="I115" s="56">
        <v>5295928009.998915</v>
      </c>
      <c r="J115" s="57"/>
      <c r="K115" s="57"/>
      <c r="L115" s="57"/>
      <c r="M115" s="10">
        <v>4437884233.856646</v>
      </c>
      <c r="N115" s="10">
        <v>3404230285.2842155</v>
      </c>
      <c r="O115" s="56">
        <v>2188111813.780733</v>
      </c>
      <c r="P115" s="57"/>
    </row>
    <row r="116" spans="2:16" ht="11.25" customHeight="1">
      <c r="B116" s="23">
        <v>43891</v>
      </c>
      <c r="C116" s="24">
        <v>47150</v>
      </c>
      <c r="D116" s="10">
        <v>107</v>
      </c>
      <c r="E116" s="25">
        <v>3259</v>
      </c>
      <c r="F116" s="166">
        <v>0</v>
      </c>
      <c r="G116" s="57"/>
      <c r="H116" s="57"/>
      <c r="I116" s="56">
        <v>5235178530.674119</v>
      </c>
      <c r="J116" s="57"/>
      <c r="K116" s="57"/>
      <c r="L116" s="57"/>
      <c r="M116" s="10">
        <v>4379536718.481854</v>
      </c>
      <c r="N116" s="10">
        <v>3350929005.0968485</v>
      </c>
      <c r="O116" s="56">
        <v>2144729009.918332</v>
      </c>
      <c r="P116" s="57"/>
    </row>
    <row r="117" spans="2:16" ht="11.25" customHeight="1">
      <c r="B117" s="23">
        <v>43891</v>
      </c>
      <c r="C117" s="24">
        <v>47178</v>
      </c>
      <c r="D117" s="10">
        <v>108</v>
      </c>
      <c r="E117" s="25">
        <v>3287</v>
      </c>
      <c r="F117" s="166"/>
      <c r="G117" s="57"/>
      <c r="H117" s="57"/>
      <c r="I117" s="56">
        <v>5174328271.57273</v>
      </c>
      <c r="J117" s="57"/>
      <c r="K117" s="57"/>
      <c r="L117" s="57"/>
      <c r="M117" s="10">
        <v>4322000135.557005</v>
      </c>
      <c r="N117" s="10">
        <v>3299308661.390971</v>
      </c>
      <c r="O117" s="56">
        <v>2103609666.6158657</v>
      </c>
      <c r="P117" s="57"/>
    </row>
    <row r="118" spans="2:16" ht="11.25" customHeight="1">
      <c r="B118" s="23">
        <v>43891</v>
      </c>
      <c r="C118" s="24">
        <v>47209</v>
      </c>
      <c r="D118" s="10">
        <v>109</v>
      </c>
      <c r="E118" s="25">
        <v>3318</v>
      </c>
      <c r="F118" s="166"/>
      <c r="G118" s="57"/>
      <c r="H118" s="57"/>
      <c r="I118" s="56">
        <v>5115141108.293848</v>
      </c>
      <c r="J118" s="57"/>
      <c r="K118" s="57"/>
      <c r="L118" s="57"/>
      <c r="M118" s="10">
        <v>4265315845.978912</v>
      </c>
      <c r="N118" s="10">
        <v>3247756495.2427845</v>
      </c>
      <c r="O118" s="56">
        <v>2061969752.62162</v>
      </c>
      <c r="P118" s="57"/>
    </row>
    <row r="119" spans="2:16" ht="11.25" customHeight="1">
      <c r="B119" s="23">
        <v>43891</v>
      </c>
      <c r="C119" s="24">
        <v>47239</v>
      </c>
      <c r="D119" s="10">
        <v>110</v>
      </c>
      <c r="E119" s="25">
        <v>3348</v>
      </c>
      <c r="F119" s="166"/>
      <c r="G119" s="57"/>
      <c r="H119" s="57"/>
      <c r="I119" s="56">
        <v>5053395531.312511</v>
      </c>
      <c r="J119" s="57"/>
      <c r="K119" s="57"/>
      <c r="L119" s="57"/>
      <c r="M119" s="10">
        <v>4206912020.2398005</v>
      </c>
      <c r="N119" s="10">
        <v>3195401691.9698973</v>
      </c>
      <c r="O119" s="56">
        <v>2020414024.8236315</v>
      </c>
      <c r="P119" s="57"/>
    </row>
    <row r="120" spans="2:16" ht="11.25" customHeight="1">
      <c r="B120" s="23">
        <v>43891</v>
      </c>
      <c r="C120" s="24">
        <v>47270</v>
      </c>
      <c r="D120" s="10">
        <v>111</v>
      </c>
      <c r="E120" s="25">
        <v>3379</v>
      </c>
      <c r="F120" s="166"/>
      <c r="G120" s="57"/>
      <c r="H120" s="57"/>
      <c r="I120" s="56">
        <v>4991735616.307716</v>
      </c>
      <c r="J120" s="57"/>
      <c r="K120" s="57"/>
      <c r="L120" s="57"/>
      <c r="M120" s="10">
        <v>4148532453.8691</v>
      </c>
      <c r="N120" s="10">
        <v>3143045122.7966795</v>
      </c>
      <c r="O120" s="56">
        <v>1978892257.226898</v>
      </c>
      <c r="P120" s="57"/>
    </row>
    <row r="121" spans="2:16" ht="11.25" customHeight="1">
      <c r="B121" s="23">
        <v>43891</v>
      </c>
      <c r="C121" s="24">
        <v>47300</v>
      </c>
      <c r="D121" s="10">
        <v>112</v>
      </c>
      <c r="E121" s="25">
        <v>3409</v>
      </c>
      <c r="F121" s="166"/>
      <c r="G121" s="57"/>
      <c r="H121" s="57"/>
      <c r="I121" s="56">
        <v>4932891101.173876</v>
      </c>
      <c r="J121" s="57"/>
      <c r="K121" s="57"/>
      <c r="L121" s="57"/>
      <c r="M121" s="10">
        <v>4092898787.139289</v>
      </c>
      <c r="N121" s="10">
        <v>3093263354.033406</v>
      </c>
      <c r="O121" s="56">
        <v>1939565780.2344658</v>
      </c>
      <c r="P121" s="57"/>
    </row>
    <row r="122" spans="2:16" ht="11.25" customHeight="1">
      <c r="B122" s="23">
        <v>43891</v>
      </c>
      <c r="C122" s="24">
        <v>47331</v>
      </c>
      <c r="D122" s="10">
        <v>113</v>
      </c>
      <c r="E122" s="25">
        <v>3440</v>
      </c>
      <c r="F122" s="166"/>
      <c r="G122" s="57"/>
      <c r="H122" s="57"/>
      <c r="I122" s="56">
        <v>4874558898.996353</v>
      </c>
      <c r="J122" s="57"/>
      <c r="K122" s="57"/>
      <c r="L122" s="57"/>
      <c r="M122" s="10">
        <v>4037639853.6629004</v>
      </c>
      <c r="N122" s="10">
        <v>3043740076.9829955</v>
      </c>
      <c r="O122" s="56">
        <v>1900429656.4185832</v>
      </c>
      <c r="P122" s="57"/>
    </row>
    <row r="123" spans="2:16" ht="11.25" customHeight="1">
      <c r="B123" s="23">
        <v>43891</v>
      </c>
      <c r="C123" s="24">
        <v>47362</v>
      </c>
      <c r="D123" s="10">
        <v>114</v>
      </c>
      <c r="E123" s="25">
        <v>3471</v>
      </c>
      <c r="F123" s="166"/>
      <c r="G123" s="57"/>
      <c r="H123" s="57"/>
      <c r="I123" s="56">
        <v>4813306028.337107</v>
      </c>
      <c r="J123" s="57"/>
      <c r="K123" s="57"/>
      <c r="L123" s="57"/>
      <c r="M123" s="10">
        <v>3980141480.630267</v>
      </c>
      <c r="N123" s="10">
        <v>2992764799.9452143</v>
      </c>
      <c r="O123" s="56">
        <v>1860687512.7846181</v>
      </c>
      <c r="P123" s="57"/>
    </row>
    <row r="124" spans="2:16" ht="11.25" customHeight="1">
      <c r="B124" s="23">
        <v>43891</v>
      </c>
      <c r="C124" s="24">
        <v>47392</v>
      </c>
      <c r="D124" s="10">
        <v>115</v>
      </c>
      <c r="E124" s="25">
        <v>3501</v>
      </c>
      <c r="F124" s="166"/>
      <c r="G124" s="57"/>
      <c r="H124" s="57"/>
      <c r="I124" s="56">
        <v>4756751256.941223</v>
      </c>
      <c r="J124" s="57"/>
      <c r="K124" s="57"/>
      <c r="L124" s="57"/>
      <c r="M124" s="10">
        <v>3926919849.575896</v>
      </c>
      <c r="N124" s="10">
        <v>2945478666.729402</v>
      </c>
      <c r="O124" s="56">
        <v>1823781562.723615</v>
      </c>
      <c r="P124" s="57"/>
    </row>
    <row r="125" spans="2:16" ht="11.25" customHeight="1">
      <c r="B125" s="23">
        <v>43891</v>
      </c>
      <c r="C125" s="24">
        <v>47423</v>
      </c>
      <c r="D125" s="10">
        <v>116</v>
      </c>
      <c r="E125" s="25">
        <v>3532</v>
      </c>
      <c r="F125" s="166"/>
      <c r="G125" s="57"/>
      <c r="H125" s="57"/>
      <c r="I125" s="56">
        <v>4698135823.087507</v>
      </c>
      <c r="J125" s="57"/>
      <c r="K125" s="57"/>
      <c r="L125" s="57"/>
      <c r="M125" s="10">
        <v>3871951803.1453233</v>
      </c>
      <c r="N125" s="10">
        <v>2896862487.7711186</v>
      </c>
      <c r="O125" s="56">
        <v>1786082185.9503145</v>
      </c>
      <c r="P125" s="57"/>
    </row>
    <row r="126" spans="2:16" ht="11.25" customHeight="1">
      <c r="B126" s="23">
        <v>43891</v>
      </c>
      <c r="C126" s="24">
        <v>47453</v>
      </c>
      <c r="D126" s="10">
        <v>117</v>
      </c>
      <c r="E126" s="25">
        <v>3562</v>
      </c>
      <c r="F126" s="166"/>
      <c r="G126" s="57"/>
      <c r="H126" s="57"/>
      <c r="I126" s="56">
        <v>4641672770.955877</v>
      </c>
      <c r="J126" s="57"/>
      <c r="K126" s="57"/>
      <c r="L126" s="57"/>
      <c r="M126" s="10">
        <v>3819138913.728048</v>
      </c>
      <c r="N126" s="10">
        <v>2850316979.1429334</v>
      </c>
      <c r="O126" s="56">
        <v>1750180344.8494208</v>
      </c>
      <c r="P126" s="57"/>
    </row>
    <row r="127" spans="2:16" ht="11.25" customHeight="1">
      <c r="B127" s="23">
        <v>43891</v>
      </c>
      <c r="C127" s="24">
        <v>47484</v>
      </c>
      <c r="D127" s="10">
        <v>118</v>
      </c>
      <c r="E127" s="25">
        <v>3593</v>
      </c>
      <c r="F127" s="166"/>
      <c r="G127" s="57"/>
      <c r="H127" s="57"/>
      <c r="I127" s="56">
        <v>4587529735.215551</v>
      </c>
      <c r="J127" s="57"/>
      <c r="K127" s="57"/>
      <c r="L127" s="57"/>
      <c r="M127" s="10">
        <v>3768188382.7612123</v>
      </c>
      <c r="N127" s="10">
        <v>2805139113.391935</v>
      </c>
      <c r="O127" s="56">
        <v>1715144305.4866176</v>
      </c>
      <c r="P127" s="57"/>
    </row>
    <row r="128" spans="2:16" ht="11.25" customHeight="1">
      <c r="B128" s="23">
        <v>43891</v>
      </c>
      <c r="C128" s="24">
        <v>47515</v>
      </c>
      <c r="D128" s="10">
        <v>119</v>
      </c>
      <c r="E128" s="25">
        <v>3624</v>
      </c>
      <c r="F128" s="166"/>
      <c r="G128" s="57"/>
      <c r="H128" s="57"/>
      <c r="I128" s="56">
        <v>4533423391.754695</v>
      </c>
      <c r="J128" s="57"/>
      <c r="K128" s="57"/>
      <c r="L128" s="57"/>
      <c r="M128" s="10">
        <v>3717429784.9974456</v>
      </c>
      <c r="N128" s="10">
        <v>2760315122.0886607</v>
      </c>
      <c r="O128" s="56">
        <v>1680589114.3787456</v>
      </c>
      <c r="P128" s="57"/>
    </row>
    <row r="129" spans="2:16" ht="11.25" customHeight="1">
      <c r="B129" s="23">
        <v>43891</v>
      </c>
      <c r="C129" s="24">
        <v>47543</v>
      </c>
      <c r="D129" s="10">
        <v>120</v>
      </c>
      <c r="E129" s="25">
        <v>3652</v>
      </c>
      <c r="F129" s="166"/>
      <c r="G129" s="57"/>
      <c r="H129" s="57"/>
      <c r="I129" s="56">
        <v>4478751813.297358</v>
      </c>
      <c r="J129" s="57"/>
      <c r="K129" s="57"/>
      <c r="L129" s="57"/>
      <c r="M129" s="10">
        <v>3666972163.0674176</v>
      </c>
      <c r="N129" s="10">
        <v>2716593264.9980783</v>
      </c>
      <c r="O129" s="56">
        <v>1647640703.926459</v>
      </c>
      <c r="P129" s="57"/>
    </row>
    <row r="130" spans="2:16" ht="11.25" customHeight="1">
      <c r="B130" s="23">
        <v>43891</v>
      </c>
      <c r="C130" s="24">
        <v>47574</v>
      </c>
      <c r="D130" s="10">
        <v>121</v>
      </c>
      <c r="E130" s="25">
        <v>3683</v>
      </c>
      <c r="F130" s="166"/>
      <c r="G130" s="57"/>
      <c r="H130" s="57"/>
      <c r="I130" s="56">
        <v>4425448566.117551</v>
      </c>
      <c r="J130" s="57"/>
      <c r="K130" s="57"/>
      <c r="L130" s="57"/>
      <c r="M130" s="10">
        <v>3617184763.315718</v>
      </c>
      <c r="N130" s="10">
        <v>2672894345.1510577</v>
      </c>
      <c r="O130" s="56">
        <v>1614270478.3731875</v>
      </c>
      <c r="P130" s="57"/>
    </row>
    <row r="131" spans="2:16" ht="11.25" customHeight="1">
      <c r="B131" s="23">
        <v>43891</v>
      </c>
      <c r="C131" s="24">
        <v>47604</v>
      </c>
      <c r="D131" s="10">
        <v>122</v>
      </c>
      <c r="E131" s="25">
        <v>3713</v>
      </c>
      <c r="F131" s="166"/>
      <c r="G131" s="57"/>
      <c r="H131" s="57"/>
      <c r="I131" s="56">
        <v>4371282394.313676</v>
      </c>
      <c r="J131" s="57"/>
      <c r="K131" s="57"/>
      <c r="L131" s="57"/>
      <c r="M131" s="10">
        <v>3567046898.1582766</v>
      </c>
      <c r="N131" s="10">
        <v>2629357785.4304376</v>
      </c>
      <c r="O131" s="56">
        <v>1581467537.952808</v>
      </c>
      <c r="P131" s="57"/>
    </row>
    <row r="132" spans="2:16" ht="11.25" customHeight="1">
      <c r="B132" s="23">
        <v>43891</v>
      </c>
      <c r="C132" s="24">
        <v>47635</v>
      </c>
      <c r="D132" s="10">
        <v>123</v>
      </c>
      <c r="E132" s="25">
        <v>3744</v>
      </c>
      <c r="F132" s="166"/>
      <c r="G132" s="57"/>
      <c r="H132" s="57"/>
      <c r="I132" s="56">
        <v>4317728576.656622</v>
      </c>
      <c r="J132" s="57"/>
      <c r="K132" s="57"/>
      <c r="L132" s="57"/>
      <c r="M132" s="10">
        <v>3517370141.612467</v>
      </c>
      <c r="N132" s="10">
        <v>2586145958.387175</v>
      </c>
      <c r="O132" s="56">
        <v>1548888829.0121813</v>
      </c>
      <c r="P132" s="57"/>
    </row>
    <row r="133" spans="2:16" ht="11.25" customHeight="1">
      <c r="B133" s="23">
        <v>43891</v>
      </c>
      <c r="C133" s="24">
        <v>47665</v>
      </c>
      <c r="D133" s="10">
        <v>124</v>
      </c>
      <c r="E133" s="25">
        <v>3774</v>
      </c>
      <c r="F133" s="166"/>
      <c r="G133" s="57"/>
      <c r="H133" s="57"/>
      <c r="I133" s="56">
        <v>4265232443.896194</v>
      </c>
      <c r="J133" s="57"/>
      <c r="K133" s="57"/>
      <c r="L133" s="57"/>
      <c r="M133" s="10">
        <v>3468901746.5762057</v>
      </c>
      <c r="N133" s="10">
        <v>2544232089.492848</v>
      </c>
      <c r="O133" s="56">
        <v>1517539571.8989463</v>
      </c>
      <c r="P133" s="57"/>
    </row>
    <row r="134" spans="2:16" ht="11.25" customHeight="1">
      <c r="B134" s="23">
        <v>43891</v>
      </c>
      <c r="C134" s="24">
        <v>47696</v>
      </c>
      <c r="D134" s="10">
        <v>125</v>
      </c>
      <c r="E134" s="25">
        <v>3805</v>
      </c>
      <c r="F134" s="166"/>
      <c r="G134" s="57"/>
      <c r="H134" s="57"/>
      <c r="I134" s="56">
        <v>4212987370.87492</v>
      </c>
      <c r="J134" s="57"/>
      <c r="K134" s="57"/>
      <c r="L134" s="57"/>
      <c r="M134" s="10">
        <v>3420599526.655841</v>
      </c>
      <c r="N134" s="10">
        <v>2502424890.0824637</v>
      </c>
      <c r="O134" s="56">
        <v>1486281148.6598096</v>
      </c>
      <c r="P134" s="57"/>
    </row>
    <row r="135" spans="2:16" ht="11.25" customHeight="1">
      <c r="B135" s="23">
        <v>43891</v>
      </c>
      <c r="C135" s="24">
        <v>47727</v>
      </c>
      <c r="D135" s="10">
        <v>126</v>
      </c>
      <c r="E135" s="25">
        <v>3836</v>
      </c>
      <c r="F135" s="166"/>
      <c r="G135" s="57"/>
      <c r="H135" s="57"/>
      <c r="I135" s="56">
        <v>4160561208.761244</v>
      </c>
      <c r="J135" s="57"/>
      <c r="K135" s="57"/>
      <c r="L135" s="57"/>
      <c r="M135" s="10">
        <v>3372304396.0506206</v>
      </c>
      <c r="N135" s="10">
        <v>2460819056.6438527</v>
      </c>
      <c r="O135" s="56">
        <v>1455379385.9248223</v>
      </c>
      <c r="P135" s="57"/>
    </row>
    <row r="136" spans="2:16" ht="11.25" customHeight="1">
      <c r="B136" s="23">
        <v>43891</v>
      </c>
      <c r="C136" s="24">
        <v>47757</v>
      </c>
      <c r="D136" s="10">
        <v>127</v>
      </c>
      <c r="E136" s="25">
        <v>3866</v>
      </c>
      <c r="F136" s="166"/>
      <c r="G136" s="57"/>
      <c r="H136" s="57"/>
      <c r="I136" s="56">
        <v>4108088644.81127</v>
      </c>
      <c r="J136" s="57"/>
      <c r="K136" s="57"/>
      <c r="L136" s="57"/>
      <c r="M136" s="10">
        <v>3324307732.1324573</v>
      </c>
      <c r="N136" s="10">
        <v>2419824668.164894</v>
      </c>
      <c r="O136" s="56">
        <v>1425267955.9728506</v>
      </c>
      <c r="P136" s="57"/>
    </row>
    <row r="137" spans="2:16" ht="11.25" customHeight="1">
      <c r="B137" s="23">
        <v>43891</v>
      </c>
      <c r="C137" s="24">
        <v>47788</v>
      </c>
      <c r="D137" s="10">
        <v>128</v>
      </c>
      <c r="E137" s="25">
        <v>3897</v>
      </c>
      <c r="F137" s="166"/>
      <c r="G137" s="57"/>
      <c r="H137" s="57"/>
      <c r="I137" s="56">
        <v>4056376431.414319</v>
      </c>
      <c r="J137" s="57"/>
      <c r="K137" s="57"/>
      <c r="L137" s="57"/>
      <c r="M137" s="10">
        <v>3276894377.4053917</v>
      </c>
      <c r="N137" s="10">
        <v>2379245277.893153</v>
      </c>
      <c r="O137" s="56">
        <v>1395431289.957813</v>
      </c>
      <c r="P137" s="57"/>
    </row>
    <row r="138" spans="2:16" ht="11.25" customHeight="1">
      <c r="B138" s="23">
        <v>43891</v>
      </c>
      <c r="C138" s="24">
        <v>47818</v>
      </c>
      <c r="D138" s="10">
        <v>129</v>
      </c>
      <c r="E138" s="25">
        <v>3927</v>
      </c>
      <c r="F138" s="166"/>
      <c r="G138" s="57"/>
      <c r="H138" s="57"/>
      <c r="I138" s="56">
        <v>4004629837.591701</v>
      </c>
      <c r="J138" s="57"/>
      <c r="K138" s="57"/>
      <c r="L138" s="57"/>
      <c r="M138" s="10">
        <v>3229781419.3581285</v>
      </c>
      <c r="N138" s="10">
        <v>2339266340.776242</v>
      </c>
      <c r="O138" s="56">
        <v>1366359549.130036</v>
      </c>
      <c r="P138" s="57"/>
    </row>
    <row r="139" spans="2:16" ht="11.25" customHeight="1">
      <c r="B139" s="23">
        <v>43891</v>
      </c>
      <c r="C139" s="24">
        <v>47849</v>
      </c>
      <c r="D139" s="10">
        <v>130</v>
      </c>
      <c r="E139" s="25">
        <v>3958</v>
      </c>
      <c r="F139" s="166"/>
      <c r="G139" s="57"/>
      <c r="H139" s="57"/>
      <c r="I139" s="56">
        <v>3953128718.670941</v>
      </c>
      <c r="J139" s="57"/>
      <c r="K139" s="57"/>
      <c r="L139" s="57"/>
      <c r="M139" s="10">
        <v>3182837656.9322047</v>
      </c>
      <c r="N139" s="10">
        <v>2299403143.1888556</v>
      </c>
      <c r="O139" s="56">
        <v>1337386899.3988345</v>
      </c>
      <c r="P139" s="57"/>
    </row>
    <row r="140" spans="2:16" ht="11.25" customHeight="1">
      <c r="B140" s="23">
        <v>43891</v>
      </c>
      <c r="C140" s="24">
        <v>47880</v>
      </c>
      <c r="D140" s="10">
        <v>131</v>
      </c>
      <c r="E140" s="25">
        <v>3989</v>
      </c>
      <c r="F140" s="166"/>
      <c r="G140" s="57"/>
      <c r="H140" s="57"/>
      <c r="I140" s="56">
        <v>3902075337.249074</v>
      </c>
      <c r="J140" s="57"/>
      <c r="K140" s="57"/>
      <c r="L140" s="57"/>
      <c r="M140" s="10">
        <v>3136403725.4043403</v>
      </c>
      <c r="N140" s="10">
        <v>2260094960.642739</v>
      </c>
      <c r="O140" s="56">
        <v>1308956609.830144</v>
      </c>
      <c r="P140" s="57"/>
    </row>
    <row r="141" spans="2:16" ht="11.25" customHeight="1">
      <c r="B141" s="23">
        <v>43891</v>
      </c>
      <c r="C141" s="24">
        <v>47908</v>
      </c>
      <c r="D141" s="10">
        <v>132</v>
      </c>
      <c r="E141" s="25">
        <v>4017</v>
      </c>
      <c r="F141" s="166"/>
      <c r="G141" s="57"/>
      <c r="H141" s="57"/>
      <c r="I141" s="56">
        <v>3850878237.845369</v>
      </c>
      <c r="J141" s="57"/>
      <c r="K141" s="57"/>
      <c r="L141" s="57"/>
      <c r="M141" s="10">
        <v>3090510480.7969837</v>
      </c>
      <c r="N141" s="10">
        <v>2221907949.6523476</v>
      </c>
      <c r="O141" s="56">
        <v>1281916205.0049407</v>
      </c>
      <c r="P141" s="57"/>
    </row>
    <row r="142" spans="2:16" ht="11.25" customHeight="1">
      <c r="B142" s="23">
        <v>43891</v>
      </c>
      <c r="C142" s="24">
        <v>47939</v>
      </c>
      <c r="D142" s="10">
        <v>133</v>
      </c>
      <c r="E142" s="25">
        <v>4048</v>
      </c>
      <c r="F142" s="166"/>
      <c r="G142" s="57"/>
      <c r="H142" s="57"/>
      <c r="I142" s="56">
        <v>3800271250.742518</v>
      </c>
      <c r="J142" s="57"/>
      <c r="K142" s="57"/>
      <c r="L142" s="57"/>
      <c r="M142" s="10">
        <v>3044723149.700624</v>
      </c>
      <c r="N142" s="10">
        <v>2183422313.2254624</v>
      </c>
      <c r="O142" s="56">
        <v>1254376584.9352686</v>
      </c>
      <c r="P142" s="57"/>
    </row>
    <row r="143" spans="2:16" ht="11.25" customHeight="1">
      <c r="B143" s="23">
        <v>43891</v>
      </c>
      <c r="C143" s="24">
        <v>47969</v>
      </c>
      <c r="D143" s="10">
        <v>134</v>
      </c>
      <c r="E143" s="25">
        <v>4078</v>
      </c>
      <c r="F143" s="166"/>
      <c r="G143" s="57"/>
      <c r="H143" s="57"/>
      <c r="I143" s="56">
        <v>3750100517.438518</v>
      </c>
      <c r="J143" s="57"/>
      <c r="K143" s="57"/>
      <c r="L143" s="57"/>
      <c r="M143" s="10">
        <v>2999595422.044316</v>
      </c>
      <c r="N143" s="10">
        <v>2145766122.5734587</v>
      </c>
      <c r="O143" s="56">
        <v>1227689841.146685</v>
      </c>
      <c r="P143" s="57"/>
    </row>
    <row r="144" spans="2:16" ht="11.25" customHeight="1">
      <c r="B144" s="23">
        <v>43891</v>
      </c>
      <c r="C144" s="24">
        <v>48000</v>
      </c>
      <c r="D144" s="10">
        <v>135</v>
      </c>
      <c r="E144" s="25">
        <v>4109</v>
      </c>
      <c r="F144" s="166"/>
      <c r="G144" s="57"/>
      <c r="H144" s="57"/>
      <c r="I144" s="56">
        <v>3700251703.649369</v>
      </c>
      <c r="J144" s="57"/>
      <c r="K144" s="57"/>
      <c r="L144" s="57"/>
      <c r="M144" s="10">
        <v>2954702908.921625</v>
      </c>
      <c r="N144" s="10">
        <v>2108276727.9429884</v>
      </c>
      <c r="O144" s="56">
        <v>1201131377.2973204</v>
      </c>
      <c r="P144" s="57"/>
    </row>
    <row r="145" spans="2:16" ht="11.25" customHeight="1">
      <c r="B145" s="23">
        <v>43891</v>
      </c>
      <c r="C145" s="24">
        <v>48030</v>
      </c>
      <c r="D145" s="10">
        <v>136</v>
      </c>
      <c r="E145" s="25">
        <v>4139</v>
      </c>
      <c r="F145" s="166"/>
      <c r="G145" s="57"/>
      <c r="H145" s="57"/>
      <c r="I145" s="56">
        <v>3650641825.992676</v>
      </c>
      <c r="J145" s="57"/>
      <c r="K145" s="57"/>
      <c r="L145" s="57"/>
      <c r="M145" s="10">
        <v>2910303878.819921</v>
      </c>
      <c r="N145" s="10">
        <v>2071485513.7761729</v>
      </c>
      <c r="O145" s="56">
        <v>1175332868.2700574</v>
      </c>
      <c r="P145" s="57"/>
    </row>
    <row r="146" spans="2:16" ht="11.25" customHeight="1">
      <c r="B146" s="23">
        <v>43891</v>
      </c>
      <c r="C146" s="24">
        <v>48061</v>
      </c>
      <c r="D146" s="10">
        <v>137</v>
      </c>
      <c r="E146" s="25">
        <v>4170</v>
      </c>
      <c r="F146" s="166"/>
      <c r="G146" s="57"/>
      <c r="H146" s="57"/>
      <c r="I146" s="56">
        <v>3601906797.17009</v>
      </c>
      <c r="J146" s="57"/>
      <c r="K146" s="57"/>
      <c r="L146" s="57"/>
      <c r="M146" s="10">
        <v>2866581955.4332576</v>
      </c>
      <c r="N146" s="10">
        <v>2035176213.2803512</v>
      </c>
      <c r="O146" s="56">
        <v>1149840545.139921</v>
      </c>
      <c r="P146" s="57"/>
    </row>
    <row r="147" spans="2:16" ht="11.25" customHeight="1">
      <c r="B147" s="23">
        <v>43891</v>
      </c>
      <c r="C147" s="24">
        <v>48092</v>
      </c>
      <c r="D147" s="10">
        <v>138</v>
      </c>
      <c r="E147" s="25">
        <v>4201</v>
      </c>
      <c r="F147" s="166"/>
      <c r="G147" s="57"/>
      <c r="H147" s="57"/>
      <c r="I147" s="56">
        <v>3553485375.445498</v>
      </c>
      <c r="J147" s="57"/>
      <c r="K147" s="57"/>
      <c r="L147" s="57"/>
      <c r="M147" s="10">
        <v>2823249132.5873284</v>
      </c>
      <c r="N147" s="10">
        <v>1999313744.3444724</v>
      </c>
      <c r="O147" s="56">
        <v>1124794467.57644</v>
      </c>
      <c r="P147" s="57"/>
    </row>
    <row r="148" spans="2:16" ht="11.25" customHeight="1">
      <c r="B148" s="23">
        <v>43891</v>
      </c>
      <c r="C148" s="24">
        <v>48122</v>
      </c>
      <c r="D148" s="10">
        <v>139</v>
      </c>
      <c r="E148" s="25">
        <v>4231</v>
      </c>
      <c r="F148" s="166"/>
      <c r="G148" s="57"/>
      <c r="H148" s="57"/>
      <c r="I148" s="56">
        <v>3504679184.091308</v>
      </c>
      <c r="J148" s="57"/>
      <c r="K148" s="57"/>
      <c r="L148" s="57"/>
      <c r="M148" s="10">
        <v>2779902092.5083237</v>
      </c>
      <c r="N148" s="10">
        <v>1963771785.1568675</v>
      </c>
      <c r="O148" s="56">
        <v>1100270120.9559839</v>
      </c>
      <c r="P148" s="57"/>
    </row>
    <row r="149" spans="2:16" ht="11.25" customHeight="1">
      <c r="B149" s="23">
        <v>43891</v>
      </c>
      <c r="C149" s="24">
        <v>48153</v>
      </c>
      <c r="D149" s="10">
        <v>140</v>
      </c>
      <c r="E149" s="25">
        <v>4262</v>
      </c>
      <c r="F149" s="166"/>
      <c r="G149" s="57"/>
      <c r="H149" s="57"/>
      <c r="I149" s="56">
        <v>3457175737.663878</v>
      </c>
      <c r="J149" s="57"/>
      <c r="K149" s="57"/>
      <c r="L149" s="57"/>
      <c r="M149" s="10">
        <v>2737571474.437458</v>
      </c>
      <c r="N149" s="10">
        <v>1928950465.1362214</v>
      </c>
      <c r="O149" s="56">
        <v>1076182679.9639983</v>
      </c>
      <c r="P149" s="57"/>
    </row>
    <row r="150" spans="2:16" ht="11.25" customHeight="1">
      <c r="B150" s="23">
        <v>43891</v>
      </c>
      <c r="C150" s="24">
        <v>48183</v>
      </c>
      <c r="D150" s="10">
        <v>141</v>
      </c>
      <c r="E150" s="25">
        <v>4292</v>
      </c>
      <c r="F150" s="166"/>
      <c r="G150" s="57"/>
      <c r="H150" s="57"/>
      <c r="I150" s="56">
        <v>3409982970.571383</v>
      </c>
      <c r="J150" s="57"/>
      <c r="K150" s="57"/>
      <c r="L150" s="57"/>
      <c r="M150" s="10">
        <v>2695769658.330927</v>
      </c>
      <c r="N150" s="10">
        <v>1894820857.2164383</v>
      </c>
      <c r="O150" s="56">
        <v>1052807967.7013288</v>
      </c>
      <c r="P150" s="57"/>
    </row>
    <row r="151" spans="2:16" ht="11.25" customHeight="1">
      <c r="B151" s="23">
        <v>43891</v>
      </c>
      <c r="C151" s="24">
        <v>48214</v>
      </c>
      <c r="D151" s="10">
        <v>142</v>
      </c>
      <c r="E151" s="25">
        <v>4323</v>
      </c>
      <c r="F151" s="166"/>
      <c r="G151" s="57"/>
      <c r="H151" s="57"/>
      <c r="I151" s="56">
        <v>3363381277.620935</v>
      </c>
      <c r="J151" s="57"/>
      <c r="K151" s="57"/>
      <c r="L151" s="57"/>
      <c r="M151" s="10">
        <v>2654418846.1718087</v>
      </c>
      <c r="N151" s="10">
        <v>1861010916.6894188</v>
      </c>
      <c r="O151" s="56">
        <v>1029642704.71113</v>
      </c>
      <c r="P151" s="57"/>
    </row>
    <row r="152" spans="2:16" ht="11.25" customHeight="1">
      <c r="B152" s="23">
        <v>43891</v>
      </c>
      <c r="C152" s="24">
        <v>48245</v>
      </c>
      <c r="D152" s="10">
        <v>143</v>
      </c>
      <c r="E152" s="25">
        <v>4354</v>
      </c>
      <c r="F152" s="166"/>
      <c r="G152" s="57"/>
      <c r="H152" s="57"/>
      <c r="I152" s="56">
        <v>3316544300.044622</v>
      </c>
      <c r="J152" s="57"/>
      <c r="K152" s="57"/>
      <c r="L152" s="57"/>
      <c r="M152" s="10">
        <v>2613015172.8898225</v>
      </c>
      <c r="N152" s="10">
        <v>1827323725.2953782</v>
      </c>
      <c r="O152" s="56">
        <v>1006722415.380269</v>
      </c>
      <c r="P152" s="57"/>
    </row>
    <row r="153" spans="2:16" ht="11.25" customHeight="1">
      <c r="B153" s="23">
        <v>43891</v>
      </c>
      <c r="C153" s="24">
        <v>48274</v>
      </c>
      <c r="D153" s="10">
        <v>144</v>
      </c>
      <c r="E153" s="25">
        <v>4383</v>
      </c>
      <c r="F153" s="166"/>
      <c r="G153" s="57"/>
      <c r="H153" s="57"/>
      <c r="I153" s="56">
        <v>3269555011.980671</v>
      </c>
      <c r="J153" s="57"/>
      <c r="K153" s="57"/>
      <c r="L153" s="57"/>
      <c r="M153" s="10">
        <v>2571906165.4525094</v>
      </c>
      <c r="N153" s="10">
        <v>1794296139.4594831</v>
      </c>
      <c r="O153" s="56">
        <v>984609259.5245411</v>
      </c>
      <c r="P153" s="57"/>
    </row>
    <row r="154" spans="2:16" ht="11.25" customHeight="1">
      <c r="B154" s="23">
        <v>43891</v>
      </c>
      <c r="C154" s="24">
        <v>48305</v>
      </c>
      <c r="D154" s="10">
        <v>145</v>
      </c>
      <c r="E154" s="25">
        <v>4414</v>
      </c>
      <c r="F154" s="166"/>
      <c r="G154" s="57"/>
      <c r="H154" s="57"/>
      <c r="I154" s="56">
        <v>3223786920.095543</v>
      </c>
      <c r="J154" s="57"/>
      <c r="K154" s="57"/>
      <c r="L154" s="57"/>
      <c r="M154" s="10">
        <v>2531602865.048286</v>
      </c>
      <c r="N154" s="10">
        <v>1761686695.7054474</v>
      </c>
      <c r="O154" s="56">
        <v>962620457.6326593</v>
      </c>
      <c r="P154" s="57"/>
    </row>
    <row r="155" spans="2:16" ht="11.25" customHeight="1">
      <c r="B155" s="23">
        <v>43891</v>
      </c>
      <c r="C155" s="24">
        <v>48335</v>
      </c>
      <c r="D155" s="10">
        <v>146</v>
      </c>
      <c r="E155" s="25">
        <v>4444</v>
      </c>
      <c r="F155" s="166"/>
      <c r="G155" s="57"/>
      <c r="H155" s="57"/>
      <c r="I155" s="56">
        <v>3178213318.184371</v>
      </c>
      <c r="J155" s="57"/>
      <c r="K155" s="57"/>
      <c r="L155" s="57"/>
      <c r="M155" s="10">
        <v>2491717791.618281</v>
      </c>
      <c r="N155" s="10">
        <v>1729663881.0939565</v>
      </c>
      <c r="O155" s="56">
        <v>941248316.7199308</v>
      </c>
      <c r="P155" s="57"/>
    </row>
    <row r="156" spans="2:16" ht="11.25" customHeight="1">
      <c r="B156" s="23">
        <v>43891</v>
      </c>
      <c r="C156" s="24">
        <v>48366</v>
      </c>
      <c r="D156" s="10">
        <v>147</v>
      </c>
      <c r="E156" s="25">
        <v>4475</v>
      </c>
      <c r="F156" s="166"/>
      <c r="G156" s="57"/>
      <c r="H156" s="57"/>
      <c r="I156" s="56">
        <v>3133006106.829738</v>
      </c>
      <c r="J156" s="57"/>
      <c r="K156" s="57"/>
      <c r="L156" s="57"/>
      <c r="M156" s="10">
        <v>2452109333.7617197</v>
      </c>
      <c r="N156" s="10">
        <v>1697840100.1538873</v>
      </c>
      <c r="O156" s="56">
        <v>920017105.8243781</v>
      </c>
      <c r="P156" s="57"/>
    </row>
    <row r="157" spans="2:16" ht="11.25" customHeight="1">
      <c r="B157" s="23">
        <v>43891</v>
      </c>
      <c r="C157" s="24">
        <v>48396</v>
      </c>
      <c r="D157" s="10">
        <v>148</v>
      </c>
      <c r="E157" s="25">
        <v>4505</v>
      </c>
      <c r="F157" s="166"/>
      <c r="G157" s="57"/>
      <c r="H157" s="57"/>
      <c r="I157" s="56">
        <v>3087587764.012141</v>
      </c>
      <c r="J157" s="57"/>
      <c r="K157" s="57"/>
      <c r="L157" s="57"/>
      <c r="M157" s="10">
        <v>2412595206.3728805</v>
      </c>
      <c r="N157" s="10">
        <v>1666369024.656625</v>
      </c>
      <c r="O157" s="56">
        <v>899262292.4884584</v>
      </c>
      <c r="P157" s="57"/>
    </row>
    <row r="158" spans="2:16" ht="11.25" customHeight="1">
      <c r="B158" s="23">
        <v>43891</v>
      </c>
      <c r="C158" s="24">
        <v>48427</v>
      </c>
      <c r="D158" s="10">
        <v>149</v>
      </c>
      <c r="E158" s="25">
        <v>4536</v>
      </c>
      <c r="F158" s="166"/>
      <c r="G158" s="57"/>
      <c r="H158" s="57"/>
      <c r="I158" s="56">
        <v>3042074208.924045</v>
      </c>
      <c r="J158" s="57"/>
      <c r="K158" s="57"/>
      <c r="L158" s="57"/>
      <c r="M158" s="10">
        <v>2372999969.1413236</v>
      </c>
      <c r="N158" s="10">
        <v>1634852399.2424521</v>
      </c>
      <c r="O158" s="56">
        <v>878517399.9552552</v>
      </c>
      <c r="P158" s="57"/>
    </row>
    <row r="159" spans="2:16" ht="11.25" customHeight="1">
      <c r="B159" s="23">
        <v>43891</v>
      </c>
      <c r="C159" s="24">
        <v>48458</v>
      </c>
      <c r="D159" s="10">
        <v>150</v>
      </c>
      <c r="E159" s="25">
        <v>4567</v>
      </c>
      <c r="F159" s="166"/>
      <c r="G159" s="57"/>
      <c r="H159" s="57"/>
      <c r="I159" s="56">
        <v>2996686260.094039</v>
      </c>
      <c r="J159" s="57"/>
      <c r="K159" s="57"/>
      <c r="L159" s="57"/>
      <c r="M159" s="10">
        <v>2333629918.799222</v>
      </c>
      <c r="N159" s="10">
        <v>1603640047.9503424</v>
      </c>
      <c r="O159" s="56">
        <v>858094921.2907152</v>
      </c>
      <c r="P159" s="57"/>
    </row>
    <row r="160" spans="2:16" ht="11.25" customHeight="1">
      <c r="B160" s="23">
        <v>43891</v>
      </c>
      <c r="C160" s="24">
        <v>48488</v>
      </c>
      <c r="D160" s="10">
        <v>151</v>
      </c>
      <c r="E160" s="25">
        <v>4597</v>
      </c>
      <c r="F160" s="166"/>
      <c r="G160" s="57"/>
      <c r="H160" s="57"/>
      <c r="I160" s="56">
        <v>2952044903.4785</v>
      </c>
      <c r="J160" s="57"/>
      <c r="K160" s="57"/>
      <c r="L160" s="57"/>
      <c r="M160" s="10">
        <v>2295092676.338852</v>
      </c>
      <c r="N160" s="10">
        <v>1573275949.6420448</v>
      </c>
      <c r="O160" s="56">
        <v>838396439.6270058</v>
      </c>
      <c r="P160" s="57"/>
    </row>
    <row r="161" spans="2:16" ht="11.25" customHeight="1">
      <c r="B161" s="23">
        <v>43891</v>
      </c>
      <c r="C161" s="24">
        <v>48519</v>
      </c>
      <c r="D161" s="10">
        <v>152</v>
      </c>
      <c r="E161" s="25">
        <v>4628</v>
      </c>
      <c r="F161" s="166"/>
      <c r="G161" s="57"/>
      <c r="H161" s="57"/>
      <c r="I161" s="56">
        <v>2908387732.321529</v>
      </c>
      <c r="J161" s="57"/>
      <c r="K161" s="57"/>
      <c r="L161" s="57"/>
      <c r="M161" s="10">
        <v>2257315954.0062027</v>
      </c>
      <c r="N161" s="10">
        <v>1543444866.1610665</v>
      </c>
      <c r="O161" s="56">
        <v>819015765.5019261</v>
      </c>
      <c r="P161" s="57"/>
    </row>
    <row r="162" spans="2:16" ht="11.25" customHeight="1">
      <c r="B162" s="23">
        <v>43891</v>
      </c>
      <c r="C162" s="24">
        <v>48549</v>
      </c>
      <c r="D162" s="10">
        <v>153</v>
      </c>
      <c r="E162" s="25">
        <v>4658</v>
      </c>
      <c r="F162" s="166"/>
      <c r="G162" s="57"/>
      <c r="H162" s="57"/>
      <c r="I162" s="56">
        <v>2865056311.444461</v>
      </c>
      <c r="J162" s="57"/>
      <c r="K162" s="57"/>
      <c r="L162" s="57"/>
      <c r="M162" s="10">
        <v>2220034735.1626425</v>
      </c>
      <c r="N162" s="10">
        <v>1514217657.9194145</v>
      </c>
      <c r="O162" s="56">
        <v>800212868.2480421</v>
      </c>
      <c r="P162" s="57"/>
    </row>
    <row r="163" spans="2:16" ht="11.25" customHeight="1">
      <c r="B163" s="23">
        <v>43891</v>
      </c>
      <c r="C163" s="24">
        <v>48580</v>
      </c>
      <c r="D163" s="10">
        <v>154</v>
      </c>
      <c r="E163" s="25">
        <v>4689</v>
      </c>
      <c r="F163" s="166"/>
      <c r="G163" s="57"/>
      <c r="H163" s="57"/>
      <c r="I163" s="56">
        <v>2821732916.725725</v>
      </c>
      <c r="J163" s="57"/>
      <c r="K163" s="57"/>
      <c r="L163" s="57"/>
      <c r="M163" s="10">
        <v>2182756503.1300855</v>
      </c>
      <c r="N163" s="10">
        <v>1485005015.5520627</v>
      </c>
      <c r="O163" s="56">
        <v>781451024.1343281</v>
      </c>
      <c r="P163" s="57"/>
    </row>
    <row r="164" spans="2:16" ht="11.25" customHeight="1">
      <c r="B164" s="23">
        <v>43891</v>
      </c>
      <c r="C164" s="24">
        <v>48611</v>
      </c>
      <c r="D164" s="10">
        <v>155</v>
      </c>
      <c r="E164" s="25">
        <v>4720</v>
      </c>
      <c r="F164" s="166"/>
      <c r="G164" s="57"/>
      <c r="H164" s="57"/>
      <c r="I164" s="56">
        <v>2778647076.880682</v>
      </c>
      <c r="J164" s="57"/>
      <c r="K164" s="57"/>
      <c r="L164" s="57"/>
      <c r="M164" s="10">
        <v>2145781787.3988907</v>
      </c>
      <c r="N164" s="10">
        <v>1456137134.4279206</v>
      </c>
      <c r="O164" s="56">
        <v>763014412.1466496</v>
      </c>
      <c r="P164" s="57"/>
    </row>
    <row r="165" spans="2:16" ht="11.25" customHeight="1">
      <c r="B165" s="23">
        <v>43891</v>
      </c>
      <c r="C165" s="24">
        <v>48639</v>
      </c>
      <c r="D165" s="10">
        <v>156</v>
      </c>
      <c r="E165" s="25">
        <v>4748</v>
      </c>
      <c r="F165" s="166"/>
      <c r="G165" s="57"/>
      <c r="H165" s="57"/>
      <c r="I165" s="56">
        <v>2736425591.183178</v>
      </c>
      <c r="J165" s="57"/>
      <c r="K165" s="57"/>
      <c r="L165" s="57"/>
      <c r="M165" s="10">
        <v>2109939155.788765</v>
      </c>
      <c r="N165" s="10">
        <v>1428524754.1901553</v>
      </c>
      <c r="O165" s="56">
        <v>745681288.5934917</v>
      </c>
      <c r="P165" s="57"/>
    </row>
    <row r="166" spans="2:16" ht="11.25" customHeight="1">
      <c r="B166" s="23">
        <v>43891</v>
      </c>
      <c r="C166" s="24">
        <v>48670</v>
      </c>
      <c r="D166" s="10">
        <v>157</v>
      </c>
      <c r="E166" s="25">
        <v>4779</v>
      </c>
      <c r="F166" s="166"/>
      <c r="G166" s="57"/>
      <c r="H166" s="57"/>
      <c r="I166" s="56">
        <v>2694031867.707065</v>
      </c>
      <c r="J166" s="57"/>
      <c r="K166" s="57"/>
      <c r="L166" s="57"/>
      <c r="M166" s="10">
        <v>2073728021.5395255</v>
      </c>
      <c r="N166" s="10">
        <v>1400437487.9398699</v>
      </c>
      <c r="O166" s="56">
        <v>727923637.6723108</v>
      </c>
      <c r="P166" s="57"/>
    </row>
    <row r="167" spans="2:16" ht="11.25" customHeight="1">
      <c r="B167" s="23">
        <v>43891</v>
      </c>
      <c r="C167" s="24">
        <v>48700</v>
      </c>
      <c r="D167" s="10">
        <v>158</v>
      </c>
      <c r="E167" s="25">
        <v>4809</v>
      </c>
      <c r="F167" s="166"/>
      <c r="G167" s="57"/>
      <c r="H167" s="57"/>
      <c r="I167" s="56">
        <v>2652327562.087123</v>
      </c>
      <c r="J167" s="57"/>
      <c r="K167" s="57"/>
      <c r="L167" s="57"/>
      <c r="M167" s="10">
        <v>2038275039.6377397</v>
      </c>
      <c r="N167" s="10">
        <v>1373107328.6641846</v>
      </c>
      <c r="O167" s="56">
        <v>710792216.0142009</v>
      </c>
      <c r="P167" s="57"/>
    </row>
    <row r="168" spans="2:16" ht="11.25" customHeight="1">
      <c r="B168" s="23">
        <v>43891</v>
      </c>
      <c r="C168" s="24">
        <v>48731</v>
      </c>
      <c r="D168" s="10">
        <v>159</v>
      </c>
      <c r="E168" s="25">
        <v>4840</v>
      </c>
      <c r="F168" s="166"/>
      <c r="G168" s="57"/>
      <c r="H168" s="57"/>
      <c r="I168" s="56">
        <v>2610789455.378965</v>
      </c>
      <c r="J168" s="57"/>
      <c r="K168" s="57"/>
      <c r="L168" s="57"/>
      <c r="M168" s="10">
        <v>2002950686.3877134</v>
      </c>
      <c r="N168" s="10">
        <v>1345879098.7238588</v>
      </c>
      <c r="O168" s="56">
        <v>693746565.7693545</v>
      </c>
      <c r="P168" s="57"/>
    </row>
    <row r="169" spans="2:16" ht="11.25" customHeight="1">
      <c r="B169" s="23">
        <v>43891</v>
      </c>
      <c r="C169" s="24">
        <v>48761</v>
      </c>
      <c r="D169" s="10">
        <v>160</v>
      </c>
      <c r="E169" s="25">
        <v>4870</v>
      </c>
      <c r="F169" s="166"/>
      <c r="G169" s="57"/>
      <c r="H169" s="57"/>
      <c r="I169" s="56">
        <v>2569116650.311925</v>
      </c>
      <c r="J169" s="57"/>
      <c r="K169" s="57"/>
      <c r="L169" s="57"/>
      <c r="M169" s="10">
        <v>1967744880.0831025</v>
      </c>
      <c r="N169" s="10">
        <v>1318968276.556565</v>
      </c>
      <c r="O169" s="56">
        <v>677088178.2358309</v>
      </c>
      <c r="P169" s="57"/>
    </row>
    <row r="170" spans="2:16" ht="11.25" customHeight="1">
      <c r="B170" s="23">
        <v>43891</v>
      </c>
      <c r="C170" s="24">
        <v>48792</v>
      </c>
      <c r="D170" s="10">
        <v>161</v>
      </c>
      <c r="E170" s="25">
        <v>4901</v>
      </c>
      <c r="F170" s="166"/>
      <c r="G170" s="57"/>
      <c r="H170" s="57"/>
      <c r="I170" s="56">
        <v>2528601834.767344</v>
      </c>
      <c r="J170" s="57"/>
      <c r="K170" s="57"/>
      <c r="L170" s="57"/>
      <c r="M170" s="10">
        <v>1933428851.6098256</v>
      </c>
      <c r="N170" s="10">
        <v>1292670527.1716938</v>
      </c>
      <c r="O170" s="56">
        <v>660777653.9261676</v>
      </c>
      <c r="P170" s="57"/>
    </row>
    <row r="171" spans="2:16" ht="11.25" customHeight="1">
      <c r="B171" s="23">
        <v>43891</v>
      </c>
      <c r="C171" s="24">
        <v>48823</v>
      </c>
      <c r="D171" s="10">
        <v>162</v>
      </c>
      <c r="E171" s="25">
        <v>4932</v>
      </c>
      <c r="F171" s="166"/>
      <c r="G171" s="57"/>
      <c r="H171" s="57"/>
      <c r="I171" s="56">
        <v>2488276959.870703</v>
      </c>
      <c r="J171" s="57"/>
      <c r="K171" s="57"/>
      <c r="L171" s="57"/>
      <c r="M171" s="10">
        <v>1899368554.4291878</v>
      </c>
      <c r="N171" s="10">
        <v>1266668552.4762144</v>
      </c>
      <c r="O171" s="56">
        <v>644743702.1943529</v>
      </c>
      <c r="P171" s="57"/>
    </row>
    <row r="172" spans="2:16" ht="11.25" customHeight="1">
      <c r="B172" s="23">
        <v>43891</v>
      </c>
      <c r="C172" s="24">
        <v>48853</v>
      </c>
      <c r="D172" s="10">
        <v>163</v>
      </c>
      <c r="E172" s="25">
        <v>4962</v>
      </c>
      <c r="F172" s="166"/>
      <c r="G172" s="57"/>
      <c r="H172" s="57"/>
      <c r="I172" s="56">
        <v>2447622174.273436</v>
      </c>
      <c r="J172" s="57"/>
      <c r="K172" s="57"/>
      <c r="L172" s="57"/>
      <c r="M172" s="10">
        <v>1865268966.9825737</v>
      </c>
      <c r="N172" s="10">
        <v>1240866262.829823</v>
      </c>
      <c r="O172" s="56">
        <v>629021052.0092958</v>
      </c>
      <c r="P172" s="57"/>
    </row>
    <row r="173" spans="2:16" ht="11.25" customHeight="1">
      <c r="B173" s="23">
        <v>43891</v>
      </c>
      <c r="C173" s="24">
        <v>48884</v>
      </c>
      <c r="D173" s="10">
        <v>164</v>
      </c>
      <c r="E173" s="25">
        <v>4993</v>
      </c>
      <c r="F173" s="166"/>
      <c r="G173" s="57"/>
      <c r="H173" s="57"/>
      <c r="I173" s="56">
        <v>2408080972.233637</v>
      </c>
      <c r="J173" s="57"/>
      <c r="K173" s="57"/>
      <c r="L173" s="57"/>
      <c r="M173" s="10">
        <v>1832023123.2159076</v>
      </c>
      <c r="N173" s="10">
        <v>1215650004.195309</v>
      </c>
      <c r="O173" s="56">
        <v>613628297.8322724</v>
      </c>
      <c r="P173" s="57"/>
    </row>
    <row r="174" spans="2:16" ht="11.25" customHeight="1">
      <c r="B174" s="23">
        <v>43891</v>
      </c>
      <c r="C174" s="24">
        <v>48914</v>
      </c>
      <c r="D174" s="10">
        <v>165</v>
      </c>
      <c r="E174" s="25">
        <v>5023</v>
      </c>
      <c r="F174" s="166"/>
      <c r="G174" s="57"/>
      <c r="H174" s="57"/>
      <c r="I174" s="56">
        <v>2368772115.826234</v>
      </c>
      <c r="J174" s="57"/>
      <c r="K174" s="57"/>
      <c r="L174" s="57"/>
      <c r="M174" s="10">
        <v>1799159669.5500288</v>
      </c>
      <c r="N174" s="10">
        <v>1190904892.945121</v>
      </c>
      <c r="O174" s="56">
        <v>598673433.2254425</v>
      </c>
      <c r="P174" s="57"/>
    </row>
    <row r="175" spans="2:16" ht="11.25" customHeight="1">
      <c r="B175" s="23">
        <v>43891</v>
      </c>
      <c r="C175" s="24">
        <v>48945</v>
      </c>
      <c r="D175" s="10">
        <v>166</v>
      </c>
      <c r="E175" s="25">
        <v>5054</v>
      </c>
      <c r="F175" s="166"/>
      <c r="G175" s="57"/>
      <c r="H175" s="57"/>
      <c r="I175" s="56">
        <v>2329832599.797997</v>
      </c>
      <c r="J175" s="57"/>
      <c r="K175" s="57"/>
      <c r="L175" s="57"/>
      <c r="M175" s="10">
        <v>1766582492.1367624</v>
      </c>
      <c r="N175" s="10">
        <v>1166367439.2638686</v>
      </c>
      <c r="O175" s="56">
        <v>583854878.6318078</v>
      </c>
      <c r="P175" s="57"/>
    </row>
    <row r="176" spans="2:16" ht="11.25" customHeight="1">
      <c r="B176" s="23">
        <v>43891</v>
      </c>
      <c r="C176" s="24">
        <v>48976</v>
      </c>
      <c r="D176" s="10">
        <v>167</v>
      </c>
      <c r="E176" s="25">
        <v>5085</v>
      </c>
      <c r="F176" s="166"/>
      <c r="G176" s="57"/>
      <c r="H176" s="57"/>
      <c r="I176" s="56">
        <v>2290576080.691145</v>
      </c>
      <c r="J176" s="57"/>
      <c r="K176" s="57"/>
      <c r="L176" s="57"/>
      <c r="M176" s="10">
        <v>1733870687.620621</v>
      </c>
      <c r="N176" s="10">
        <v>1141858430.4555604</v>
      </c>
      <c r="O176" s="56">
        <v>569165291.735813</v>
      </c>
      <c r="P176" s="57"/>
    </row>
    <row r="177" spans="2:16" ht="11.25" customHeight="1">
      <c r="B177" s="23">
        <v>43891</v>
      </c>
      <c r="C177" s="24">
        <v>49004</v>
      </c>
      <c r="D177" s="10">
        <v>168</v>
      </c>
      <c r="E177" s="25">
        <v>5113</v>
      </c>
      <c r="F177" s="166"/>
      <c r="G177" s="57"/>
      <c r="H177" s="57"/>
      <c r="I177" s="56">
        <v>2251911642.356495</v>
      </c>
      <c r="J177" s="57"/>
      <c r="K177" s="57"/>
      <c r="L177" s="57"/>
      <c r="M177" s="10">
        <v>1701991757.5128934</v>
      </c>
      <c r="N177" s="10">
        <v>1118289189.9618013</v>
      </c>
      <c r="O177" s="56">
        <v>555284158.5129969</v>
      </c>
      <c r="P177" s="57"/>
    </row>
    <row r="178" spans="2:16" ht="11.25" customHeight="1">
      <c r="B178" s="23">
        <v>43891</v>
      </c>
      <c r="C178" s="24">
        <v>49035</v>
      </c>
      <c r="D178" s="10">
        <v>169</v>
      </c>
      <c r="E178" s="25">
        <v>5144</v>
      </c>
      <c r="F178" s="166"/>
      <c r="G178" s="57"/>
      <c r="H178" s="57"/>
      <c r="I178" s="56">
        <v>2213591052.18651</v>
      </c>
      <c r="J178" s="57"/>
      <c r="K178" s="57"/>
      <c r="L178" s="57"/>
      <c r="M178" s="10">
        <v>1670191526.390682</v>
      </c>
      <c r="N178" s="10">
        <v>1094604030.914074</v>
      </c>
      <c r="O178" s="56">
        <v>541221224.7659907</v>
      </c>
      <c r="P178" s="57"/>
    </row>
    <row r="179" spans="2:16" ht="11.25" customHeight="1">
      <c r="B179" s="23">
        <v>43891</v>
      </c>
      <c r="C179" s="24">
        <v>49065</v>
      </c>
      <c r="D179" s="10">
        <v>170</v>
      </c>
      <c r="E179" s="25">
        <v>5174</v>
      </c>
      <c r="F179" s="166"/>
      <c r="G179" s="57"/>
      <c r="H179" s="57"/>
      <c r="I179" s="56">
        <v>2175144321.165496</v>
      </c>
      <c r="J179" s="57"/>
      <c r="K179" s="57"/>
      <c r="L179" s="57"/>
      <c r="M179" s="10">
        <v>1638488975.1015828</v>
      </c>
      <c r="N179" s="10">
        <v>1071183952.6733452</v>
      </c>
      <c r="O179" s="56">
        <v>527470186.97684854</v>
      </c>
      <c r="P179" s="57"/>
    </row>
    <row r="180" spans="2:16" ht="11.25" customHeight="1">
      <c r="B180" s="23">
        <v>43891</v>
      </c>
      <c r="C180" s="24">
        <v>49096</v>
      </c>
      <c r="D180" s="10">
        <v>171</v>
      </c>
      <c r="E180" s="25">
        <v>5205</v>
      </c>
      <c r="F180" s="166"/>
      <c r="G180" s="57"/>
      <c r="H180" s="57"/>
      <c r="I180" s="56">
        <v>2137439424.732479</v>
      </c>
      <c r="J180" s="57"/>
      <c r="K180" s="57"/>
      <c r="L180" s="57"/>
      <c r="M180" s="10">
        <v>1607355869.3473744</v>
      </c>
      <c r="N180" s="10">
        <v>1048157793.1991384</v>
      </c>
      <c r="O180" s="56">
        <v>513945594.1475224</v>
      </c>
      <c r="P180" s="57"/>
    </row>
    <row r="181" spans="2:16" ht="11.25" customHeight="1">
      <c r="B181" s="23">
        <v>43891</v>
      </c>
      <c r="C181" s="24">
        <v>49126</v>
      </c>
      <c r="D181" s="10">
        <v>172</v>
      </c>
      <c r="E181" s="25">
        <v>5235</v>
      </c>
      <c r="F181" s="166"/>
      <c r="G181" s="57"/>
      <c r="H181" s="57"/>
      <c r="I181" s="56">
        <v>2100529411.25971</v>
      </c>
      <c r="J181" s="57"/>
      <c r="K181" s="57"/>
      <c r="L181" s="57"/>
      <c r="M181" s="10">
        <v>1577006749.1743054</v>
      </c>
      <c r="N181" s="10">
        <v>1025836025.4547373</v>
      </c>
      <c r="O181" s="56">
        <v>500938613.8772136</v>
      </c>
      <c r="P181" s="57"/>
    </row>
    <row r="182" spans="2:16" ht="11.25" customHeight="1">
      <c r="B182" s="23">
        <v>43891</v>
      </c>
      <c r="C182" s="24">
        <v>49157</v>
      </c>
      <c r="D182" s="10">
        <v>173</v>
      </c>
      <c r="E182" s="25">
        <v>5266</v>
      </c>
      <c r="F182" s="166"/>
      <c r="G182" s="57"/>
      <c r="H182" s="57"/>
      <c r="I182" s="56">
        <v>2063814509.477657</v>
      </c>
      <c r="J182" s="57"/>
      <c r="K182" s="57"/>
      <c r="L182" s="57"/>
      <c r="M182" s="10">
        <v>1546814468.211182</v>
      </c>
      <c r="N182" s="10">
        <v>1003637114.4121088</v>
      </c>
      <c r="O182" s="56">
        <v>488022556.66821736</v>
      </c>
      <c r="P182" s="57"/>
    </row>
    <row r="183" spans="2:16" ht="11.25" customHeight="1">
      <c r="B183" s="23">
        <v>43891</v>
      </c>
      <c r="C183" s="24">
        <v>49188</v>
      </c>
      <c r="D183" s="10">
        <v>174</v>
      </c>
      <c r="E183" s="25">
        <v>5297</v>
      </c>
      <c r="F183" s="166"/>
      <c r="G183" s="57"/>
      <c r="H183" s="57"/>
      <c r="I183" s="56">
        <v>2027853365.208676</v>
      </c>
      <c r="J183" s="57"/>
      <c r="K183" s="57"/>
      <c r="L183" s="57"/>
      <c r="M183" s="10">
        <v>1517284045.1950157</v>
      </c>
      <c r="N183" s="10">
        <v>981972829.7839991</v>
      </c>
      <c r="O183" s="56">
        <v>475465788.922082</v>
      </c>
      <c r="P183" s="57"/>
    </row>
    <row r="184" spans="2:16" ht="11.25" customHeight="1">
      <c r="B184" s="23">
        <v>43891</v>
      </c>
      <c r="C184" s="24">
        <v>49218</v>
      </c>
      <c r="D184" s="10">
        <v>175</v>
      </c>
      <c r="E184" s="25">
        <v>5327</v>
      </c>
      <c r="F184" s="166"/>
      <c r="G184" s="57"/>
      <c r="H184" s="57"/>
      <c r="I184" s="56">
        <v>1992689321.850864</v>
      </c>
      <c r="J184" s="57"/>
      <c r="K184" s="57"/>
      <c r="L184" s="57"/>
      <c r="M184" s="10">
        <v>1488526248.0357623</v>
      </c>
      <c r="N184" s="10">
        <v>960989947.8721917</v>
      </c>
      <c r="O184" s="56">
        <v>463398614.1061682</v>
      </c>
      <c r="P184" s="57"/>
    </row>
    <row r="185" spans="2:16" ht="11.25" customHeight="1">
      <c r="B185" s="23">
        <v>43891</v>
      </c>
      <c r="C185" s="24">
        <v>49249</v>
      </c>
      <c r="D185" s="10">
        <v>176</v>
      </c>
      <c r="E185" s="25">
        <v>5358</v>
      </c>
      <c r="F185" s="166"/>
      <c r="G185" s="57"/>
      <c r="H185" s="57"/>
      <c r="I185" s="56">
        <v>1957952238.686721</v>
      </c>
      <c r="J185" s="57"/>
      <c r="K185" s="57"/>
      <c r="L185" s="57"/>
      <c r="M185" s="10">
        <v>1460097227.5753384</v>
      </c>
      <c r="N185" s="10">
        <v>940238903.9677706</v>
      </c>
      <c r="O185" s="56">
        <v>451471897.4461063</v>
      </c>
      <c r="P185" s="57"/>
    </row>
    <row r="186" spans="2:16" ht="11.25" customHeight="1">
      <c r="B186" s="23">
        <v>43891</v>
      </c>
      <c r="C186" s="24">
        <v>49279</v>
      </c>
      <c r="D186" s="10">
        <v>177</v>
      </c>
      <c r="E186" s="25">
        <v>5388</v>
      </c>
      <c r="F186" s="166"/>
      <c r="G186" s="57"/>
      <c r="H186" s="57"/>
      <c r="I186" s="56">
        <v>1924073847.372712</v>
      </c>
      <c r="J186" s="57"/>
      <c r="K186" s="57"/>
      <c r="L186" s="57"/>
      <c r="M186" s="10">
        <v>1432478062.134087</v>
      </c>
      <c r="N186" s="10">
        <v>920182961.6634653</v>
      </c>
      <c r="O186" s="56">
        <v>440030496.2409732</v>
      </c>
      <c r="P186" s="57"/>
    </row>
    <row r="187" spans="2:16" ht="11.25" customHeight="1">
      <c r="B187" s="23">
        <v>43891</v>
      </c>
      <c r="C187" s="24">
        <v>49310</v>
      </c>
      <c r="D187" s="10">
        <v>178</v>
      </c>
      <c r="E187" s="25">
        <v>5419</v>
      </c>
      <c r="F187" s="166"/>
      <c r="G187" s="57"/>
      <c r="H187" s="57"/>
      <c r="I187" s="56">
        <v>1890211303.506284</v>
      </c>
      <c r="J187" s="57"/>
      <c r="K187" s="57"/>
      <c r="L187" s="57"/>
      <c r="M187" s="10">
        <v>1404880479.275763</v>
      </c>
      <c r="N187" s="10">
        <v>900159934.3196257</v>
      </c>
      <c r="O187" s="56">
        <v>428632292.5860314</v>
      </c>
      <c r="P187" s="57"/>
    </row>
    <row r="188" spans="2:16" ht="11.25" customHeight="1">
      <c r="B188" s="23">
        <v>43891</v>
      </c>
      <c r="C188" s="24">
        <v>49341</v>
      </c>
      <c r="D188" s="10">
        <v>179</v>
      </c>
      <c r="E188" s="25">
        <v>5450</v>
      </c>
      <c r="F188" s="166"/>
      <c r="G188" s="57"/>
      <c r="H188" s="57"/>
      <c r="I188" s="56">
        <v>1856824003.416204</v>
      </c>
      <c r="J188" s="57"/>
      <c r="K188" s="57"/>
      <c r="L188" s="57"/>
      <c r="M188" s="10">
        <v>1377725011.7947505</v>
      </c>
      <c r="N188" s="10">
        <v>880515360.2525496</v>
      </c>
      <c r="O188" s="56">
        <v>417502196.1925607</v>
      </c>
      <c r="P188" s="57"/>
    </row>
    <row r="189" spans="2:16" ht="11.25" customHeight="1">
      <c r="B189" s="23">
        <v>43891</v>
      </c>
      <c r="C189" s="24">
        <v>49369</v>
      </c>
      <c r="D189" s="10">
        <v>180</v>
      </c>
      <c r="E189" s="25">
        <v>5478</v>
      </c>
      <c r="F189" s="166"/>
      <c r="G189" s="57"/>
      <c r="H189" s="57"/>
      <c r="I189" s="56">
        <v>1823958731.904405</v>
      </c>
      <c r="J189" s="57"/>
      <c r="K189" s="57"/>
      <c r="L189" s="57"/>
      <c r="M189" s="10">
        <v>1351266257.5358245</v>
      </c>
      <c r="N189" s="10">
        <v>861621330.4892952</v>
      </c>
      <c r="O189" s="56">
        <v>406980200.13955414</v>
      </c>
      <c r="P189" s="57"/>
    </row>
    <row r="190" spans="2:16" ht="11.25" customHeight="1">
      <c r="B190" s="23">
        <v>43891</v>
      </c>
      <c r="C190" s="24">
        <v>49400</v>
      </c>
      <c r="D190" s="10">
        <v>181</v>
      </c>
      <c r="E190" s="25">
        <v>5509</v>
      </c>
      <c r="F190" s="166"/>
      <c r="G190" s="57"/>
      <c r="H190" s="57"/>
      <c r="I190" s="56">
        <v>1790956604.709908</v>
      </c>
      <c r="J190" s="57"/>
      <c r="K190" s="57"/>
      <c r="L190" s="57"/>
      <c r="M190" s="10">
        <v>1324566497.5062735</v>
      </c>
      <c r="N190" s="10">
        <v>842448514.4884377</v>
      </c>
      <c r="O190" s="56">
        <v>396238642.86710215</v>
      </c>
      <c r="P190" s="57"/>
    </row>
    <row r="191" spans="2:16" ht="11.25" customHeight="1">
      <c r="B191" s="23">
        <v>43891</v>
      </c>
      <c r="C191" s="24">
        <v>49430</v>
      </c>
      <c r="D191" s="10">
        <v>182</v>
      </c>
      <c r="E191" s="25">
        <v>5539</v>
      </c>
      <c r="F191" s="166"/>
      <c r="G191" s="57"/>
      <c r="H191" s="57"/>
      <c r="I191" s="56">
        <v>1758565674.09014</v>
      </c>
      <c r="J191" s="57"/>
      <c r="K191" s="57"/>
      <c r="L191" s="57"/>
      <c r="M191" s="10">
        <v>1298475786.3023732</v>
      </c>
      <c r="N191" s="10">
        <v>823821696.2149537</v>
      </c>
      <c r="O191" s="56">
        <v>385889327.50732845</v>
      </c>
      <c r="P191" s="57"/>
    </row>
    <row r="192" spans="2:16" ht="11.25" customHeight="1">
      <c r="B192" s="23">
        <v>43891</v>
      </c>
      <c r="C192" s="24">
        <v>49461</v>
      </c>
      <c r="D192" s="10">
        <v>183</v>
      </c>
      <c r="E192" s="25">
        <v>5570</v>
      </c>
      <c r="F192" s="166"/>
      <c r="G192" s="57"/>
      <c r="H192" s="57"/>
      <c r="I192" s="56">
        <v>1725775310.82178</v>
      </c>
      <c r="J192" s="57"/>
      <c r="K192" s="57"/>
      <c r="L192" s="57"/>
      <c r="M192" s="10">
        <v>1272103051.1796293</v>
      </c>
      <c r="N192" s="10">
        <v>805036844.0399864</v>
      </c>
      <c r="O192" s="56">
        <v>375493063.6445572</v>
      </c>
      <c r="P192" s="57"/>
    </row>
    <row r="193" spans="2:16" ht="11.25" customHeight="1">
      <c r="B193" s="23">
        <v>43891</v>
      </c>
      <c r="C193" s="24">
        <v>49491</v>
      </c>
      <c r="D193" s="10">
        <v>184</v>
      </c>
      <c r="E193" s="25">
        <v>5600</v>
      </c>
      <c r="F193" s="166"/>
      <c r="G193" s="57"/>
      <c r="H193" s="57"/>
      <c r="I193" s="56">
        <v>1693323098.033485</v>
      </c>
      <c r="J193" s="57"/>
      <c r="K193" s="57"/>
      <c r="L193" s="57"/>
      <c r="M193" s="10">
        <v>1246133110.16105</v>
      </c>
      <c r="N193" s="10">
        <v>786661082.998751</v>
      </c>
      <c r="O193" s="56">
        <v>365417978.5641151</v>
      </c>
      <c r="P193" s="57"/>
    </row>
    <row r="194" spans="2:16" ht="11.25" customHeight="1">
      <c r="B194" s="23">
        <v>43891</v>
      </c>
      <c r="C194" s="24">
        <v>49522</v>
      </c>
      <c r="D194" s="10">
        <v>185</v>
      </c>
      <c r="E194" s="25">
        <v>5631</v>
      </c>
      <c r="F194" s="166"/>
      <c r="G194" s="57"/>
      <c r="H194" s="57"/>
      <c r="I194" s="56">
        <v>1661130434.722392</v>
      </c>
      <c r="J194" s="57"/>
      <c r="K194" s="57"/>
      <c r="L194" s="57"/>
      <c r="M194" s="10">
        <v>1220368860.3784459</v>
      </c>
      <c r="N194" s="10">
        <v>768437305.403605</v>
      </c>
      <c r="O194" s="56">
        <v>355440822.4750729</v>
      </c>
      <c r="P194" s="57"/>
    </row>
    <row r="195" spans="2:16" ht="11.25" customHeight="1">
      <c r="B195" s="23">
        <v>43891</v>
      </c>
      <c r="C195" s="24">
        <v>49553</v>
      </c>
      <c r="D195" s="10">
        <v>186</v>
      </c>
      <c r="E195" s="25">
        <v>5662</v>
      </c>
      <c r="F195" s="166"/>
      <c r="G195" s="57"/>
      <c r="H195" s="57"/>
      <c r="I195" s="56">
        <v>1629250148.193311</v>
      </c>
      <c r="J195" s="57"/>
      <c r="K195" s="57"/>
      <c r="L195" s="57"/>
      <c r="M195" s="10">
        <v>1194917524.0487034</v>
      </c>
      <c r="N195" s="10">
        <v>750497666.476172</v>
      </c>
      <c r="O195" s="56">
        <v>345672499.9562097</v>
      </c>
      <c r="P195" s="57"/>
    </row>
    <row r="196" spans="2:16" ht="11.25" customHeight="1">
      <c r="B196" s="23">
        <v>43891</v>
      </c>
      <c r="C196" s="24">
        <v>49583</v>
      </c>
      <c r="D196" s="10">
        <v>187</v>
      </c>
      <c r="E196" s="25">
        <v>5692</v>
      </c>
      <c r="F196" s="166"/>
      <c r="G196" s="57"/>
      <c r="H196" s="57"/>
      <c r="I196" s="56">
        <v>1597688775.386274</v>
      </c>
      <c r="J196" s="57"/>
      <c r="K196" s="57"/>
      <c r="L196" s="57"/>
      <c r="M196" s="10">
        <v>1169846568.7337713</v>
      </c>
      <c r="N196" s="10">
        <v>732942809.8662739</v>
      </c>
      <c r="O196" s="56">
        <v>336203055.84847754</v>
      </c>
      <c r="P196" s="57"/>
    </row>
    <row r="197" spans="2:16" ht="11.25" customHeight="1">
      <c r="B197" s="23">
        <v>43891</v>
      </c>
      <c r="C197" s="24">
        <v>49614</v>
      </c>
      <c r="D197" s="10">
        <v>188</v>
      </c>
      <c r="E197" s="25">
        <v>5723</v>
      </c>
      <c r="F197" s="166"/>
      <c r="G197" s="57"/>
      <c r="H197" s="57"/>
      <c r="I197" s="56">
        <v>1566176137.303359</v>
      </c>
      <c r="J197" s="57"/>
      <c r="K197" s="57"/>
      <c r="L197" s="57"/>
      <c r="M197" s="10">
        <v>1144827632.1189356</v>
      </c>
      <c r="N197" s="10">
        <v>715443560.905552</v>
      </c>
      <c r="O197" s="56">
        <v>326786093.4678105</v>
      </c>
      <c r="P197" s="57"/>
    </row>
    <row r="198" spans="2:16" ht="11.25" customHeight="1">
      <c r="B198" s="23">
        <v>43891</v>
      </c>
      <c r="C198" s="24">
        <v>49644</v>
      </c>
      <c r="D198" s="10">
        <v>189</v>
      </c>
      <c r="E198" s="25">
        <v>5753</v>
      </c>
      <c r="F198" s="166"/>
      <c r="G198" s="57"/>
      <c r="H198" s="57"/>
      <c r="I198" s="56">
        <v>1535172420.856149</v>
      </c>
      <c r="J198" s="57"/>
      <c r="K198" s="57"/>
      <c r="L198" s="57"/>
      <c r="M198" s="10">
        <v>1120322919.1731815</v>
      </c>
      <c r="N198" s="10">
        <v>698406486.2628464</v>
      </c>
      <c r="O198" s="56">
        <v>317696576.5042513</v>
      </c>
      <c r="P198" s="57"/>
    </row>
    <row r="199" spans="2:16" ht="11.25" customHeight="1">
      <c r="B199" s="23">
        <v>43891</v>
      </c>
      <c r="C199" s="24">
        <v>49675</v>
      </c>
      <c r="D199" s="10">
        <v>190</v>
      </c>
      <c r="E199" s="25">
        <v>5784</v>
      </c>
      <c r="F199" s="166"/>
      <c r="G199" s="57"/>
      <c r="H199" s="57"/>
      <c r="I199" s="56">
        <v>1504496294.191654</v>
      </c>
      <c r="J199" s="57"/>
      <c r="K199" s="57"/>
      <c r="L199" s="57"/>
      <c r="M199" s="10">
        <v>1096074218.0048935</v>
      </c>
      <c r="N199" s="10">
        <v>681552160.167483</v>
      </c>
      <c r="O199" s="56">
        <v>308716604.5681199</v>
      </c>
      <c r="P199" s="57"/>
    </row>
    <row r="200" spans="2:16" ht="11.25" customHeight="1">
      <c r="B200" s="23">
        <v>43891</v>
      </c>
      <c r="C200" s="24">
        <v>49706</v>
      </c>
      <c r="D200" s="10">
        <v>191</v>
      </c>
      <c r="E200" s="25">
        <v>5815</v>
      </c>
      <c r="F200" s="166"/>
      <c r="G200" s="57"/>
      <c r="H200" s="57"/>
      <c r="I200" s="56">
        <v>1474031544.66289</v>
      </c>
      <c r="J200" s="57"/>
      <c r="K200" s="57"/>
      <c r="L200" s="57"/>
      <c r="M200" s="10">
        <v>1072058283.1178635</v>
      </c>
      <c r="N200" s="10">
        <v>664923413.6753194</v>
      </c>
      <c r="O200" s="56">
        <v>299908749.35426307</v>
      </c>
      <c r="P200" s="57"/>
    </row>
    <row r="201" spans="2:16" ht="11.25" customHeight="1">
      <c r="B201" s="23">
        <v>43891</v>
      </c>
      <c r="C201" s="24">
        <v>49735</v>
      </c>
      <c r="D201" s="10">
        <v>192</v>
      </c>
      <c r="E201" s="25">
        <v>5844</v>
      </c>
      <c r="F201" s="166"/>
      <c r="G201" s="57"/>
      <c r="H201" s="57"/>
      <c r="I201" s="56">
        <v>1442903615.999707</v>
      </c>
      <c r="J201" s="57"/>
      <c r="K201" s="57"/>
      <c r="L201" s="57"/>
      <c r="M201" s="10">
        <v>1047753891.4727752</v>
      </c>
      <c r="N201" s="10">
        <v>648302883.7549525</v>
      </c>
      <c r="O201" s="56">
        <v>291253404.56787086</v>
      </c>
      <c r="P201" s="57"/>
    </row>
    <row r="202" spans="2:16" ht="11.25" customHeight="1">
      <c r="B202" s="23">
        <v>43891</v>
      </c>
      <c r="C202" s="24">
        <v>49766</v>
      </c>
      <c r="D202" s="10">
        <v>193</v>
      </c>
      <c r="E202" s="25">
        <v>5875</v>
      </c>
      <c r="F202" s="166"/>
      <c r="G202" s="57"/>
      <c r="H202" s="57"/>
      <c r="I202" s="56">
        <v>1412609171.111878</v>
      </c>
      <c r="J202" s="57"/>
      <c r="K202" s="57"/>
      <c r="L202" s="57"/>
      <c r="M202" s="10">
        <v>1024016044.4761628</v>
      </c>
      <c r="N202" s="10">
        <v>632003560.6643821</v>
      </c>
      <c r="O202" s="56">
        <v>282728247.9648301</v>
      </c>
      <c r="P202" s="57"/>
    </row>
    <row r="203" spans="2:16" ht="11.25" customHeight="1">
      <c r="B203" s="23">
        <v>43891</v>
      </c>
      <c r="C203" s="24">
        <v>49796</v>
      </c>
      <c r="D203" s="10">
        <v>194</v>
      </c>
      <c r="E203" s="25">
        <v>5905</v>
      </c>
      <c r="F203" s="166"/>
      <c r="G203" s="57"/>
      <c r="H203" s="57"/>
      <c r="I203" s="56">
        <v>1381523832.154793</v>
      </c>
      <c r="J203" s="57"/>
      <c r="K203" s="57"/>
      <c r="L203" s="57"/>
      <c r="M203" s="10">
        <v>999838098.4112905</v>
      </c>
      <c r="N203" s="10">
        <v>615562581.6778911</v>
      </c>
      <c r="O203" s="56">
        <v>274244529.17586</v>
      </c>
      <c r="P203" s="57"/>
    </row>
    <row r="204" spans="2:16" ht="11.25" customHeight="1">
      <c r="B204" s="23">
        <v>43891</v>
      </c>
      <c r="C204" s="24">
        <v>49827</v>
      </c>
      <c r="D204" s="10">
        <v>195</v>
      </c>
      <c r="E204" s="25">
        <v>5936</v>
      </c>
      <c r="F204" s="166"/>
      <c r="G204" s="57"/>
      <c r="H204" s="57"/>
      <c r="I204" s="56">
        <v>1351864835.799982</v>
      </c>
      <c r="J204" s="57"/>
      <c r="K204" s="57"/>
      <c r="L204" s="57"/>
      <c r="M204" s="10">
        <v>976713860.2645408</v>
      </c>
      <c r="N204" s="10">
        <v>599796565.5771109</v>
      </c>
      <c r="O204" s="56">
        <v>266088652.70024642</v>
      </c>
      <c r="P204" s="57"/>
    </row>
    <row r="205" spans="2:16" ht="11.25" customHeight="1">
      <c r="B205" s="23">
        <v>43891</v>
      </c>
      <c r="C205" s="24">
        <v>49857</v>
      </c>
      <c r="D205" s="10">
        <v>196</v>
      </c>
      <c r="E205" s="25">
        <v>5966</v>
      </c>
      <c r="F205" s="166"/>
      <c r="G205" s="57"/>
      <c r="H205" s="57"/>
      <c r="I205" s="56">
        <v>1322503142.64739</v>
      </c>
      <c r="J205" s="57"/>
      <c r="K205" s="57"/>
      <c r="L205" s="57"/>
      <c r="M205" s="10">
        <v>953931856.5981663</v>
      </c>
      <c r="N205" s="10">
        <v>584364390.7371842</v>
      </c>
      <c r="O205" s="56">
        <v>258179768.41335666</v>
      </c>
      <c r="P205" s="57"/>
    </row>
    <row r="206" spans="2:16" ht="11.25" customHeight="1">
      <c r="B206" s="23">
        <v>43891</v>
      </c>
      <c r="C206" s="24">
        <v>49888</v>
      </c>
      <c r="D206" s="10">
        <v>197</v>
      </c>
      <c r="E206" s="25">
        <v>5997</v>
      </c>
      <c r="F206" s="166"/>
      <c r="G206" s="57"/>
      <c r="H206" s="57"/>
      <c r="I206" s="56">
        <v>1293984985.040187</v>
      </c>
      <c r="J206" s="57"/>
      <c r="K206" s="57"/>
      <c r="L206" s="57"/>
      <c r="M206" s="10">
        <v>931778436.3991183</v>
      </c>
      <c r="N206" s="10">
        <v>569341891.3583003</v>
      </c>
      <c r="O206" s="56">
        <v>250477213.17626023</v>
      </c>
      <c r="P206" s="57"/>
    </row>
    <row r="207" spans="2:16" ht="11.25" customHeight="1">
      <c r="B207" s="23">
        <v>43891</v>
      </c>
      <c r="C207" s="24">
        <v>49919</v>
      </c>
      <c r="D207" s="10">
        <v>198</v>
      </c>
      <c r="E207" s="25">
        <v>6028</v>
      </c>
      <c r="F207" s="166"/>
      <c r="G207" s="57"/>
      <c r="H207" s="57"/>
      <c r="I207" s="56">
        <v>1265882512.502865</v>
      </c>
      <c r="J207" s="57"/>
      <c r="K207" s="57"/>
      <c r="L207" s="57"/>
      <c r="M207" s="10">
        <v>909996240.3981664</v>
      </c>
      <c r="N207" s="10">
        <v>554618274.1676682</v>
      </c>
      <c r="O207" s="56">
        <v>242966209.0625174</v>
      </c>
      <c r="P207" s="57"/>
    </row>
    <row r="208" spans="2:16" ht="11.25" customHeight="1">
      <c r="B208" s="23">
        <v>43891</v>
      </c>
      <c r="C208" s="24">
        <v>49949</v>
      </c>
      <c r="D208" s="10">
        <v>199</v>
      </c>
      <c r="E208" s="25">
        <v>6058</v>
      </c>
      <c r="F208" s="166"/>
      <c r="G208" s="57"/>
      <c r="H208" s="57"/>
      <c r="I208" s="56">
        <v>1237915482.286898</v>
      </c>
      <c r="J208" s="57"/>
      <c r="K208" s="57"/>
      <c r="L208" s="57"/>
      <c r="M208" s="10">
        <v>888431099.6003451</v>
      </c>
      <c r="N208" s="10">
        <v>540142185.08024</v>
      </c>
      <c r="O208" s="56">
        <v>235654578.98163944</v>
      </c>
      <c r="P208" s="57"/>
    </row>
    <row r="209" spans="2:16" ht="11.25" customHeight="1">
      <c r="B209" s="23">
        <v>43891</v>
      </c>
      <c r="C209" s="24">
        <v>49980</v>
      </c>
      <c r="D209" s="10">
        <v>200</v>
      </c>
      <c r="E209" s="25">
        <v>6089</v>
      </c>
      <c r="F209" s="166"/>
      <c r="G209" s="57"/>
      <c r="H209" s="57"/>
      <c r="I209" s="56">
        <v>1210474190.719455</v>
      </c>
      <c r="J209" s="57"/>
      <c r="K209" s="57"/>
      <c r="L209" s="57"/>
      <c r="M209" s="10">
        <v>867263504.505154</v>
      </c>
      <c r="N209" s="10">
        <v>525931893.8675161</v>
      </c>
      <c r="O209" s="56">
        <v>228483011.2555439</v>
      </c>
      <c r="P209" s="57"/>
    </row>
    <row r="210" spans="2:16" ht="11.25" customHeight="1">
      <c r="B210" s="23">
        <v>43891</v>
      </c>
      <c r="C210" s="24">
        <v>50010</v>
      </c>
      <c r="D210" s="10">
        <v>201</v>
      </c>
      <c r="E210" s="25">
        <v>6119</v>
      </c>
      <c r="F210" s="166"/>
      <c r="G210" s="57"/>
      <c r="H210" s="57"/>
      <c r="I210" s="56">
        <v>1183295535.343831</v>
      </c>
      <c r="J210" s="57"/>
      <c r="K210" s="57"/>
      <c r="L210" s="57"/>
      <c r="M210" s="10">
        <v>846399354.3384514</v>
      </c>
      <c r="N210" s="10">
        <v>512015994.6315412</v>
      </c>
      <c r="O210" s="56">
        <v>221525648.6385669</v>
      </c>
      <c r="P210" s="57"/>
    </row>
    <row r="211" spans="2:16" ht="11.25" customHeight="1">
      <c r="B211" s="23">
        <v>43891</v>
      </c>
      <c r="C211" s="24">
        <v>50041</v>
      </c>
      <c r="D211" s="10">
        <v>202</v>
      </c>
      <c r="E211" s="25">
        <v>6150</v>
      </c>
      <c r="F211" s="166"/>
      <c r="G211" s="57"/>
      <c r="H211" s="57"/>
      <c r="I211" s="56">
        <v>1156846770.510498</v>
      </c>
      <c r="J211" s="57"/>
      <c r="K211" s="57"/>
      <c r="L211" s="57"/>
      <c r="M211" s="10">
        <v>826077351.074723</v>
      </c>
      <c r="N211" s="10">
        <v>498451620.75562924</v>
      </c>
      <c r="O211" s="56">
        <v>214743546.39085495</v>
      </c>
      <c r="P211" s="57"/>
    </row>
    <row r="212" spans="2:16" ht="11.25" customHeight="1">
      <c r="B212" s="23">
        <v>43891</v>
      </c>
      <c r="C212" s="24">
        <v>50072</v>
      </c>
      <c r="D212" s="10">
        <v>203</v>
      </c>
      <c r="E212" s="25">
        <v>6181</v>
      </c>
      <c r="F212" s="166"/>
      <c r="G212" s="57"/>
      <c r="H212" s="57"/>
      <c r="I212" s="56">
        <v>1130776856.487699</v>
      </c>
      <c r="J212" s="57"/>
      <c r="K212" s="57"/>
      <c r="L212" s="57"/>
      <c r="M212" s="10">
        <v>806091917.953608</v>
      </c>
      <c r="N212" s="10">
        <v>485155497.73263204</v>
      </c>
      <c r="O212" s="56">
        <v>208130000.47775123</v>
      </c>
      <c r="P212" s="57"/>
    </row>
    <row r="213" spans="2:16" ht="11.25" customHeight="1">
      <c r="B213" s="23">
        <v>43891</v>
      </c>
      <c r="C213" s="24">
        <v>50100</v>
      </c>
      <c r="D213" s="10">
        <v>204</v>
      </c>
      <c r="E213" s="25">
        <v>6209</v>
      </c>
      <c r="F213" s="166"/>
      <c r="G213" s="57"/>
      <c r="H213" s="57"/>
      <c r="I213" s="56">
        <v>1105048886.008771</v>
      </c>
      <c r="J213" s="57"/>
      <c r="K213" s="57"/>
      <c r="L213" s="57"/>
      <c r="M213" s="10">
        <v>786544447.7890104</v>
      </c>
      <c r="N213" s="10">
        <v>472303078.2921489</v>
      </c>
      <c r="O213" s="56">
        <v>201841058.6962557</v>
      </c>
      <c r="P213" s="57"/>
    </row>
    <row r="214" spans="2:16" ht="11.25" customHeight="1">
      <c r="B214" s="23">
        <v>43891</v>
      </c>
      <c r="C214" s="24">
        <v>50131</v>
      </c>
      <c r="D214" s="10">
        <v>205</v>
      </c>
      <c r="E214" s="25">
        <v>6240</v>
      </c>
      <c r="F214" s="166"/>
      <c r="G214" s="57"/>
      <c r="H214" s="57"/>
      <c r="I214" s="56">
        <v>1079675330.828286</v>
      </c>
      <c r="J214" s="57"/>
      <c r="K214" s="57"/>
      <c r="L214" s="57"/>
      <c r="M214" s="10">
        <v>767180818.9990921</v>
      </c>
      <c r="N214" s="10">
        <v>459504041.390376</v>
      </c>
      <c r="O214" s="56">
        <v>195539587.32809705</v>
      </c>
      <c r="P214" s="57"/>
    </row>
    <row r="215" spans="2:16" ht="11.25" customHeight="1">
      <c r="B215" s="23">
        <v>43891</v>
      </c>
      <c r="C215" s="24">
        <v>50161</v>
      </c>
      <c r="D215" s="10">
        <v>206</v>
      </c>
      <c r="E215" s="25">
        <v>6270</v>
      </c>
      <c r="F215" s="166"/>
      <c r="G215" s="57"/>
      <c r="H215" s="57"/>
      <c r="I215" s="56">
        <v>1054499230.572438</v>
      </c>
      <c r="J215" s="57"/>
      <c r="K215" s="57"/>
      <c r="L215" s="57"/>
      <c r="M215" s="10">
        <v>748061640.3326241</v>
      </c>
      <c r="N215" s="10">
        <v>446949804.7063195</v>
      </c>
      <c r="O215" s="56">
        <v>189417540.93759158</v>
      </c>
      <c r="P215" s="57"/>
    </row>
    <row r="216" spans="2:16" ht="11.25" customHeight="1">
      <c r="B216" s="23">
        <v>43891</v>
      </c>
      <c r="C216" s="24">
        <v>50192</v>
      </c>
      <c r="D216" s="10">
        <v>207</v>
      </c>
      <c r="E216" s="25">
        <v>6301</v>
      </c>
      <c r="F216" s="166"/>
      <c r="G216" s="57"/>
      <c r="H216" s="57"/>
      <c r="I216" s="56">
        <v>1029466666.547065</v>
      </c>
      <c r="J216" s="57"/>
      <c r="K216" s="57"/>
      <c r="L216" s="57"/>
      <c r="M216" s="10">
        <v>729064893.2640538</v>
      </c>
      <c r="N216" s="10">
        <v>434491861.04995793</v>
      </c>
      <c r="O216" s="56">
        <v>183357934.2799995</v>
      </c>
      <c r="P216" s="57"/>
    </row>
    <row r="217" spans="2:16" ht="11.25" customHeight="1">
      <c r="B217" s="23">
        <v>43891</v>
      </c>
      <c r="C217" s="24">
        <v>50222</v>
      </c>
      <c r="D217" s="10">
        <v>208</v>
      </c>
      <c r="E217" s="25">
        <v>6331</v>
      </c>
      <c r="F217" s="166"/>
      <c r="G217" s="57"/>
      <c r="H217" s="57"/>
      <c r="I217" s="56">
        <v>1004723718.493407</v>
      </c>
      <c r="J217" s="57"/>
      <c r="K217" s="57"/>
      <c r="L217" s="57"/>
      <c r="M217" s="10">
        <v>710374089.2153472</v>
      </c>
      <c r="N217" s="10">
        <v>422310946.83639884</v>
      </c>
      <c r="O217" s="56">
        <v>177486973.7102299</v>
      </c>
      <c r="P217" s="57"/>
    </row>
    <row r="218" spans="2:16" ht="11.25" customHeight="1">
      <c r="B218" s="23">
        <v>43891</v>
      </c>
      <c r="C218" s="24">
        <v>50253</v>
      </c>
      <c r="D218" s="10">
        <v>209</v>
      </c>
      <c r="E218" s="25">
        <v>6362</v>
      </c>
      <c r="F218" s="166"/>
      <c r="G218" s="57"/>
      <c r="H218" s="57"/>
      <c r="I218" s="56">
        <v>980135122.22919</v>
      </c>
      <c r="J218" s="57"/>
      <c r="K218" s="57"/>
      <c r="L218" s="57"/>
      <c r="M218" s="10">
        <v>691813748.4783708</v>
      </c>
      <c r="N218" s="10">
        <v>410231030.7348675</v>
      </c>
      <c r="O218" s="56">
        <v>171679829.44370776</v>
      </c>
      <c r="P218" s="57"/>
    </row>
    <row r="219" spans="2:16" ht="11.25" customHeight="1">
      <c r="B219" s="23">
        <v>43891</v>
      </c>
      <c r="C219" s="24">
        <v>50284</v>
      </c>
      <c r="D219" s="10">
        <v>210</v>
      </c>
      <c r="E219" s="25">
        <v>6393</v>
      </c>
      <c r="F219" s="166"/>
      <c r="G219" s="57"/>
      <c r="H219" s="57"/>
      <c r="I219" s="56">
        <v>955887920.121762</v>
      </c>
      <c r="J219" s="57"/>
      <c r="K219" s="57"/>
      <c r="L219" s="57"/>
      <c r="M219" s="10">
        <v>673554882.9255508</v>
      </c>
      <c r="N219" s="10">
        <v>398388140.406504</v>
      </c>
      <c r="O219" s="56">
        <v>166017468.00201687</v>
      </c>
      <c r="P219" s="57"/>
    </row>
    <row r="220" spans="2:16" ht="11.25" customHeight="1">
      <c r="B220" s="23">
        <v>43891</v>
      </c>
      <c r="C220" s="24">
        <v>50314</v>
      </c>
      <c r="D220" s="10">
        <v>211</v>
      </c>
      <c r="E220" s="25">
        <v>6423</v>
      </c>
      <c r="F220" s="166"/>
      <c r="G220" s="57"/>
      <c r="H220" s="57"/>
      <c r="I220" s="56">
        <v>931877275.811083</v>
      </c>
      <c r="J220" s="57"/>
      <c r="K220" s="57"/>
      <c r="L220" s="57"/>
      <c r="M220" s="10">
        <v>655558265.3246584</v>
      </c>
      <c r="N220" s="10">
        <v>386789323.005748</v>
      </c>
      <c r="O220" s="56">
        <v>160523250.45016417</v>
      </c>
      <c r="P220" s="57"/>
    </row>
    <row r="221" spans="2:16" ht="11.25" customHeight="1">
      <c r="B221" s="23">
        <v>43891</v>
      </c>
      <c r="C221" s="24">
        <v>50345</v>
      </c>
      <c r="D221" s="10">
        <v>212</v>
      </c>
      <c r="E221" s="25">
        <v>6454</v>
      </c>
      <c r="F221" s="166"/>
      <c r="G221" s="57"/>
      <c r="H221" s="57"/>
      <c r="I221" s="56">
        <v>908388093.644693</v>
      </c>
      <c r="J221" s="57"/>
      <c r="K221" s="57"/>
      <c r="L221" s="57"/>
      <c r="M221" s="10">
        <v>637950215.152484</v>
      </c>
      <c r="N221" s="10">
        <v>375443042.8021588</v>
      </c>
      <c r="O221" s="56">
        <v>155154418.70218343</v>
      </c>
      <c r="P221" s="57"/>
    </row>
    <row r="222" spans="2:16" ht="11.25" customHeight="1">
      <c r="B222" s="23">
        <v>43891</v>
      </c>
      <c r="C222" s="24">
        <v>50375</v>
      </c>
      <c r="D222" s="10">
        <v>213</v>
      </c>
      <c r="E222" s="25">
        <v>6484</v>
      </c>
      <c r="F222" s="166"/>
      <c r="G222" s="57"/>
      <c r="H222" s="57"/>
      <c r="I222" s="56">
        <v>885060939.165302</v>
      </c>
      <c r="J222" s="57"/>
      <c r="K222" s="57"/>
      <c r="L222" s="57"/>
      <c r="M222" s="10">
        <v>620547584.7354649</v>
      </c>
      <c r="N222" s="10">
        <v>364302481.6296888</v>
      </c>
      <c r="O222" s="56">
        <v>149933369.33884183</v>
      </c>
      <c r="P222" s="57"/>
    </row>
    <row r="223" spans="2:16" ht="11.25" customHeight="1">
      <c r="B223" s="23">
        <v>43891</v>
      </c>
      <c r="C223" s="24">
        <v>50406</v>
      </c>
      <c r="D223" s="10">
        <v>214</v>
      </c>
      <c r="E223" s="25">
        <v>6515</v>
      </c>
      <c r="F223" s="166"/>
      <c r="G223" s="57"/>
      <c r="H223" s="57"/>
      <c r="I223" s="56">
        <v>861523315.92885</v>
      </c>
      <c r="J223" s="57"/>
      <c r="K223" s="57"/>
      <c r="L223" s="57"/>
      <c r="M223" s="10">
        <v>603020018.8662547</v>
      </c>
      <c r="N223" s="10">
        <v>353112314.0077394</v>
      </c>
      <c r="O223" s="56">
        <v>144712369.10090747</v>
      </c>
      <c r="P223" s="57"/>
    </row>
    <row r="224" spans="2:16" ht="11.25" customHeight="1">
      <c r="B224" s="23">
        <v>43891</v>
      </c>
      <c r="C224" s="24">
        <v>50437</v>
      </c>
      <c r="D224" s="10">
        <v>215</v>
      </c>
      <c r="E224" s="25">
        <v>6546</v>
      </c>
      <c r="F224" s="166"/>
      <c r="G224" s="57"/>
      <c r="H224" s="57"/>
      <c r="I224" s="56">
        <v>839131642.133299</v>
      </c>
      <c r="J224" s="57"/>
      <c r="K224" s="57"/>
      <c r="L224" s="57"/>
      <c r="M224" s="10">
        <v>586350866.5797288</v>
      </c>
      <c r="N224" s="10">
        <v>342478093.4560727</v>
      </c>
      <c r="O224" s="56">
        <v>139759779.6667445</v>
      </c>
      <c r="P224" s="57"/>
    </row>
    <row r="225" spans="2:16" ht="11.25" customHeight="1">
      <c r="B225" s="23">
        <v>43891</v>
      </c>
      <c r="C225" s="24">
        <v>50465</v>
      </c>
      <c r="D225" s="10">
        <v>216</v>
      </c>
      <c r="E225" s="25">
        <v>6574</v>
      </c>
      <c r="F225" s="166"/>
      <c r="G225" s="57"/>
      <c r="H225" s="57"/>
      <c r="I225" s="56">
        <v>816917929.079511</v>
      </c>
      <c r="J225" s="57"/>
      <c r="K225" s="57"/>
      <c r="L225" s="57"/>
      <c r="M225" s="10">
        <v>569954286.4750681</v>
      </c>
      <c r="N225" s="10">
        <v>332136317.4921158</v>
      </c>
      <c r="O225" s="56">
        <v>135020834.4159939</v>
      </c>
      <c r="P225" s="57"/>
    </row>
    <row r="226" spans="2:16" ht="11.25" customHeight="1">
      <c r="B226" s="23">
        <v>43891</v>
      </c>
      <c r="C226" s="24">
        <v>50496</v>
      </c>
      <c r="D226" s="10">
        <v>217</v>
      </c>
      <c r="E226" s="25">
        <v>6605</v>
      </c>
      <c r="F226" s="166"/>
      <c r="G226" s="57"/>
      <c r="H226" s="57"/>
      <c r="I226" s="56">
        <v>795228900.998852</v>
      </c>
      <c r="J226" s="57"/>
      <c r="K226" s="57"/>
      <c r="L226" s="57"/>
      <c r="M226" s="10">
        <v>553881080.5549265</v>
      </c>
      <c r="N226" s="10">
        <v>321948914.8669294</v>
      </c>
      <c r="O226" s="56">
        <v>130325081.91762835</v>
      </c>
      <c r="P226" s="57"/>
    </row>
    <row r="227" spans="2:16" ht="11.25" customHeight="1">
      <c r="B227" s="23">
        <v>43891</v>
      </c>
      <c r="C227" s="24">
        <v>50526</v>
      </c>
      <c r="D227" s="10">
        <v>218</v>
      </c>
      <c r="E227" s="25">
        <v>6635</v>
      </c>
      <c r="F227" s="166"/>
      <c r="G227" s="57"/>
      <c r="H227" s="57"/>
      <c r="I227" s="56">
        <v>773021205.364352</v>
      </c>
      <c r="J227" s="57"/>
      <c r="K227" s="57"/>
      <c r="L227" s="57"/>
      <c r="M227" s="10">
        <v>537529549.3294536</v>
      </c>
      <c r="N227" s="10">
        <v>311675414.4390992</v>
      </c>
      <c r="O227" s="56">
        <v>125649183.28478882</v>
      </c>
      <c r="P227" s="57"/>
    </row>
    <row r="228" spans="2:16" ht="11.25" customHeight="1">
      <c r="B228" s="23">
        <v>43891</v>
      </c>
      <c r="C228" s="24">
        <v>50557</v>
      </c>
      <c r="D228" s="10">
        <v>219</v>
      </c>
      <c r="E228" s="25">
        <v>6666</v>
      </c>
      <c r="F228" s="166"/>
      <c r="G228" s="57"/>
      <c r="H228" s="57"/>
      <c r="I228" s="56">
        <v>751975292.936932</v>
      </c>
      <c r="J228" s="57"/>
      <c r="K228" s="57"/>
      <c r="L228" s="57"/>
      <c r="M228" s="10">
        <v>522008153.5202649</v>
      </c>
      <c r="N228" s="10">
        <v>301905886.96574813</v>
      </c>
      <c r="O228" s="56">
        <v>121195173.71981373</v>
      </c>
      <c r="P228" s="57"/>
    </row>
    <row r="229" spans="2:16" ht="11.25" customHeight="1">
      <c r="B229" s="23">
        <v>43891</v>
      </c>
      <c r="C229" s="24">
        <v>50587</v>
      </c>
      <c r="D229" s="10">
        <v>220</v>
      </c>
      <c r="E229" s="25">
        <v>6696</v>
      </c>
      <c r="F229" s="166"/>
      <c r="G229" s="57"/>
      <c r="H229" s="57"/>
      <c r="I229" s="56">
        <v>731369850.671208</v>
      </c>
      <c r="J229" s="57"/>
      <c r="K229" s="57"/>
      <c r="L229" s="57"/>
      <c r="M229" s="10">
        <v>506870865.13826245</v>
      </c>
      <c r="N229" s="10">
        <v>292429640.99817854</v>
      </c>
      <c r="O229" s="56">
        <v>116909881.01914556</v>
      </c>
      <c r="P229" s="57"/>
    </row>
    <row r="230" spans="2:16" ht="11.25" customHeight="1">
      <c r="B230" s="23">
        <v>43891</v>
      </c>
      <c r="C230" s="24">
        <v>50618</v>
      </c>
      <c r="D230" s="10">
        <v>221</v>
      </c>
      <c r="E230" s="25">
        <v>6727</v>
      </c>
      <c r="F230" s="166"/>
      <c r="G230" s="57"/>
      <c r="H230" s="57"/>
      <c r="I230" s="56">
        <v>711164919.098148</v>
      </c>
      <c r="J230" s="57"/>
      <c r="K230" s="57"/>
      <c r="L230" s="57"/>
      <c r="M230" s="10">
        <v>492032035.15495837</v>
      </c>
      <c r="N230" s="10">
        <v>283146719.8768016</v>
      </c>
      <c r="O230" s="56">
        <v>112719221.82549481</v>
      </c>
      <c r="P230" s="57"/>
    </row>
    <row r="231" spans="2:16" ht="11.25" customHeight="1">
      <c r="B231" s="23">
        <v>43891</v>
      </c>
      <c r="C231" s="24">
        <v>50649</v>
      </c>
      <c r="D231" s="10">
        <v>222</v>
      </c>
      <c r="E231" s="25">
        <v>6758</v>
      </c>
      <c r="F231" s="166"/>
      <c r="G231" s="57"/>
      <c r="H231" s="57"/>
      <c r="I231" s="56">
        <v>690776721.815384</v>
      </c>
      <c r="J231" s="57"/>
      <c r="K231" s="57"/>
      <c r="L231" s="57"/>
      <c r="M231" s="10">
        <v>477115502.01060987</v>
      </c>
      <c r="N231" s="10">
        <v>273864522.4577775</v>
      </c>
      <c r="O231" s="56">
        <v>108562251.61988728</v>
      </c>
      <c r="P231" s="57"/>
    </row>
    <row r="232" spans="2:16" ht="11.25" customHeight="1">
      <c r="B232" s="23">
        <v>43891</v>
      </c>
      <c r="C232" s="24">
        <v>50679</v>
      </c>
      <c r="D232" s="10">
        <v>223</v>
      </c>
      <c r="E232" s="25">
        <v>6788</v>
      </c>
      <c r="F232" s="166"/>
      <c r="G232" s="57"/>
      <c r="H232" s="57"/>
      <c r="I232" s="56">
        <v>671386823.397466</v>
      </c>
      <c r="J232" s="57"/>
      <c r="K232" s="57"/>
      <c r="L232" s="57"/>
      <c r="M232" s="10">
        <v>462961852.75029236</v>
      </c>
      <c r="N232" s="10">
        <v>265086262.99247488</v>
      </c>
      <c r="O232" s="56">
        <v>104651720.54203515</v>
      </c>
      <c r="P232" s="57"/>
    </row>
    <row r="233" spans="2:16" ht="11.25" customHeight="1">
      <c r="B233" s="23">
        <v>43891</v>
      </c>
      <c r="C233" s="24">
        <v>50710</v>
      </c>
      <c r="D233" s="10">
        <v>224</v>
      </c>
      <c r="E233" s="25">
        <v>6819</v>
      </c>
      <c r="F233" s="166"/>
      <c r="G233" s="57"/>
      <c r="H233" s="57"/>
      <c r="I233" s="56">
        <v>652414638.953068</v>
      </c>
      <c r="J233" s="57"/>
      <c r="K233" s="57"/>
      <c r="L233" s="57"/>
      <c r="M233" s="10">
        <v>449116354.4926922</v>
      </c>
      <c r="N233" s="10">
        <v>256504493.98132345</v>
      </c>
      <c r="O233" s="56">
        <v>100834871.22344135</v>
      </c>
      <c r="P233" s="57"/>
    </row>
    <row r="234" spans="2:16" ht="11.25" customHeight="1">
      <c r="B234" s="23">
        <v>43891</v>
      </c>
      <c r="C234" s="24">
        <v>50740</v>
      </c>
      <c r="D234" s="10">
        <v>225</v>
      </c>
      <c r="E234" s="25">
        <v>6849</v>
      </c>
      <c r="F234" s="166"/>
      <c r="G234" s="57"/>
      <c r="H234" s="57"/>
      <c r="I234" s="56">
        <v>633547051.047781</v>
      </c>
      <c r="J234" s="57"/>
      <c r="K234" s="57"/>
      <c r="L234" s="57"/>
      <c r="M234" s="10">
        <v>435412213.49210894</v>
      </c>
      <c r="N234" s="10">
        <v>248065565.1993087</v>
      </c>
      <c r="O234" s="56">
        <v>97117688.15509738</v>
      </c>
      <c r="P234" s="57"/>
    </row>
    <row r="235" spans="2:16" ht="11.25" customHeight="1">
      <c r="B235" s="23">
        <v>43891</v>
      </c>
      <c r="C235" s="24">
        <v>50771</v>
      </c>
      <c r="D235" s="10">
        <v>226</v>
      </c>
      <c r="E235" s="25">
        <v>6880</v>
      </c>
      <c r="F235" s="166"/>
      <c r="G235" s="57"/>
      <c r="H235" s="57"/>
      <c r="I235" s="56">
        <v>614885803.362805</v>
      </c>
      <c r="J235" s="57"/>
      <c r="K235" s="57"/>
      <c r="L235" s="57"/>
      <c r="M235" s="10">
        <v>421870325.8218753</v>
      </c>
      <c r="N235" s="10">
        <v>239739142.07479686</v>
      </c>
      <c r="O235" s="56">
        <v>93460353.52579223</v>
      </c>
      <c r="P235" s="57"/>
    </row>
    <row r="236" spans="2:16" ht="11.25" customHeight="1">
      <c r="B236" s="23">
        <v>43891</v>
      </c>
      <c r="C236" s="24">
        <v>50802</v>
      </c>
      <c r="D236" s="10">
        <v>227</v>
      </c>
      <c r="E236" s="25">
        <v>6911</v>
      </c>
      <c r="F236" s="166"/>
      <c r="G236" s="57"/>
      <c r="H236" s="57"/>
      <c r="I236" s="56">
        <v>596662107.214994</v>
      </c>
      <c r="J236" s="57"/>
      <c r="K236" s="57"/>
      <c r="L236" s="57"/>
      <c r="M236" s="10">
        <v>408672814.63813007</v>
      </c>
      <c r="N236" s="10">
        <v>231648669.58167416</v>
      </c>
      <c r="O236" s="56">
        <v>89923852.06464095</v>
      </c>
      <c r="P236" s="57"/>
    </row>
    <row r="237" spans="2:16" ht="11.25" customHeight="1">
      <c r="B237" s="23">
        <v>43891</v>
      </c>
      <c r="C237" s="24">
        <v>50830</v>
      </c>
      <c r="D237" s="10">
        <v>228</v>
      </c>
      <c r="E237" s="25">
        <v>6939</v>
      </c>
      <c r="F237" s="166"/>
      <c r="G237" s="57"/>
      <c r="H237" s="57"/>
      <c r="I237" s="56">
        <v>578625025.59706</v>
      </c>
      <c r="J237" s="57"/>
      <c r="K237" s="57"/>
      <c r="L237" s="57"/>
      <c r="M237" s="10">
        <v>395711459.5869638</v>
      </c>
      <c r="N237" s="10">
        <v>223786459.22350898</v>
      </c>
      <c r="O237" s="56">
        <v>86539405.68060479</v>
      </c>
      <c r="P237" s="57"/>
    </row>
    <row r="238" spans="2:16" ht="11.25" customHeight="1">
      <c r="B238" s="23">
        <v>43891</v>
      </c>
      <c r="C238" s="24">
        <v>50861</v>
      </c>
      <c r="D238" s="10">
        <v>229</v>
      </c>
      <c r="E238" s="25">
        <v>6970</v>
      </c>
      <c r="F238" s="166"/>
      <c r="G238" s="57"/>
      <c r="H238" s="57"/>
      <c r="I238" s="56">
        <v>560785806.292749</v>
      </c>
      <c r="J238" s="57"/>
      <c r="K238" s="57"/>
      <c r="L238" s="57"/>
      <c r="M238" s="10">
        <v>382861067.89462745</v>
      </c>
      <c r="N238" s="10">
        <v>215968532.23695168</v>
      </c>
      <c r="O238" s="56">
        <v>83162435.52355254</v>
      </c>
      <c r="P238" s="57"/>
    </row>
    <row r="239" spans="2:16" ht="11.25" customHeight="1">
      <c r="B239" s="23">
        <v>43891</v>
      </c>
      <c r="C239" s="24">
        <v>50891</v>
      </c>
      <c r="D239" s="10">
        <v>230</v>
      </c>
      <c r="E239" s="25">
        <v>7000</v>
      </c>
      <c r="F239" s="166"/>
      <c r="G239" s="57"/>
      <c r="H239" s="57"/>
      <c r="I239" s="56">
        <v>543202367.797565</v>
      </c>
      <c r="J239" s="57"/>
      <c r="K239" s="57"/>
      <c r="L239" s="57"/>
      <c r="M239" s="10">
        <v>370247733.08728635</v>
      </c>
      <c r="N239" s="10">
        <v>208339417.62594864</v>
      </c>
      <c r="O239" s="56">
        <v>79895855.66342519</v>
      </c>
      <c r="P239" s="57"/>
    </row>
    <row r="240" spans="2:16" ht="11.25" customHeight="1">
      <c r="B240" s="23">
        <v>43891</v>
      </c>
      <c r="C240" s="24">
        <v>50922</v>
      </c>
      <c r="D240" s="10">
        <v>231</v>
      </c>
      <c r="E240" s="25">
        <v>7031</v>
      </c>
      <c r="F240" s="166"/>
      <c r="G240" s="57"/>
      <c r="H240" s="57"/>
      <c r="I240" s="56">
        <v>526002598.99006</v>
      </c>
      <c r="J240" s="57"/>
      <c r="K240" s="57"/>
      <c r="L240" s="57"/>
      <c r="M240" s="10">
        <v>357916255.2194022</v>
      </c>
      <c r="N240" s="10">
        <v>200888258.2951525</v>
      </c>
      <c r="O240" s="56">
        <v>76712119.02517821</v>
      </c>
      <c r="P240" s="57"/>
    </row>
    <row r="241" spans="2:16" ht="11.25" customHeight="1">
      <c r="B241" s="23">
        <v>43891</v>
      </c>
      <c r="C241" s="24">
        <v>50952</v>
      </c>
      <c r="D241" s="10">
        <v>232</v>
      </c>
      <c r="E241" s="25">
        <v>7061</v>
      </c>
      <c r="F241" s="166"/>
      <c r="G241" s="57"/>
      <c r="H241" s="57"/>
      <c r="I241" s="56">
        <v>508536733.850668</v>
      </c>
      <c r="J241" s="57"/>
      <c r="K241" s="57"/>
      <c r="L241" s="57"/>
      <c r="M241" s="10">
        <v>345463702.0002625</v>
      </c>
      <c r="N241" s="10">
        <v>193421755.4377288</v>
      </c>
      <c r="O241" s="56">
        <v>73558155.39535405</v>
      </c>
      <c r="P241" s="57"/>
    </row>
    <row r="242" spans="2:16" ht="11.25" customHeight="1">
      <c r="B242" s="23">
        <v>43891</v>
      </c>
      <c r="C242" s="24">
        <v>50983</v>
      </c>
      <c r="D242" s="10">
        <v>233</v>
      </c>
      <c r="E242" s="25">
        <v>7092</v>
      </c>
      <c r="F242" s="166"/>
      <c r="G242" s="57"/>
      <c r="H242" s="57"/>
      <c r="I242" s="56">
        <v>491961823.453902</v>
      </c>
      <c r="J242" s="57"/>
      <c r="K242" s="57"/>
      <c r="L242" s="57"/>
      <c r="M242" s="10">
        <v>333637051.765294</v>
      </c>
      <c r="N242" s="10">
        <v>186325058.21177015</v>
      </c>
      <c r="O242" s="56">
        <v>70559158.81656289</v>
      </c>
      <c r="P242" s="57"/>
    </row>
    <row r="243" spans="2:16" ht="11.25" customHeight="1">
      <c r="B243" s="23">
        <v>43891</v>
      </c>
      <c r="C243" s="24">
        <v>51014</v>
      </c>
      <c r="D243" s="10">
        <v>234</v>
      </c>
      <c r="E243" s="25">
        <v>7123</v>
      </c>
      <c r="F243" s="166"/>
      <c r="G243" s="57"/>
      <c r="H243" s="57"/>
      <c r="I243" s="56">
        <v>475026593.588193</v>
      </c>
      <c r="J243" s="57"/>
      <c r="K243" s="57"/>
      <c r="L243" s="57"/>
      <c r="M243" s="10">
        <v>321605579.6747312</v>
      </c>
      <c r="N243" s="10">
        <v>179149111.47564098</v>
      </c>
      <c r="O243" s="56">
        <v>67554363.61931244</v>
      </c>
      <c r="P243" s="57"/>
    </row>
    <row r="244" spans="2:16" ht="11.25" customHeight="1">
      <c r="B244" s="23">
        <v>43891</v>
      </c>
      <c r="C244" s="24">
        <v>51044</v>
      </c>
      <c r="D244" s="10">
        <v>235</v>
      </c>
      <c r="E244" s="25">
        <v>7153</v>
      </c>
      <c r="F244" s="166"/>
      <c r="G244" s="57"/>
      <c r="H244" s="57"/>
      <c r="I244" s="56">
        <v>459729248.161372</v>
      </c>
      <c r="J244" s="57"/>
      <c r="K244" s="57"/>
      <c r="L244" s="57"/>
      <c r="M244" s="10">
        <v>310737985.8052173</v>
      </c>
      <c r="N244" s="10">
        <v>172669327.3861153</v>
      </c>
      <c r="O244" s="56">
        <v>64844034.6743152</v>
      </c>
      <c r="P244" s="57"/>
    </row>
    <row r="245" spans="2:16" ht="11.25" customHeight="1">
      <c r="B245" s="23">
        <v>43891</v>
      </c>
      <c r="C245" s="24">
        <v>51075</v>
      </c>
      <c r="D245" s="10">
        <v>236</v>
      </c>
      <c r="E245" s="25">
        <v>7184</v>
      </c>
      <c r="F245" s="166"/>
      <c r="G245" s="57"/>
      <c r="H245" s="57"/>
      <c r="I245" s="56">
        <v>445341704.513149</v>
      </c>
      <c r="J245" s="57"/>
      <c r="K245" s="57"/>
      <c r="L245" s="57"/>
      <c r="M245" s="10">
        <v>300502685.68373454</v>
      </c>
      <c r="N245" s="10">
        <v>166557157.93394327</v>
      </c>
      <c r="O245" s="56">
        <v>62283750.06093248</v>
      </c>
      <c r="P245" s="57"/>
    </row>
    <row r="246" spans="2:16" ht="11.25" customHeight="1">
      <c r="B246" s="23">
        <v>43891</v>
      </c>
      <c r="C246" s="24">
        <v>51105</v>
      </c>
      <c r="D246" s="10">
        <v>237</v>
      </c>
      <c r="E246" s="25">
        <v>7214</v>
      </c>
      <c r="F246" s="166"/>
      <c r="G246" s="57"/>
      <c r="H246" s="57"/>
      <c r="I246" s="56">
        <v>431550435.291758</v>
      </c>
      <c r="J246" s="57"/>
      <c r="K246" s="57"/>
      <c r="L246" s="57"/>
      <c r="M246" s="10">
        <v>290718795.18510354</v>
      </c>
      <c r="N246" s="10">
        <v>160737726.48447064</v>
      </c>
      <c r="O246" s="56">
        <v>59861191.41960059</v>
      </c>
      <c r="P246" s="57"/>
    </row>
    <row r="247" spans="2:16" ht="11.25" customHeight="1">
      <c r="B247" s="23">
        <v>43891</v>
      </c>
      <c r="C247" s="24">
        <v>51136</v>
      </c>
      <c r="D247" s="10">
        <v>238</v>
      </c>
      <c r="E247" s="25">
        <v>7245</v>
      </c>
      <c r="F247" s="166"/>
      <c r="G247" s="57"/>
      <c r="H247" s="57"/>
      <c r="I247" s="56">
        <v>418784515.214695</v>
      </c>
      <c r="J247" s="57"/>
      <c r="K247" s="57"/>
      <c r="L247" s="57"/>
      <c r="M247" s="10">
        <v>281640395.3044746</v>
      </c>
      <c r="N247" s="10">
        <v>155322277.21844947</v>
      </c>
      <c r="O247" s="56">
        <v>57599392.62584085</v>
      </c>
      <c r="P247" s="57"/>
    </row>
    <row r="248" spans="2:16" ht="11.25" customHeight="1">
      <c r="B248" s="23">
        <v>43891</v>
      </c>
      <c r="C248" s="24">
        <v>51167</v>
      </c>
      <c r="D248" s="10">
        <v>239</v>
      </c>
      <c r="E248" s="25">
        <v>7276</v>
      </c>
      <c r="F248" s="166"/>
      <c r="G248" s="57"/>
      <c r="H248" s="57"/>
      <c r="I248" s="56">
        <v>406122082.543731</v>
      </c>
      <c r="J248" s="57"/>
      <c r="K248" s="57"/>
      <c r="L248" s="57"/>
      <c r="M248" s="10">
        <v>272661433.56695855</v>
      </c>
      <c r="N248" s="10">
        <v>149988033.34227178</v>
      </c>
      <c r="O248" s="56">
        <v>55385666.32256185</v>
      </c>
      <c r="P248" s="57"/>
    </row>
    <row r="249" spans="2:16" ht="11.25" customHeight="1">
      <c r="B249" s="23">
        <v>43891</v>
      </c>
      <c r="C249" s="24">
        <v>51196</v>
      </c>
      <c r="D249" s="10">
        <v>240</v>
      </c>
      <c r="E249" s="25">
        <v>7305</v>
      </c>
      <c r="F249" s="166"/>
      <c r="G249" s="57"/>
      <c r="H249" s="57"/>
      <c r="I249" s="56">
        <v>393583968.632568</v>
      </c>
      <c r="J249" s="57"/>
      <c r="K249" s="57"/>
      <c r="L249" s="57"/>
      <c r="M249" s="10">
        <v>263824334.60471946</v>
      </c>
      <c r="N249" s="10">
        <v>144781539.4346572</v>
      </c>
      <c r="O249" s="56">
        <v>53251213.826156154</v>
      </c>
      <c r="P249" s="57"/>
    </row>
    <row r="250" spans="2:16" ht="11.25" customHeight="1">
      <c r="B250" s="23">
        <v>43891</v>
      </c>
      <c r="C250" s="24">
        <v>51227</v>
      </c>
      <c r="D250" s="10">
        <v>241</v>
      </c>
      <c r="E250" s="25">
        <v>7336</v>
      </c>
      <c r="F250" s="166"/>
      <c r="G250" s="57"/>
      <c r="H250" s="57"/>
      <c r="I250" s="56">
        <v>381190418.512776</v>
      </c>
      <c r="J250" s="57"/>
      <c r="K250" s="57"/>
      <c r="L250" s="57"/>
      <c r="M250" s="10">
        <v>255083405.13260797</v>
      </c>
      <c r="N250" s="10">
        <v>139628681.58032167</v>
      </c>
      <c r="O250" s="56">
        <v>51138452.11628252</v>
      </c>
      <c r="P250" s="57"/>
    </row>
    <row r="251" spans="2:16" ht="11.25" customHeight="1">
      <c r="B251" s="23">
        <v>43891</v>
      </c>
      <c r="C251" s="24">
        <v>51257</v>
      </c>
      <c r="D251" s="10">
        <v>242</v>
      </c>
      <c r="E251" s="25">
        <v>7366</v>
      </c>
      <c r="F251" s="166"/>
      <c r="G251" s="57"/>
      <c r="H251" s="57"/>
      <c r="I251" s="56">
        <v>368959591.519603</v>
      </c>
      <c r="J251" s="57"/>
      <c r="K251" s="57"/>
      <c r="L251" s="57"/>
      <c r="M251" s="10">
        <v>246493570.19758984</v>
      </c>
      <c r="N251" s="10">
        <v>134594648.9124647</v>
      </c>
      <c r="O251" s="56">
        <v>49092688.75206519</v>
      </c>
      <c r="P251" s="57"/>
    </row>
    <row r="252" spans="2:16" ht="11.25" customHeight="1">
      <c r="B252" s="23">
        <v>43891</v>
      </c>
      <c r="C252" s="24">
        <v>51288</v>
      </c>
      <c r="D252" s="10">
        <v>243</v>
      </c>
      <c r="E252" s="25">
        <v>7397</v>
      </c>
      <c r="F252" s="166"/>
      <c r="G252" s="57"/>
      <c r="H252" s="57"/>
      <c r="I252" s="56">
        <v>356727370.759339</v>
      </c>
      <c r="J252" s="57"/>
      <c r="K252" s="57"/>
      <c r="L252" s="57"/>
      <c r="M252" s="10">
        <v>237917288.8706574</v>
      </c>
      <c r="N252" s="10">
        <v>129581288.47716865</v>
      </c>
      <c r="O252" s="56">
        <v>47063902.77159328</v>
      </c>
      <c r="P252" s="57"/>
    </row>
    <row r="253" spans="2:16" ht="11.25" customHeight="1">
      <c r="B253" s="23">
        <v>43891</v>
      </c>
      <c r="C253" s="24">
        <v>51318</v>
      </c>
      <c r="D253" s="10">
        <v>244</v>
      </c>
      <c r="E253" s="25">
        <v>7427</v>
      </c>
      <c r="F253" s="166"/>
      <c r="G253" s="57"/>
      <c r="H253" s="57"/>
      <c r="I253" s="56">
        <v>344721343.998173</v>
      </c>
      <c r="J253" s="57"/>
      <c r="K253" s="57"/>
      <c r="L253" s="57"/>
      <c r="M253" s="10">
        <v>229532561.92964697</v>
      </c>
      <c r="N253" s="10">
        <v>124706865.40896225</v>
      </c>
      <c r="O253" s="56">
        <v>45107846.172400616</v>
      </c>
      <c r="P253" s="57"/>
    </row>
    <row r="254" spans="2:16" ht="11.25" customHeight="1">
      <c r="B254" s="23">
        <v>43891</v>
      </c>
      <c r="C254" s="24">
        <v>51349</v>
      </c>
      <c r="D254" s="10">
        <v>245</v>
      </c>
      <c r="E254" s="25">
        <v>7458</v>
      </c>
      <c r="F254" s="166"/>
      <c r="G254" s="57"/>
      <c r="H254" s="57"/>
      <c r="I254" s="56">
        <v>332950851.795117</v>
      </c>
      <c r="J254" s="57"/>
      <c r="K254" s="57"/>
      <c r="L254" s="57"/>
      <c r="M254" s="10">
        <v>221319173.20725882</v>
      </c>
      <c r="N254" s="10">
        <v>119938659.60538046</v>
      </c>
      <c r="O254" s="56">
        <v>43199382.42463788</v>
      </c>
      <c r="P254" s="57"/>
    </row>
    <row r="255" spans="2:16" ht="11.25" customHeight="1">
      <c r="B255" s="23">
        <v>43891</v>
      </c>
      <c r="C255" s="24">
        <v>51380</v>
      </c>
      <c r="D255" s="10">
        <v>246</v>
      </c>
      <c r="E255" s="25">
        <v>7489</v>
      </c>
      <c r="F255" s="166"/>
      <c r="G255" s="57"/>
      <c r="H255" s="57"/>
      <c r="I255" s="56">
        <v>321459615.126974</v>
      </c>
      <c r="J255" s="57"/>
      <c r="K255" s="57"/>
      <c r="L255" s="57"/>
      <c r="M255" s="10">
        <v>213318297.19825822</v>
      </c>
      <c r="N255" s="10">
        <v>115308773.58503379</v>
      </c>
      <c r="O255" s="56">
        <v>41355885.0795227</v>
      </c>
      <c r="P255" s="57"/>
    </row>
    <row r="256" spans="2:16" ht="11.25" customHeight="1">
      <c r="B256" s="23">
        <v>43891</v>
      </c>
      <c r="C256" s="24">
        <v>51410</v>
      </c>
      <c r="D256" s="10">
        <v>247</v>
      </c>
      <c r="E256" s="25">
        <v>7519</v>
      </c>
      <c r="F256" s="166"/>
      <c r="G256" s="57"/>
      <c r="H256" s="57"/>
      <c r="I256" s="56">
        <v>310079252.037797</v>
      </c>
      <c r="J256" s="57"/>
      <c r="K256" s="57"/>
      <c r="L256" s="57"/>
      <c r="M256" s="10">
        <v>205428623.46569052</v>
      </c>
      <c r="N256" s="10">
        <v>110770717.32185006</v>
      </c>
      <c r="O256" s="56">
        <v>39565441.68929245</v>
      </c>
      <c r="P256" s="57"/>
    </row>
    <row r="257" spans="2:16" ht="11.25" customHeight="1">
      <c r="B257" s="23">
        <v>43891</v>
      </c>
      <c r="C257" s="24">
        <v>51441</v>
      </c>
      <c r="D257" s="10">
        <v>248</v>
      </c>
      <c r="E257" s="25">
        <v>7550</v>
      </c>
      <c r="F257" s="166"/>
      <c r="G257" s="57"/>
      <c r="H257" s="57"/>
      <c r="I257" s="56">
        <v>298890251.458173</v>
      </c>
      <c r="J257" s="57"/>
      <c r="K257" s="57"/>
      <c r="L257" s="57"/>
      <c r="M257" s="10">
        <v>197680020.63424757</v>
      </c>
      <c r="N257" s="10">
        <v>106321447.99904644</v>
      </c>
      <c r="O257" s="56">
        <v>37815387.277230434</v>
      </c>
      <c r="P257" s="57"/>
    </row>
    <row r="258" spans="2:16" ht="11.25" customHeight="1">
      <c r="B258" s="23">
        <v>43891</v>
      </c>
      <c r="C258" s="24">
        <v>51471</v>
      </c>
      <c r="D258" s="10">
        <v>249</v>
      </c>
      <c r="E258" s="25">
        <v>7580</v>
      </c>
      <c r="F258" s="166"/>
      <c r="G258" s="57"/>
      <c r="H258" s="57"/>
      <c r="I258" s="56">
        <v>287881896.811066</v>
      </c>
      <c r="J258" s="57"/>
      <c r="K258" s="57"/>
      <c r="L258" s="57"/>
      <c r="M258" s="10">
        <v>190086792.80519757</v>
      </c>
      <c r="N258" s="10">
        <v>101985825.48023401</v>
      </c>
      <c r="O258" s="56">
        <v>36124643.40209994</v>
      </c>
      <c r="P258" s="57"/>
    </row>
    <row r="259" spans="2:16" ht="11.25" customHeight="1">
      <c r="B259" s="23">
        <v>43891</v>
      </c>
      <c r="C259" s="24">
        <v>51502</v>
      </c>
      <c r="D259" s="10">
        <v>250</v>
      </c>
      <c r="E259" s="25">
        <v>7611</v>
      </c>
      <c r="F259" s="166"/>
      <c r="G259" s="57"/>
      <c r="H259" s="57"/>
      <c r="I259" s="56">
        <v>277002737.07283</v>
      </c>
      <c r="J259" s="57"/>
      <c r="K259" s="57"/>
      <c r="L259" s="57"/>
      <c r="M259" s="10">
        <v>182593127.3804007</v>
      </c>
      <c r="N259" s="10">
        <v>97716160.06087129</v>
      </c>
      <c r="O259" s="56">
        <v>34465673.145031646</v>
      </c>
      <c r="P259" s="57"/>
    </row>
    <row r="260" spans="2:16" ht="11.25" customHeight="1">
      <c r="B260" s="23">
        <v>43891</v>
      </c>
      <c r="C260" s="24">
        <v>51533</v>
      </c>
      <c r="D260" s="10">
        <v>251</v>
      </c>
      <c r="E260" s="25">
        <v>7642</v>
      </c>
      <c r="F260" s="166"/>
      <c r="G260" s="57"/>
      <c r="H260" s="57"/>
      <c r="I260" s="56">
        <v>266182450.206705</v>
      </c>
      <c r="J260" s="57"/>
      <c r="K260" s="57"/>
      <c r="L260" s="57"/>
      <c r="M260" s="10">
        <v>175163076.43423244</v>
      </c>
      <c r="N260" s="10">
        <v>93501509.49589893</v>
      </c>
      <c r="O260" s="56">
        <v>32839430.321065906</v>
      </c>
      <c r="P260" s="57"/>
    </row>
    <row r="261" spans="2:16" ht="11.25" customHeight="1">
      <c r="B261" s="23">
        <v>43891</v>
      </c>
      <c r="C261" s="24">
        <v>51561</v>
      </c>
      <c r="D261" s="10">
        <v>252</v>
      </c>
      <c r="E261" s="25">
        <v>7670</v>
      </c>
      <c r="F261" s="166"/>
      <c r="G261" s="57"/>
      <c r="H261" s="57"/>
      <c r="I261" s="56">
        <v>255262262.776892</v>
      </c>
      <c r="J261" s="57"/>
      <c r="K261" s="57"/>
      <c r="L261" s="57"/>
      <c r="M261" s="10">
        <v>167719625.32144788</v>
      </c>
      <c r="N261" s="10">
        <v>89322538.64221601</v>
      </c>
      <c r="O261" s="56">
        <v>31251657.880104136</v>
      </c>
      <c r="P261" s="57"/>
    </row>
    <row r="262" spans="2:16" ht="11.25" customHeight="1">
      <c r="B262" s="23">
        <v>43891</v>
      </c>
      <c r="C262" s="24">
        <v>51592</v>
      </c>
      <c r="D262" s="10">
        <v>253</v>
      </c>
      <c r="E262" s="25">
        <v>7701</v>
      </c>
      <c r="F262" s="166"/>
      <c r="G262" s="57"/>
      <c r="H262" s="57"/>
      <c r="I262" s="56">
        <v>244643131.177917</v>
      </c>
      <c r="J262" s="57"/>
      <c r="K262" s="57"/>
      <c r="L262" s="57"/>
      <c r="M262" s="10">
        <v>160469712.4836325</v>
      </c>
      <c r="N262" s="10">
        <v>85244102.28382386</v>
      </c>
      <c r="O262" s="56">
        <v>29698394.008097146</v>
      </c>
      <c r="P262" s="57"/>
    </row>
    <row r="263" spans="2:16" ht="11.25" customHeight="1">
      <c r="B263" s="23">
        <v>43891</v>
      </c>
      <c r="C263" s="24">
        <v>51622</v>
      </c>
      <c r="D263" s="10">
        <v>254</v>
      </c>
      <c r="E263" s="25">
        <v>7731</v>
      </c>
      <c r="F263" s="166"/>
      <c r="G263" s="57"/>
      <c r="H263" s="57"/>
      <c r="I263" s="56">
        <v>234057641.589177</v>
      </c>
      <c r="J263" s="57"/>
      <c r="K263" s="57"/>
      <c r="L263" s="57"/>
      <c r="M263" s="10">
        <v>153274332.3010493</v>
      </c>
      <c r="N263" s="10">
        <v>81221399.28386135</v>
      </c>
      <c r="O263" s="56">
        <v>28180920.444589715</v>
      </c>
      <c r="P263" s="57"/>
    </row>
    <row r="264" spans="2:16" ht="11.25" customHeight="1">
      <c r="B264" s="23">
        <v>43891</v>
      </c>
      <c r="C264" s="24">
        <v>51653</v>
      </c>
      <c r="D264" s="10">
        <v>255</v>
      </c>
      <c r="E264" s="25">
        <v>7762</v>
      </c>
      <c r="F264" s="166"/>
      <c r="G264" s="57"/>
      <c r="H264" s="57"/>
      <c r="I264" s="56">
        <v>223801609.647708</v>
      </c>
      <c r="J264" s="57"/>
      <c r="K264" s="57"/>
      <c r="L264" s="57"/>
      <c r="M264" s="10">
        <v>146309522.54295877</v>
      </c>
      <c r="N264" s="10">
        <v>77333509.63948731</v>
      </c>
      <c r="O264" s="56">
        <v>26718313.818343643</v>
      </c>
      <c r="P264" s="57"/>
    </row>
    <row r="265" spans="2:16" ht="11.25" customHeight="1">
      <c r="B265" s="23">
        <v>43891</v>
      </c>
      <c r="C265" s="24">
        <v>51683</v>
      </c>
      <c r="D265" s="10">
        <v>256</v>
      </c>
      <c r="E265" s="25">
        <v>7792</v>
      </c>
      <c r="F265" s="166"/>
      <c r="G265" s="57"/>
      <c r="H265" s="57"/>
      <c r="I265" s="56">
        <v>213929276.449543</v>
      </c>
      <c r="J265" s="57"/>
      <c r="K265" s="57"/>
      <c r="L265" s="57"/>
      <c r="M265" s="10">
        <v>139625959.30246803</v>
      </c>
      <c r="N265" s="10">
        <v>73619195.0347979</v>
      </c>
      <c r="O265" s="56">
        <v>25330774.817045867</v>
      </c>
      <c r="P265" s="57"/>
    </row>
    <row r="266" spans="2:16" ht="11.25" customHeight="1">
      <c r="B266" s="23">
        <v>43891</v>
      </c>
      <c r="C266" s="24">
        <v>51714</v>
      </c>
      <c r="D266" s="10">
        <v>257</v>
      </c>
      <c r="E266" s="25">
        <v>7823</v>
      </c>
      <c r="F266" s="166"/>
      <c r="G266" s="57"/>
      <c r="H266" s="57"/>
      <c r="I266" s="56">
        <v>204412358.095463</v>
      </c>
      <c r="J266" s="57"/>
      <c r="K266" s="57"/>
      <c r="L266" s="57"/>
      <c r="M266" s="10">
        <v>133188238.4520169</v>
      </c>
      <c r="N266" s="10">
        <v>70046245.57293029</v>
      </c>
      <c r="O266" s="56">
        <v>23999317.520091105</v>
      </c>
      <c r="P266" s="57"/>
    </row>
    <row r="267" spans="2:16" ht="11.25" customHeight="1">
      <c r="B267" s="23">
        <v>43891</v>
      </c>
      <c r="C267" s="24">
        <v>51745</v>
      </c>
      <c r="D267" s="10">
        <v>258</v>
      </c>
      <c r="E267" s="25">
        <v>7854</v>
      </c>
      <c r="F267" s="166"/>
      <c r="G267" s="57"/>
      <c r="H267" s="57"/>
      <c r="I267" s="56">
        <v>195101906.481879</v>
      </c>
      <c r="J267" s="57"/>
      <c r="K267" s="57"/>
      <c r="L267" s="57"/>
      <c r="M267" s="10">
        <v>126906252.28382824</v>
      </c>
      <c r="N267" s="10">
        <v>66572688.99526012</v>
      </c>
      <c r="O267" s="56">
        <v>22712594.5432907</v>
      </c>
      <c r="P267" s="57"/>
    </row>
    <row r="268" spans="2:16" ht="11.25" customHeight="1">
      <c r="B268" s="23">
        <v>43891</v>
      </c>
      <c r="C268" s="24">
        <v>51775</v>
      </c>
      <c r="D268" s="10">
        <v>259</v>
      </c>
      <c r="E268" s="25">
        <v>7884</v>
      </c>
      <c r="F268" s="166"/>
      <c r="G268" s="57"/>
      <c r="H268" s="57"/>
      <c r="I268" s="56">
        <v>186201306.790035</v>
      </c>
      <c r="J268" s="57"/>
      <c r="K268" s="57"/>
      <c r="L268" s="57"/>
      <c r="M268" s="10">
        <v>120917954.18961269</v>
      </c>
      <c r="N268" s="10">
        <v>63275216.2863241</v>
      </c>
      <c r="O268" s="56">
        <v>21499104.497946694</v>
      </c>
      <c r="P268" s="57"/>
    </row>
    <row r="269" spans="2:16" ht="11.25" customHeight="1">
      <c r="B269" s="23">
        <v>43891</v>
      </c>
      <c r="C269" s="24">
        <v>51806</v>
      </c>
      <c r="D269" s="10">
        <v>260</v>
      </c>
      <c r="E269" s="25">
        <v>7915</v>
      </c>
      <c r="F269" s="166"/>
      <c r="G269" s="57"/>
      <c r="H269" s="57"/>
      <c r="I269" s="56">
        <v>177505484.782776</v>
      </c>
      <c r="J269" s="57"/>
      <c r="K269" s="57"/>
      <c r="L269" s="57"/>
      <c r="M269" s="10">
        <v>115075434.1775471</v>
      </c>
      <c r="N269" s="10">
        <v>60064734.62354613</v>
      </c>
      <c r="O269" s="56">
        <v>20321834.70227148</v>
      </c>
      <c r="P269" s="57"/>
    </row>
    <row r="270" spans="2:16" ht="11.25" customHeight="1">
      <c r="B270" s="23">
        <v>43891</v>
      </c>
      <c r="C270" s="24">
        <v>51836</v>
      </c>
      <c r="D270" s="10">
        <v>261</v>
      </c>
      <c r="E270" s="25">
        <v>7945</v>
      </c>
      <c r="F270" s="166"/>
      <c r="G270" s="57"/>
      <c r="H270" s="57"/>
      <c r="I270" s="56">
        <v>169086188.504514</v>
      </c>
      <c r="J270" s="57"/>
      <c r="K270" s="57"/>
      <c r="L270" s="57"/>
      <c r="M270" s="10">
        <v>109437342.91872865</v>
      </c>
      <c r="N270" s="10">
        <v>56981286.172170974</v>
      </c>
      <c r="O270" s="56">
        <v>19199577.999697853</v>
      </c>
      <c r="P270" s="57"/>
    </row>
    <row r="271" spans="2:16" ht="11.25" customHeight="1">
      <c r="B271" s="23">
        <v>43891</v>
      </c>
      <c r="C271" s="24">
        <v>51867</v>
      </c>
      <c r="D271" s="10">
        <v>262</v>
      </c>
      <c r="E271" s="25">
        <v>7976</v>
      </c>
      <c r="F271" s="166"/>
      <c r="G271" s="57"/>
      <c r="H271" s="57"/>
      <c r="I271" s="56">
        <v>160851766.51319</v>
      </c>
      <c r="J271" s="57"/>
      <c r="K271" s="57"/>
      <c r="L271" s="57"/>
      <c r="M271" s="10">
        <v>103931218.59107578</v>
      </c>
      <c r="N271" s="10">
        <v>53976760.98814904</v>
      </c>
      <c r="O271" s="56">
        <v>18110184.50787779</v>
      </c>
      <c r="P271" s="57"/>
    </row>
    <row r="272" spans="2:16" ht="11.25" customHeight="1">
      <c r="B272" s="23">
        <v>43891</v>
      </c>
      <c r="C272" s="24">
        <v>51898</v>
      </c>
      <c r="D272" s="10">
        <v>263</v>
      </c>
      <c r="E272" s="25">
        <v>8007</v>
      </c>
      <c r="F272" s="166"/>
      <c r="G272" s="57"/>
      <c r="H272" s="57"/>
      <c r="I272" s="56">
        <v>153102008.520814</v>
      </c>
      <c r="J272" s="57"/>
      <c r="K272" s="57"/>
      <c r="L272" s="57"/>
      <c r="M272" s="10">
        <v>98756082.05186544</v>
      </c>
      <c r="N272" s="10">
        <v>51158611.103954695</v>
      </c>
      <c r="O272" s="56">
        <v>17091942.371591322</v>
      </c>
      <c r="P272" s="57"/>
    </row>
    <row r="273" spans="2:16" ht="11.25" customHeight="1">
      <c r="B273" s="23">
        <v>43891</v>
      </c>
      <c r="C273" s="24">
        <v>51926</v>
      </c>
      <c r="D273" s="10">
        <v>264</v>
      </c>
      <c r="E273" s="25">
        <v>8035</v>
      </c>
      <c r="F273" s="166"/>
      <c r="G273" s="57"/>
      <c r="H273" s="57"/>
      <c r="I273" s="56">
        <v>145644415.643671</v>
      </c>
      <c r="J273" s="57"/>
      <c r="K273" s="57"/>
      <c r="L273" s="57"/>
      <c r="M273" s="10">
        <v>93801746.38496739</v>
      </c>
      <c r="N273" s="10">
        <v>48480482.53194022</v>
      </c>
      <c r="O273" s="56">
        <v>16135209.90081016</v>
      </c>
      <c r="P273" s="57"/>
    </row>
    <row r="274" spans="2:16" ht="11.25" customHeight="1">
      <c r="B274" s="23">
        <v>43891</v>
      </c>
      <c r="C274" s="24">
        <v>51957</v>
      </c>
      <c r="D274" s="10">
        <v>265</v>
      </c>
      <c r="E274" s="25">
        <v>8066</v>
      </c>
      <c r="F274" s="166"/>
      <c r="G274" s="57"/>
      <c r="H274" s="57"/>
      <c r="I274" s="56">
        <v>138236135.200367</v>
      </c>
      <c r="J274" s="57"/>
      <c r="K274" s="57"/>
      <c r="L274" s="57"/>
      <c r="M274" s="10">
        <v>88879468.54102117</v>
      </c>
      <c r="N274" s="10">
        <v>45819627.23030834</v>
      </c>
      <c r="O274" s="56">
        <v>15185037.084905148</v>
      </c>
      <c r="P274" s="57"/>
    </row>
    <row r="275" spans="2:16" ht="11.25" customHeight="1">
      <c r="B275" s="23">
        <v>43891</v>
      </c>
      <c r="C275" s="24">
        <v>51987</v>
      </c>
      <c r="D275" s="10">
        <v>266</v>
      </c>
      <c r="E275" s="25">
        <v>8096</v>
      </c>
      <c r="F275" s="166"/>
      <c r="G275" s="57"/>
      <c r="H275" s="57"/>
      <c r="I275" s="56">
        <v>130983534.235528</v>
      </c>
      <c r="J275" s="57"/>
      <c r="K275" s="57"/>
      <c r="L275" s="57"/>
      <c r="M275" s="10">
        <v>84078146.79089333</v>
      </c>
      <c r="N275" s="10">
        <v>43237741.4759034</v>
      </c>
      <c r="O275" s="56">
        <v>14270637.986328505</v>
      </c>
      <c r="P275" s="57"/>
    </row>
    <row r="276" spans="2:16" ht="11.25" customHeight="1">
      <c r="B276" s="23">
        <v>43891</v>
      </c>
      <c r="C276" s="24">
        <v>52018</v>
      </c>
      <c r="D276" s="10">
        <v>267</v>
      </c>
      <c r="E276" s="25">
        <v>8127</v>
      </c>
      <c r="F276" s="166"/>
      <c r="G276" s="57"/>
      <c r="H276" s="57"/>
      <c r="I276" s="56">
        <v>124079579.82835</v>
      </c>
      <c r="J276" s="57"/>
      <c r="K276" s="57"/>
      <c r="L276" s="57"/>
      <c r="M276" s="10">
        <v>79511421.77478857</v>
      </c>
      <c r="N276" s="10">
        <v>40785283.182695776</v>
      </c>
      <c r="O276" s="56">
        <v>13404187.38191888</v>
      </c>
      <c r="P276" s="57"/>
    </row>
    <row r="277" spans="2:16" ht="11.25" customHeight="1">
      <c r="B277" s="23">
        <v>43891</v>
      </c>
      <c r="C277" s="24">
        <v>52048</v>
      </c>
      <c r="D277" s="10">
        <v>268</v>
      </c>
      <c r="E277" s="25">
        <v>8157</v>
      </c>
      <c r="F277" s="166"/>
      <c r="G277" s="57"/>
      <c r="H277" s="57"/>
      <c r="I277" s="56">
        <v>117469845.779459</v>
      </c>
      <c r="J277" s="57"/>
      <c r="K277" s="57"/>
      <c r="L277" s="57"/>
      <c r="M277" s="10">
        <v>75152280.55410822</v>
      </c>
      <c r="N277" s="10">
        <v>38454387.13381563</v>
      </c>
      <c r="O277" s="56">
        <v>12586326.279948588</v>
      </c>
      <c r="P277" s="57"/>
    </row>
    <row r="278" spans="2:16" ht="11.25" customHeight="1">
      <c r="B278" s="23">
        <v>43891</v>
      </c>
      <c r="C278" s="24">
        <v>52079</v>
      </c>
      <c r="D278" s="10">
        <v>269</v>
      </c>
      <c r="E278" s="25">
        <v>8188</v>
      </c>
      <c r="F278" s="166"/>
      <c r="G278" s="57"/>
      <c r="H278" s="57"/>
      <c r="I278" s="56">
        <v>110808907.457711</v>
      </c>
      <c r="J278" s="57"/>
      <c r="K278" s="57"/>
      <c r="L278" s="57"/>
      <c r="M278" s="10">
        <v>70770655.38254218</v>
      </c>
      <c r="N278" s="10">
        <v>36120274.35802465</v>
      </c>
      <c r="O278" s="56">
        <v>11772284.570886903</v>
      </c>
      <c r="P278" s="57"/>
    </row>
    <row r="279" spans="2:16" ht="11.25" customHeight="1">
      <c r="B279" s="23">
        <v>43891</v>
      </c>
      <c r="C279" s="24">
        <v>52110</v>
      </c>
      <c r="D279" s="10">
        <v>270</v>
      </c>
      <c r="E279" s="25">
        <v>8219</v>
      </c>
      <c r="F279" s="166"/>
      <c r="G279" s="57"/>
      <c r="H279" s="57"/>
      <c r="I279" s="56">
        <v>104490542.245371</v>
      </c>
      <c r="J279" s="57"/>
      <c r="K279" s="57"/>
      <c r="L279" s="57"/>
      <c r="M279" s="10">
        <v>66622098.24563812</v>
      </c>
      <c r="N279" s="10">
        <v>33916437.00321731</v>
      </c>
      <c r="O279" s="56">
        <v>11007192.285722615</v>
      </c>
      <c r="P279" s="57"/>
    </row>
    <row r="280" spans="2:16" ht="11.25" customHeight="1">
      <c r="B280" s="23">
        <v>43891</v>
      </c>
      <c r="C280" s="24">
        <v>52140</v>
      </c>
      <c r="D280" s="10">
        <v>271</v>
      </c>
      <c r="E280" s="25">
        <v>8249</v>
      </c>
      <c r="F280" s="166"/>
      <c r="G280" s="57"/>
      <c r="H280" s="57"/>
      <c r="I280" s="56">
        <v>98172553.025656</v>
      </c>
      <c r="J280" s="57"/>
      <c r="K280" s="57"/>
      <c r="L280" s="57"/>
      <c r="M280" s="10">
        <v>62491071.19194743</v>
      </c>
      <c r="N280" s="10">
        <v>31735084.009800576</v>
      </c>
      <c r="O280" s="56">
        <v>10257040.413497608</v>
      </c>
      <c r="P280" s="57"/>
    </row>
    <row r="281" spans="2:16" ht="11.25" customHeight="1">
      <c r="B281" s="23">
        <v>43891</v>
      </c>
      <c r="C281" s="24">
        <v>52171</v>
      </c>
      <c r="D281" s="10">
        <v>272</v>
      </c>
      <c r="E281" s="25">
        <v>8280</v>
      </c>
      <c r="F281" s="166"/>
      <c r="G281" s="57"/>
      <c r="H281" s="57"/>
      <c r="I281" s="56">
        <v>92215458.760855</v>
      </c>
      <c r="J281" s="57"/>
      <c r="K281" s="57"/>
      <c r="L281" s="57"/>
      <c r="M281" s="10">
        <v>58599565.28059845</v>
      </c>
      <c r="N281" s="10">
        <v>29683162.541792925</v>
      </c>
      <c r="O281" s="56">
        <v>9553207.351120856</v>
      </c>
      <c r="P281" s="57"/>
    </row>
    <row r="282" spans="2:16" ht="11.25" customHeight="1">
      <c r="B282" s="23">
        <v>43891</v>
      </c>
      <c r="C282" s="24">
        <v>52201</v>
      </c>
      <c r="D282" s="10">
        <v>273</v>
      </c>
      <c r="E282" s="25">
        <v>8310</v>
      </c>
      <c r="F282" s="166"/>
      <c r="G282" s="57"/>
      <c r="H282" s="57"/>
      <c r="I282" s="56">
        <v>86413576.353747</v>
      </c>
      <c r="J282" s="57"/>
      <c r="K282" s="57"/>
      <c r="L282" s="57"/>
      <c r="M282" s="10">
        <v>54822546.28227729</v>
      </c>
      <c r="N282" s="10">
        <v>27701593.126398012</v>
      </c>
      <c r="O282" s="56">
        <v>8878914.287561443</v>
      </c>
      <c r="P282" s="57"/>
    </row>
    <row r="283" spans="2:16" ht="11.25" customHeight="1">
      <c r="B283" s="23">
        <v>43891</v>
      </c>
      <c r="C283" s="24">
        <v>52232</v>
      </c>
      <c r="D283" s="10">
        <v>274</v>
      </c>
      <c r="E283" s="25">
        <v>8341</v>
      </c>
      <c r="F283" s="166"/>
      <c r="G283" s="57"/>
      <c r="H283" s="57"/>
      <c r="I283" s="56">
        <v>80804809.253339</v>
      </c>
      <c r="J283" s="57"/>
      <c r="K283" s="57"/>
      <c r="L283" s="57"/>
      <c r="M283" s="10">
        <v>51177281.399914026</v>
      </c>
      <c r="N283" s="10">
        <v>25793890.277817763</v>
      </c>
      <c r="O283" s="56">
        <v>8232440.206493306</v>
      </c>
      <c r="P283" s="57"/>
    </row>
    <row r="284" spans="2:16" ht="11.25" customHeight="1">
      <c r="B284" s="23">
        <v>43891</v>
      </c>
      <c r="C284" s="24">
        <v>52263</v>
      </c>
      <c r="D284" s="10">
        <v>275</v>
      </c>
      <c r="E284" s="25">
        <v>8372</v>
      </c>
      <c r="F284" s="166"/>
      <c r="G284" s="57"/>
      <c r="H284" s="57"/>
      <c r="I284" s="56">
        <v>75154514.85981</v>
      </c>
      <c r="J284" s="57"/>
      <c r="K284" s="57"/>
      <c r="L284" s="57"/>
      <c r="M284" s="10">
        <v>47517967.615277186</v>
      </c>
      <c r="N284" s="10">
        <v>23888648.83294794</v>
      </c>
      <c r="O284" s="56">
        <v>7592065.439343441</v>
      </c>
      <c r="P284" s="57"/>
    </row>
    <row r="285" spans="2:16" ht="11.25" customHeight="1">
      <c r="B285" s="23">
        <v>43891</v>
      </c>
      <c r="C285" s="24">
        <v>52291</v>
      </c>
      <c r="D285" s="10">
        <v>276</v>
      </c>
      <c r="E285" s="25">
        <v>8400</v>
      </c>
      <c r="F285" s="166"/>
      <c r="G285" s="57"/>
      <c r="H285" s="57"/>
      <c r="I285" s="56">
        <v>69835130.815935</v>
      </c>
      <c r="J285" s="57"/>
      <c r="K285" s="57"/>
      <c r="L285" s="57"/>
      <c r="M285" s="10">
        <v>44087031.29598394</v>
      </c>
      <c r="N285" s="10">
        <v>22112899.94185876</v>
      </c>
      <c r="O285" s="56">
        <v>7000822.530949139</v>
      </c>
      <c r="P285" s="57"/>
    </row>
    <row r="286" spans="2:16" ht="11.25" customHeight="1">
      <c r="B286" s="23">
        <v>43891</v>
      </c>
      <c r="C286" s="24">
        <v>52322</v>
      </c>
      <c r="D286" s="10">
        <v>277</v>
      </c>
      <c r="E286" s="25">
        <v>8431</v>
      </c>
      <c r="F286" s="166"/>
      <c r="G286" s="57"/>
      <c r="H286" s="57"/>
      <c r="I286" s="56">
        <v>64721213.910268</v>
      </c>
      <c r="J286" s="57"/>
      <c r="K286" s="57"/>
      <c r="L286" s="57"/>
      <c r="M286" s="10">
        <v>40789308.041574456</v>
      </c>
      <c r="N286" s="10">
        <v>20406817.286644887</v>
      </c>
      <c r="O286" s="56">
        <v>6433321.616753827</v>
      </c>
      <c r="P286" s="57"/>
    </row>
    <row r="287" spans="2:16" ht="11.25" customHeight="1">
      <c r="B287" s="23">
        <v>43891</v>
      </c>
      <c r="C287" s="24">
        <v>52352</v>
      </c>
      <c r="D287" s="10">
        <v>278</v>
      </c>
      <c r="E287" s="25">
        <v>8461</v>
      </c>
      <c r="F287" s="166"/>
      <c r="G287" s="57"/>
      <c r="H287" s="57"/>
      <c r="I287" s="56">
        <v>59765643.152879</v>
      </c>
      <c r="J287" s="57"/>
      <c r="K287" s="57"/>
      <c r="L287" s="57"/>
      <c r="M287" s="10">
        <v>37604328.804012366</v>
      </c>
      <c r="N287" s="10">
        <v>18767073.151187796</v>
      </c>
      <c r="O287" s="56">
        <v>5892134.033871259</v>
      </c>
      <c r="P287" s="57"/>
    </row>
    <row r="288" spans="2:16" ht="11.25" customHeight="1">
      <c r="B288" s="23">
        <v>43891</v>
      </c>
      <c r="C288" s="24">
        <v>52383</v>
      </c>
      <c r="D288" s="10">
        <v>279</v>
      </c>
      <c r="E288" s="25">
        <v>8492</v>
      </c>
      <c r="F288" s="166"/>
      <c r="G288" s="57"/>
      <c r="H288" s="57"/>
      <c r="I288" s="56">
        <v>55001146.983446</v>
      </c>
      <c r="J288" s="57"/>
      <c r="K288" s="57"/>
      <c r="L288" s="57"/>
      <c r="M288" s="10">
        <v>34547829.6365517</v>
      </c>
      <c r="N288" s="10">
        <v>17197826.672373597</v>
      </c>
      <c r="O288" s="56">
        <v>5376581.804406353</v>
      </c>
      <c r="P288" s="57"/>
    </row>
    <row r="289" spans="2:16" ht="11.25" customHeight="1">
      <c r="B289" s="23">
        <v>43891</v>
      </c>
      <c r="C289" s="24">
        <v>52413</v>
      </c>
      <c r="D289" s="10">
        <v>280</v>
      </c>
      <c r="E289" s="25">
        <v>8522</v>
      </c>
      <c r="F289" s="166"/>
      <c r="G289" s="57"/>
      <c r="H289" s="57"/>
      <c r="I289" s="56">
        <v>50474208.25065</v>
      </c>
      <c r="J289" s="57"/>
      <c r="K289" s="57"/>
      <c r="L289" s="57"/>
      <c r="M289" s="10">
        <v>31652287.26998106</v>
      </c>
      <c r="N289" s="10">
        <v>15717651.82941923</v>
      </c>
      <c r="O289" s="56">
        <v>4893689.8124298155</v>
      </c>
      <c r="P289" s="57"/>
    </row>
    <row r="290" spans="2:16" ht="11.25" customHeight="1">
      <c r="B290" s="23">
        <v>43891</v>
      </c>
      <c r="C290" s="24">
        <v>52444</v>
      </c>
      <c r="D290" s="10">
        <v>281</v>
      </c>
      <c r="E290" s="25">
        <v>8553</v>
      </c>
      <c r="F290" s="166"/>
      <c r="G290" s="57"/>
      <c r="H290" s="57"/>
      <c r="I290" s="56">
        <v>46190601.40379</v>
      </c>
      <c r="J290" s="57"/>
      <c r="K290" s="57"/>
      <c r="L290" s="57"/>
      <c r="M290" s="10">
        <v>28916916.390305053</v>
      </c>
      <c r="N290" s="10">
        <v>14322823.421207888</v>
      </c>
      <c r="O290" s="56">
        <v>4440522.05185774</v>
      </c>
      <c r="P290" s="57"/>
    </row>
    <row r="291" spans="2:16" ht="11.25" customHeight="1">
      <c r="B291" s="23">
        <v>43891</v>
      </c>
      <c r="C291" s="24">
        <v>52475</v>
      </c>
      <c r="D291" s="10">
        <v>282</v>
      </c>
      <c r="E291" s="25">
        <v>8584</v>
      </c>
      <c r="F291" s="166"/>
      <c r="G291" s="57"/>
      <c r="H291" s="57"/>
      <c r="I291" s="56">
        <v>42171870.024022</v>
      </c>
      <c r="J291" s="57"/>
      <c r="K291" s="57"/>
      <c r="L291" s="57"/>
      <c r="M291" s="10">
        <v>26356273.212287527</v>
      </c>
      <c r="N291" s="10">
        <v>13021312.215008637</v>
      </c>
      <c r="O291" s="56">
        <v>4019914.028132545</v>
      </c>
      <c r="P291" s="57"/>
    </row>
    <row r="292" spans="2:16" ht="11.25" customHeight="1">
      <c r="B292" s="23">
        <v>43891</v>
      </c>
      <c r="C292" s="24">
        <v>52505</v>
      </c>
      <c r="D292" s="10">
        <v>283</v>
      </c>
      <c r="E292" s="25">
        <v>8614</v>
      </c>
      <c r="F292" s="166"/>
      <c r="G292" s="57"/>
      <c r="H292" s="57"/>
      <c r="I292" s="56">
        <v>38002513.859433</v>
      </c>
      <c r="J292" s="57"/>
      <c r="K292" s="57"/>
      <c r="L292" s="57"/>
      <c r="M292" s="10">
        <v>23711554.567885224</v>
      </c>
      <c r="N292" s="10">
        <v>11685856.437216682</v>
      </c>
      <c r="O292" s="56">
        <v>3592846.3355692024</v>
      </c>
      <c r="P292" s="57"/>
    </row>
    <row r="293" spans="2:16" ht="11.25" customHeight="1">
      <c r="B293" s="23">
        <v>43891</v>
      </c>
      <c r="C293" s="24">
        <v>52536</v>
      </c>
      <c r="D293" s="10">
        <v>284</v>
      </c>
      <c r="E293" s="25">
        <v>8645</v>
      </c>
      <c r="F293" s="166"/>
      <c r="G293" s="57"/>
      <c r="H293" s="57"/>
      <c r="I293" s="56">
        <v>34572833.322422</v>
      </c>
      <c r="J293" s="57"/>
      <c r="K293" s="57"/>
      <c r="L293" s="57"/>
      <c r="M293" s="10">
        <v>21535028.624554604</v>
      </c>
      <c r="N293" s="10">
        <v>10586199.275099259</v>
      </c>
      <c r="O293" s="56">
        <v>3240968.282638934</v>
      </c>
      <c r="P293" s="57"/>
    </row>
    <row r="294" spans="2:16" ht="11.25" customHeight="1">
      <c r="B294" s="23">
        <v>43891</v>
      </c>
      <c r="C294" s="24">
        <v>52566</v>
      </c>
      <c r="D294" s="10">
        <v>285</v>
      </c>
      <c r="E294" s="25">
        <v>8675</v>
      </c>
      <c r="F294" s="166"/>
      <c r="G294" s="57"/>
      <c r="H294" s="57"/>
      <c r="I294" s="56">
        <v>31339300.588518</v>
      </c>
      <c r="J294" s="57"/>
      <c r="K294" s="57"/>
      <c r="L294" s="57"/>
      <c r="M294" s="10">
        <v>19488855.755472463</v>
      </c>
      <c r="N294" s="10">
        <v>9556760.889621018</v>
      </c>
      <c r="O294" s="56">
        <v>2913811.9461953077</v>
      </c>
      <c r="P294" s="57"/>
    </row>
    <row r="295" spans="2:16" ht="11.25" customHeight="1">
      <c r="B295" s="23">
        <v>43891</v>
      </c>
      <c r="C295" s="24">
        <v>52597</v>
      </c>
      <c r="D295" s="10">
        <v>286</v>
      </c>
      <c r="E295" s="25">
        <v>8706</v>
      </c>
      <c r="F295" s="166"/>
      <c r="G295" s="57"/>
      <c r="H295" s="57"/>
      <c r="I295" s="56">
        <v>28287670.92274</v>
      </c>
      <c r="J295" s="57"/>
      <c r="K295" s="57"/>
      <c r="L295" s="57"/>
      <c r="M295" s="10">
        <v>17561314.130879007</v>
      </c>
      <c r="N295" s="10">
        <v>8589650.298484452</v>
      </c>
      <c r="O295" s="56">
        <v>2607851.7681698734</v>
      </c>
      <c r="P295" s="57"/>
    </row>
    <row r="296" spans="2:16" ht="11.25" customHeight="1">
      <c r="B296" s="23">
        <v>43891</v>
      </c>
      <c r="C296" s="24">
        <v>52628</v>
      </c>
      <c r="D296" s="10">
        <v>287</v>
      </c>
      <c r="E296" s="25">
        <v>8737</v>
      </c>
      <c r="F296" s="166"/>
      <c r="G296" s="57"/>
      <c r="H296" s="57"/>
      <c r="I296" s="56">
        <v>25356672.534731</v>
      </c>
      <c r="J296" s="57"/>
      <c r="K296" s="57"/>
      <c r="L296" s="57"/>
      <c r="M296" s="10">
        <v>15715017.228094686</v>
      </c>
      <c r="N296" s="10">
        <v>7667034.651509128</v>
      </c>
      <c r="O296" s="56">
        <v>2317882.756547772</v>
      </c>
      <c r="P296" s="57"/>
    </row>
    <row r="297" spans="2:16" ht="11.25" customHeight="1">
      <c r="B297" s="23">
        <v>43891</v>
      </c>
      <c r="C297" s="24">
        <v>52657</v>
      </c>
      <c r="D297" s="10">
        <v>288</v>
      </c>
      <c r="E297" s="25">
        <v>8766</v>
      </c>
      <c r="F297" s="166"/>
      <c r="G297" s="57"/>
      <c r="H297" s="57"/>
      <c r="I297" s="56">
        <v>22553890.164142</v>
      </c>
      <c r="J297" s="57"/>
      <c r="K297" s="57"/>
      <c r="L297" s="57"/>
      <c r="M297" s="10">
        <v>13955789.24372084</v>
      </c>
      <c r="N297" s="10">
        <v>6792543.190616385</v>
      </c>
      <c r="O297" s="56">
        <v>2045370.5309665555</v>
      </c>
      <c r="P297" s="57"/>
    </row>
    <row r="298" spans="2:16" ht="11.25" customHeight="1">
      <c r="B298" s="23">
        <v>43891</v>
      </c>
      <c r="C298" s="24">
        <v>52688</v>
      </c>
      <c r="D298" s="10">
        <v>289</v>
      </c>
      <c r="E298" s="25">
        <v>8797</v>
      </c>
      <c r="F298" s="166"/>
      <c r="G298" s="57"/>
      <c r="H298" s="57"/>
      <c r="I298" s="56">
        <v>19860709.433751</v>
      </c>
      <c r="J298" s="57"/>
      <c r="K298" s="57"/>
      <c r="L298" s="57"/>
      <c r="M298" s="10">
        <v>12268472.049080485</v>
      </c>
      <c r="N298" s="10">
        <v>5956108.177828962</v>
      </c>
      <c r="O298" s="56">
        <v>1785906.7655279355</v>
      </c>
      <c r="P298" s="57"/>
    </row>
    <row r="299" spans="2:16" ht="11.25" customHeight="1">
      <c r="B299" s="23">
        <v>43891</v>
      </c>
      <c r="C299" s="24">
        <v>52718</v>
      </c>
      <c r="D299" s="10">
        <v>290</v>
      </c>
      <c r="E299" s="25">
        <v>8827</v>
      </c>
      <c r="F299" s="166"/>
      <c r="G299" s="57"/>
      <c r="H299" s="57"/>
      <c r="I299" s="56">
        <v>17221516.368842</v>
      </c>
      <c r="J299" s="57"/>
      <c r="K299" s="57"/>
      <c r="L299" s="57"/>
      <c r="M299" s="10">
        <v>10620712.9054248</v>
      </c>
      <c r="N299" s="10">
        <v>5143462.002995278</v>
      </c>
      <c r="O299" s="56">
        <v>1535917.2739789907</v>
      </c>
      <c r="P299" s="57"/>
    </row>
    <row r="300" spans="2:16" ht="11.25" customHeight="1">
      <c r="B300" s="23">
        <v>43891</v>
      </c>
      <c r="C300" s="24">
        <v>52749</v>
      </c>
      <c r="D300" s="10">
        <v>291</v>
      </c>
      <c r="E300" s="25">
        <v>8858</v>
      </c>
      <c r="F300" s="166"/>
      <c r="G300" s="57"/>
      <c r="H300" s="57"/>
      <c r="I300" s="56">
        <v>14820645.891958</v>
      </c>
      <c r="J300" s="57"/>
      <c r="K300" s="57"/>
      <c r="L300" s="57"/>
      <c r="M300" s="10">
        <v>9124565.444658792</v>
      </c>
      <c r="N300" s="10">
        <v>4407660.644588645</v>
      </c>
      <c r="O300" s="56">
        <v>1310620.806888062</v>
      </c>
      <c r="P300" s="57"/>
    </row>
    <row r="301" spans="2:16" ht="11.25" customHeight="1">
      <c r="B301" s="23">
        <v>43891</v>
      </c>
      <c r="C301" s="24">
        <v>52779</v>
      </c>
      <c r="D301" s="10">
        <v>292</v>
      </c>
      <c r="E301" s="25">
        <v>8888</v>
      </c>
      <c r="F301" s="166"/>
      <c r="G301" s="57"/>
      <c r="H301" s="57"/>
      <c r="I301" s="56">
        <v>12613996.508689</v>
      </c>
      <c r="J301" s="57"/>
      <c r="K301" s="57"/>
      <c r="L301" s="57"/>
      <c r="M301" s="10">
        <v>7753259.615373089</v>
      </c>
      <c r="N301" s="10">
        <v>3736027.40386575</v>
      </c>
      <c r="O301" s="56">
        <v>1106356.3811799337</v>
      </c>
      <c r="P301" s="57"/>
    </row>
    <row r="302" spans="2:16" ht="11.25" customHeight="1">
      <c r="B302" s="23">
        <v>43891</v>
      </c>
      <c r="C302" s="24">
        <v>52810</v>
      </c>
      <c r="D302" s="10">
        <v>293</v>
      </c>
      <c r="E302" s="25">
        <v>8919</v>
      </c>
      <c r="F302" s="166"/>
      <c r="G302" s="57"/>
      <c r="H302" s="57"/>
      <c r="I302" s="56">
        <v>10640919.305286</v>
      </c>
      <c r="J302" s="57"/>
      <c r="K302" s="57"/>
      <c r="L302" s="57"/>
      <c r="M302" s="10">
        <v>6529404.117756588</v>
      </c>
      <c r="N302" s="10">
        <v>3138292.134705452</v>
      </c>
      <c r="O302" s="56">
        <v>925411.6870355345</v>
      </c>
      <c r="P302" s="57"/>
    </row>
    <row r="303" spans="2:16" ht="11.25" customHeight="1">
      <c r="B303" s="23">
        <v>43891</v>
      </c>
      <c r="C303" s="24">
        <v>52841</v>
      </c>
      <c r="D303" s="10">
        <v>294</v>
      </c>
      <c r="E303" s="25">
        <v>8950</v>
      </c>
      <c r="F303" s="166"/>
      <c r="G303" s="57"/>
      <c r="H303" s="57"/>
      <c r="I303" s="56">
        <v>8877996.539977</v>
      </c>
      <c r="J303" s="57"/>
      <c r="K303" s="57"/>
      <c r="L303" s="57"/>
      <c r="M303" s="10">
        <v>5438412.550783012</v>
      </c>
      <c r="N303" s="10">
        <v>2607270.3267311044</v>
      </c>
      <c r="O303" s="56">
        <v>765568.9184565583</v>
      </c>
      <c r="P303" s="57"/>
    </row>
    <row r="304" spans="2:16" ht="11.25" customHeight="1">
      <c r="B304" s="23">
        <v>43891</v>
      </c>
      <c r="C304" s="24">
        <v>52871</v>
      </c>
      <c r="D304" s="10">
        <v>295</v>
      </c>
      <c r="E304" s="25">
        <v>8980</v>
      </c>
      <c r="F304" s="166"/>
      <c r="G304" s="57"/>
      <c r="H304" s="57"/>
      <c r="I304" s="56">
        <v>7355888.101341</v>
      </c>
      <c r="J304" s="57"/>
      <c r="K304" s="57"/>
      <c r="L304" s="57"/>
      <c r="M304" s="10">
        <v>4498615.264276114</v>
      </c>
      <c r="N304" s="10">
        <v>2151406.7768395683</v>
      </c>
      <c r="O304" s="56">
        <v>629124.8601488436</v>
      </c>
      <c r="P304" s="57"/>
    </row>
    <row r="305" spans="2:16" ht="11.25" customHeight="1">
      <c r="B305" s="23">
        <v>43891</v>
      </c>
      <c r="C305" s="24">
        <v>52902</v>
      </c>
      <c r="D305" s="10">
        <v>296</v>
      </c>
      <c r="E305" s="25">
        <v>9011</v>
      </c>
      <c r="F305" s="166"/>
      <c r="G305" s="57"/>
      <c r="H305" s="57"/>
      <c r="I305" s="56">
        <v>6118335.207695</v>
      </c>
      <c r="J305" s="57"/>
      <c r="K305" s="57"/>
      <c r="L305" s="57"/>
      <c r="M305" s="10">
        <v>3735422.9668245325</v>
      </c>
      <c r="N305" s="10">
        <v>1781876.3238959012</v>
      </c>
      <c r="O305" s="56">
        <v>518857.969151266</v>
      </c>
      <c r="P305" s="57"/>
    </row>
    <row r="306" spans="2:16" ht="11.25" customHeight="1">
      <c r="B306" s="23">
        <v>43891</v>
      </c>
      <c r="C306" s="24">
        <v>52932</v>
      </c>
      <c r="D306" s="10">
        <v>297</v>
      </c>
      <c r="E306" s="25">
        <v>9041</v>
      </c>
      <c r="F306" s="166"/>
      <c r="G306" s="57"/>
      <c r="H306" s="57"/>
      <c r="I306" s="56">
        <v>5308431.295071</v>
      </c>
      <c r="J306" s="57"/>
      <c r="K306" s="57"/>
      <c r="L306" s="57"/>
      <c r="M306" s="10">
        <v>3235633.1683390643</v>
      </c>
      <c r="N306" s="10">
        <v>1539667.0606696045</v>
      </c>
      <c r="O306" s="56">
        <v>446492.1587486274</v>
      </c>
      <c r="P306" s="57"/>
    </row>
    <row r="307" spans="2:16" ht="11.25" customHeight="1">
      <c r="B307" s="23">
        <v>43891</v>
      </c>
      <c r="C307" s="24">
        <v>52963</v>
      </c>
      <c r="D307" s="10">
        <v>298</v>
      </c>
      <c r="E307" s="25">
        <v>9072</v>
      </c>
      <c r="F307" s="166"/>
      <c r="G307" s="57"/>
      <c r="H307" s="57"/>
      <c r="I307" s="56">
        <v>5121452.615871</v>
      </c>
      <c r="J307" s="57"/>
      <c r="K307" s="57"/>
      <c r="L307" s="57"/>
      <c r="M307" s="10">
        <v>3116370.006766296</v>
      </c>
      <c r="N307" s="10">
        <v>1479144.6557028333</v>
      </c>
      <c r="O307" s="56">
        <v>427124.3057206045</v>
      </c>
      <c r="P307" s="57"/>
    </row>
    <row r="308" spans="2:16" ht="11.25" customHeight="1">
      <c r="B308" s="23">
        <v>43891</v>
      </c>
      <c r="C308" s="24">
        <v>52994</v>
      </c>
      <c r="D308" s="10">
        <v>299</v>
      </c>
      <c r="E308" s="25">
        <v>9103</v>
      </c>
      <c r="F308" s="166"/>
      <c r="G308" s="57"/>
      <c r="H308" s="57"/>
      <c r="I308" s="56">
        <v>4938160.660012</v>
      </c>
      <c r="J308" s="57"/>
      <c r="K308" s="57"/>
      <c r="L308" s="57"/>
      <c r="M308" s="10">
        <v>2999741.6375102657</v>
      </c>
      <c r="N308" s="10">
        <v>1420167.5237795112</v>
      </c>
      <c r="O308" s="56">
        <v>408356.83936414594</v>
      </c>
      <c r="P308" s="57"/>
    </row>
    <row r="309" spans="2:16" ht="11.25" customHeight="1">
      <c r="B309" s="23">
        <v>43891</v>
      </c>
      <c r="C309" s="24">
        <v>53022</v>
      </c>
      <c r="D309" s="10">
        <v>300</v>
      </c>
      <c r="E309" s="25">
        <v>9131</v>
      </c>
      <c r="F309" s="166"/>
      <c r="G309" s="57"/>
      <c r="H309" s="57"/>
      <c r="I309" s="56">
        <v>4759591.926318</v>
      </c>
      <c r="J309" s="57"/>
      <c r="K309" s="57"/>
      <c r="L309" s="57"/>
      <c r="M309" s="10">
        <v>2886838.4306718074</v>
      </c>
      <c r="N309" s="10">
        <v>1363575.9099735632</v>
      </c>
      <c r="O309" s="56">
        <v>390584.1252282453</v>
      </c>
      <c r="P309" s="57"/>
    </row>
    <row r="310" spans="2:16" ht="11.25" customHeight="1">
      <c r="B310" s="23">
        <v>43891</v>
      </c>
      <c r="C310" s="24">
        <v>53053</v>
      </c>
      <c r="D310" s="10">
        <v>301</v>
      </c>
      <c r="E310" s="25">
        <v>9162</v>
      </c>
      <c r="F310" s="166"/>
      <c r="G310" s="57"/>
      <c r="H310" s="57"/>
      <c r="I310" s="56">
        <v>4584191.083588</v>
      </c>
      <c r="J310" s="57"/>
      <c r="K310" s="57"/>
      <c r="L310" s="57"/>
      <c r="M310" s="10">
        <v>2775736.5887297685</v>
      </c>
      <c r="N310" s="10">
        <v>1307763.4186280407</v>
      </c>
      <c r="O310" s="56">
        <v>373010.51318766916</v>
      </c>
      <c r="P310" s="57"/>
    </row>
    <row r="311" spans="2:16" ht="11.25" customHeight="1">
      <c r="B311" s="23">
        <v>43891</v>
      </c>
      <c r="C311" s="24">
        <v>53083</v>
      </c>
      <c r="D311" s="10">
        <v>302</v>
      </c>
      <c r="E311" s="25">
        <v>9192</v>
      </c>
      <c r="F311" s="166"/>
      <c r="G311" s="57"/>
      <c r="H311" s="57"/>
      <c r="I311" s="56">
        <v>4352083.883924</v>
      </c>
      <c r="J311" s="57"/>
      <c r="K311" s="57"/>
      <c r="L311" s="57"/>
      <c r="M311" s="10">
        <v>2630869.8017952368</v>
      </c>
      <c r="N311" s="10">
        <v>1236459.9621716125</v>
      </c>
      <c r="O311" s="56">
        <v>351227.10903500434</v>
      </c>
      <c r="P311" s="57"/>
    </row>
    <row r="312" spans="2:16" ht="11.25" customHeight="1">
      <c r="B312" s="23">
        <v>43891</v>
      </c>
      <c r="C312" s="24">
        <v>53114</v>
      </c>
      <c r="D312" s="10">
        <v>303</v>
      </c>
      <c r="E312" s="25">
        <v>9223</v>
      </c>
      <c r="F312" s="166"/>
      <c r="G312" s="57"/>
      <c r="H312" s="57"/>
      <c r="I312" s="56">
        <v>4032201.527573</v>
      </c>
      <c r="J312" s="57"/>
      <c r="K312" s="57"/>
      <c r="L312" s="57"/>
      <c r="M312" s="10">
        <v>2433364.1603802717</v>
      </c>
      <c r="N312" s="10">
        <v>1140727.4759355222</v>
      </c>
      <c r="O312" s="56">
        <v>322661.01288429927</v>
      </c>
      <c r="P312" s="57"/>
    </row>
    <row r="313" spans="2:16" ht="11.25" customHeight="1">
      <c r="B313" s="23">
        <v>43891</v>
      </c>
      <c r="C313" s="24">
        <v>53144</v>
      </c>
      <c r="D313" s="10">
        <v>304</v>
      </c>
      <c r="E313" s="25">
        <v>9253</v>
      </c>
      <c r="F313" s="166"/>
      <c r="G313" s="57"/>
      <c r="H313" s="57"/>
      <c r="I313" s="56">
        <v>3866297.612361</v>
      </c>
      <c r="J313" s="57"/>
      <c r="K313" s="57"/>
      <c r="L313" s="57"/>
      <c r="M313" s="10">
        <v>2329414.202798418</v>
      </c>
      <c r="N313" s="10">
        <v>1089309.4753348527</v>
      </c>
      <c r="O313" s="56">
        <v>306854.11761076393</v>
      </c>
      <c r="P313" s="57"/>
    </row>
    <row r="314" spans="2:16" ht="11.25" customHeight="1">
      <c r="B314" s="23">
        <v>43891</v>
      </c>
      <c r="C314" s="24">
        <v>53175</v>
      </c>
      <c r="D314" s="10">
        <v>305</v>
      </c>
      <c r="E314" s="25">
        <v>9284</v>
      </c>
      <c r="F314" s="166"/>
      <c r="G314" s="57"/>
      <c r="H314" s="57"/>
      <c r="I314" s="56">
        <v>3703903.881184</v>
      </c>
      <c r="J314" s="57"/>
      <c r="K314" s="57"/>
      <c r="L314" s="57"/>
      <c r="M314" s="10">
        <v>2227788.331036227</v>
      </c>
      <c r="N314" s="10">
        <v>1039136.4524429941</v>
      </c>
      <c r="O314" s="56">
        <v>291480.74678435514</v>
      </c>
      <c r="P314" s="57"/>
    </row>
    <row r="315" spans="2:16" ht="11.25" customHeight="1">
      <c r="B315" s="23">
        <v>43891</v>
      </c>
      <c r="C315" s="24">
        <v>53206</v>
      </c>
      <c r="D315" s="10">
        <v>306</v>
      </c>
      <c r="E315" s="25">
        <v>9315</v>
      </c>
      <c r="F315" s="166"/>
      <c r="G315" s="57"/>
      <c r="H315" s="57"/>
      <c r="I315" s="56">
        <v>3545282.875005</v>
      </c>
      <c r="J315" s="57"/>
      <c r="K315" s="57"/>
      <c r="L315" s="57"/>
      <c r="M315" s="10">
        <v>2128765.8218137836</v>
      </c>
      <c r="N315" s="10">
        <v>990422.8168337125</v>
      </c>
      <c r="O315" s="56">
        <v>276639.72868471773</v>
      </c>
      <c r="P315" s="57"/>
    </row>
    <row r="316" spans="2:16" ht="11.25" customHeight="1">
      <c r="B316" s="23">
        <v>43891</v>
      </c>
      <c r="C316" s="24">
        <v>53236</v>
      </c>
      <c r="D316" s="10">
        <v>307</v>
      </c>
      <c r="E316" s="25">
        <v>9345</v>
      </c>
      <c r="F316" s="166"/>
      <c r="G316" s="57"/>
      <c r="H316" s="57"/>
      <c r="I316" s="56">
        <v>3394896.905093</v>
      </c>
      <c r="J316" s="57"/>
      <c r="K316" s="57"/>
      <c r="L316" s="57"/>
      <c r="M316" s="10">
        <v>2035120.582694086</v>
      </c>
      <c r="N316" s="10">
        <v>944523.2699280849</v>
      </c>
      <c r="O316" s="56">
        <v>262737.8601944754</v>
      </c>
      <c r="P316" s="57"/>
    </row>
    <row r="317" spans="2:16" ht="11.25" customHeight="1">
      <c r="B317" s="23">
        <v>43891</v>
      </c>
      <c r="C317" s="24">
        <v>53267</v>
      </c>
      <c r="D317" s="10">
        <v>308</v>
      </c>
      <c r="E317" s="25">
        <v>9376</v>
      </c>
      <c r="F317" s="166"/>
      <c r="G317" s="57"/>
      <c r="H317" s="57"/>
      <c r="I317" s="56">
        <v>3247623.196956</v>
      </c>
      <c r="J317" s="57"/>
      <c r="K317" s="57"/>
      <c r="L317" s="57"/>
      <c r="M317" s="10">
        <v>1943533.2286519518</v>
      </c>
      <c r="N317" s="10">
        <v>899722.4938808938</v>
      </c>
      <c r="O317" s="56">
        <v>249215.58304159102</v>
      </c>
      <c r="P317" s="57"/>
    </row>
    <row r="318" spans="2:16" ht="11.25" customHeight="1">
      <c r="B318" s="23">
        <v>43891</v>
      </c>
      <c r="C318" s="24">
        <v>53297</v>
      </c>
      <c r="D318" s="10">
        <v>309</v>
      </c>
      <c r="E318" s="25">
        <v>9406</v>
      </c>
      <c r="F318" s="166"/>
      <c r="G318" s="57"/>
      <c r="H318" s="57"/>
      <c r="I318" s="56">
        <v>3102046.255323</v>
      </c>
      <c r="J318" s="57"/>
      <c r="K318" s="57"/>
      <c r="L318" s="57"/>
      <c r="M318" s="10">
        <v>1853365.8869757361</v>
      </c>
      <c r="N318" s="10">
        <v>855869.4815231031</v>
      </c>
      <c r="O318" s="56">
        <v>236096.87582984258</v>
      </c>
      <c r="P318" s="57"/>
    </row>
    <row r="319" spans="2:16" ht="11.25" customHeight="1">
      <c r="B319" s="23">
        <v>43891</v>
      </c>
      <c r="C319" s="24">
        <v>53328</v>
      </c>
      <c r="D319" s="10">
        <v>310</v>
      </c>
      <c r="E319" s="25">
        <v>9437</v>
      </c>
      <c r="F319" s="166"/>
      <c r="G319" s="57"/>
      <c r="H319" s="57"/>
      <c r="I319" s="56">
        <v>2900001.543249</v>
      </c>
      <c r="J319" s="57"/>
      <c r="K319" s="57"/>
      <c r="L319" s="57"/>
      <c r="M319" s="10">
        <v>1729712.419940606</v>
      </c>
      <c r="N319" s="10">
        <v>796735.8739111207</v>
      </c>
      <c r="O319" s="56">
        <v>218853.59825442167</v>
      </c>
      <c r="P319" s="57"/>
    </row>
    <row r="320" spans="2:16" ht="11.25" customHeight="1">
      <c r="B320" s="23">
        <v>43891</v>
      </c>
      <c r="C320" s="24">
        <v>53359</v>
      </c>
      <c r="D320" s="10">
        <v>311</v>
      </c>
      <c r="E320" s="25">
        <v>9468</v>
      </c>
      <c r="F320" s="166"/>
      <c r="G320" s="57"/>
      <c r="H320" s="57"/>
      <c r="I320" s="56">
        <v>2761643.380753</v>
      </c>
      <c r="J320" s="57"/>
      <c r="K320" s="57"/>
      <c r="L320" s="57"/>
      <c r="M320" s="10">
        <v>1644394.6304381294</v>
      </c>
      <c r="N320" s="10">
        <v>755510.6856968767</v>
      </c>
      <c r="O320" s="56">
        <v>206650.54263875153</v>
      </c>
      <c r="P320" s="57"/>
    </row>
    <row r="321" spans="2:16" ht="11.25" customHeight="1">
      <c r="B321" s="23">
        <v>43891</v>
      </c>
      <c r="C321" s="24">
        <v>53387</v>
      </c>
      <c r="D321" s="10">
        <v>312</v>
      </c>
      <c r="E321" s="25">
        <v>9496</v>
      </c>
      <c r="F321" s="166"/>
      <c r="G321" s="57"/>
      <c r="H321" s="57"/>
      <c r="I321" s="56">
        <v>2624026.277983</v>
      </c>
      <c r="J321" s="57"/>
      <c r="K321" s="57"/>
      <c r="L321" s="57"/>
      <c r="M321" s="10">
        <v>1560058.0426879644</v>
      </c>
      <c r="N321" s="10">
        <v>715115.8997947217</v>
      </c>
      <c r="O321" s="56">
        <v>194853.12900572893</v>
      </c>
      <c r="P321" s="57"/>
    </row>
    <row r="322" spans="2:16" ht="11.25" customHeight="1">
      <c r="B322" s="23">
        <v>43891</v>
      </c>
      <c r="C322" s="24">
        <v>53418</v>
      </c>
      <c r="D322" s="10">
        <v>313</v>
      </c>
      <c r="E322" s="25">
        <v>9527</v>
      </c>
      <c r="F322" s="166"/>
      <c r="G322" s="57"/>
      <c r="H322" s="57"/>
      <c r="I322" s="56">
        <v>2487622.31492</v>
      </c>
      <c r="J322" s="57"/>
      <c r="K322" s="57"/>
      <c r="L322" s="57"/>
      <c r="M322" s="10">
        <v>1476453.58904382</v>
      </c>
      <c r="N322" s="10">
        <v>675071.1840233874</v>
      </c>
      <c r="O322" s="56">
        <v>183162.74340189836</v>
      </c>
      <c r="P322" s="57"/>
    </row>
    <row r="323" spans="2:16" ht="11.25" customHeight="1">
      <c r="B323" s="23">
        <v>43891</v>
      </c>
      <c r="C323" s="24">
        <v>53448</v>
      </c>
      <c r="D323" s="10">
        <v>314</v>
      </c>
      <c r="E323" s="25">
        <v>9557</v>
      </c>
      <c r="F323" s="166"/>
      <c r="G323" s="57"/>
      <c r="H323" s="57"/>
      <c r="I323" s="56">
        <v>2354693.742642</v>
      </c>
      <c r="J323" s="57"/>
      <c r="K323" s="57"/>
      <c r="L323" s="57"/>
      <c r="M323" s="10">
        <v>1395263.8622110006</v>
      </c>
      <c r="N323" s="10">
        <v>636379.0641314966</v>
      </c>
      <c r="O323" s="56">
        <v>171956.872082081</v>
      </c>
      <c r="P323" s="57"/>
    </row>
    <row r="324" spans="2:16" ht="11.25" customHeight="1">
      <c r="B324" s="23">
        <v>43891</v>
      </c>
      <c r="C324" s="24">
        <v>53479</v>
      </c>
      <c r="D324" s="10">
        <v>315</v>
      </c>
      <c r="E324" s="25">
        <v>9588</v>
      </c>
      <c r="F324" s="166"/>
      <c r="G324" s="57"/>
      <c r="H324" s="57"/>
      <c r="I324" s="56">
        <v>2224183.827334</v>
      </c>
      <c r="J324" s="57"/>
      <c r="K324" s="57"/>
      <c r="L324" s="57"/>
      <c r="M324" s="10">
        <v>1315695.4533371204</v>
      </c>
      <c r="N324" s="10">
        <v>598561.8103439414</v>
      </c>
      <c r="O324" s="56">
        <v>161053.16983403772</v>
      </c>
      <c r="P324" s="57"/>
    </row>
    <row r="325" spans="2:16" ht="11.25" customHeight="1">
      <c r="B325" s="23">
        <v>43891</v>
      </c>
      <c r="C325" s="24">
        <v>53509</v>
      </c>
      <c r="D325" s="10">
        <v>316</v>
      </c>
      <c r="E325" s="25">
        <v>9618</v>
      </c>
      <c r="F325" s="166"/>
      <c r="G325" s="57"/>
      <c r="H325" s="57"/>
      <c r="I325" s="56">
        <v>2099314.17313</v>
      </c>
      <c r="J325" s="57"/>
      <c r="K325" s="57"/>
      <c r="L325" s="57"/>
      <c r="M325" s="10">
        <v>1239791.611501667</v>
      </c>
      <c r="N325" s="10">
        <v>562641.9263767693</v>
      </c>
      <c r="O325" s="56">
        <v>150767.74783975567</v>
      </c>
      <c r="P325" s="57"/>
    </row>
    <row r="326" spans="2:16" ht="11.25" customHeight="1">
      <c r="B326" s="23">
        <v>43891</v>
      </c>
      <c r="C326" s="24">
        <v>53540</v>
      </c>
      <c r="D326" s="10">
        <v>317</v>
      </c>
      <c r="E326" s="25">
        <v>9649</v>
      </c>
      <c r="F326" s="166"/>
      <c r="G326" s="57"/>
      <c r="H326" s="57"/>
      <c r="I326" s="56">
        <v>1914385.625782</v>
      </c>
      <c r="J326" s="57"/>
      <c r="K326" s="57"/>
      <c r="L326" s="57"/>
      <c r="M326" s="10">
        <v>1128660.8463663396</v>
      </c>
      <c r="N326" s="10">
        <v>510905.93782255513</v>
      </c>
      <c r="O326" s="56">
        <v>136324.5038579721</v>
      </c>
      <c r="P326" s="57"/>
    </row>
    <row r="327" spans="2:16" ht="11.25" customHeight="1">
      <c r="B327" s="23">
        <v>43891</v>
      </c>
      <c r="C327" s="24">
        <v>53571</v>
      </c>
      <c r="D327" s="10">
        <v>318</v>
      </c>
      <c r="E327" s="25">
        <v>9680</v>
      </c>
      <c r="F327" s="166"/>
      <c r="G327" s="57"/>
      <c r="H327" s="57"/>
      <c r="I327" s="56">
        <v>1799422.499895</v>
      </c>
      <c r="J327" s="57"/>
      <c r="K327" s="57"/>
      <c r="L327" s="57"/>
      <c r="M327" s="10">
        <v>1059082.9108448985</v>
      </c>
      <c r="N327" s="10">
        <v>478191.1606669331</v>
      </c>
      <c r="O327" s="56">
        <v>127054.81821461541</v>
      </c>
      <c r="P327" s="57"/>
    </row>
    <row r="328" spans="2:16" ht="11.25" customHeight="1">
      <c r="B328" s="23">
        <v>43891</v>
      </c>
      <c r="C328" s="24">
        <v>53601</v>
      </c>
      <c r="D328" s="10">
        <v>319</v>
      </c>
      <c r="E328" s="25">
        <v>9710</v>
      </c>
      <c r="F328" s="166"/>
      <c r="G328" s="57"/>
      <c r="H328" s="57"/>
      <c r="I328" s="56">
        <v>1689026.54169</v>
      </c>
      <c r="J328" s="57"/>
      <c r="K328" s="57"/>
      <c r="L328" s="57"/>
      <c r="M328" s="10">
        <v>992475.6227873825</v>
      </c>
      <c r="N328" s="10">
        <v>447014.0764553694</v>
      </c>
      <c r="O328" s="56">
        <v>118284.23840312114</v>
      </c>
      <c r="P328" s="57"/>
    </row>
    <row r="329" spans="2:16" ht="11.25" customHeight="1">
      <c r="B329" s="23">
        <v>43891</v>
      </c>
      <c r="C329" s="24">
        <v>53632</v>
      </c>
      <c r="D329" s="10">
        <v>320</v>
      </c>
      <c r="E329" s="25">
        <v>9741</v>
      </c>
      <c r="F329" s="166"/>
      <c r="G329" s="57"/>
      <c r="H329" s="57"/>
      <c r="I329" s="56">
        <v>1581512.591523</v>
      </c>
      <c r="J329" s="57"/>
      <c r="K329" s="57"/>
      <c r="L329" s="57"/>
      <c r="M329" s="10">
        <v>927724.0329013898</v>
      </c>
      <c r="N329" s="10">
        <v>416787.08305517526</v>
      </c>
      <c r="O329" s="56">
        <v>109818.76343119088</v>
      </c>
      <c r="P329" s="57"/>
    </row>
    <row r="330" spans="2:16" ht="11.25" customHeight="1">
      <c r="B330" s="23">
        <v>43891</v>
      </c>
      <c r="C330" s="24">
        <v>53662</v>
      </c>
      <c r="D330" s="10">
        <v>321</v>
      </c>
      <c r="E330" s="25">
        <v>9771</v>
      </c>
      <c r="F330" s="166"/>
      <c r="G330" s="57"/>
      <c r="H330" s="57"/>
      <c r="I330" s="56">
        <v>1478390.828578</v>
      </c>
      <c r="J330" s="57"/>
      <c r="K330" s="57"/>
      <c r="L330" s="57"/>
      <c r="M330" s="10">
        <v>865808.755486417</v>
      </c>
      <c r="N330" s="10">
        <v>388013.8111315423</v>
      </c>
      <c r="O330" s="56">
        <v>101818.2353925735</v>
      </c>
      <c r="P330" s="57"/>
    </row>
    <row r="331" spans="2:16" ht="11.25" customHeight="1">
      <c r="B331" s="23">
        <v>43891</v>
      </c>
      <c r="C331" s="24">
        <v>53693</v>
      </c>
      <c r="D331" s="10">
        <v>322</v>
      </c>
      <c r="E331" s="25">
        <v>9802</v>
      </c>
      <c r="F331" s="166"/>
      <c r="G331" s="57"/>
      <c r="H331" s="57"/>
      <c r="I331" s="56">
        <v>1383549.12025</v>
      </c>
      <c r="J331" s="57"/>
      <c r="K331" s="57"/>
      <c r="L331" s="57"/>
      <c r="M331" s="10">
        <v>808891.1338935887</v>
      </c>
      <c r="N331" s="10">
        <v>361584.14514239173</v>
      </c>
      <c r="O331" s="56">
        <v>94480.97805748017</v>
      </c>
      <c r="P331" s="57"/>
    </row>
    <row r="332" spans="2:16" ht="11.25" customHeight="1">
      <c r="B332" s="23">
        <v>43891</v>
      </c>
      <c r="C332" s="24">
        <v>53724</v>
      </c>
      <c r="D332" s="10">
        <v>323</v>
      </c>
      <c r="E332" s="25">
        <v>9833</v>
      </c>
      <c r="F332" s="166"/>
      <c r="G332" s="57"/>
      <c r="H332" s="57"/>
      <c r="I332" s="56">
        <v>1293156.169024</v>
      </c>
      <c r="J332" s="57"/>
      <c r="K332" s="57"/>
      <c r="L332" s="57"/>
      <c r="M332" s="10">
        <v>754760.6463046424</v>
      </c>
      <c r="N332" s="10">
        <v>336529.11583957955</v>
      </c>
      <c r="O332" s="56">
        <v>87561.71624537757</v>
      </c>
      <c r="P332" s="57"/>
    </row>
    <row r="333" spans="2:16" ht="11.25" customHeight="1">
      <c r="B333" s="23">
        <v>43891</v>
      </c>
      <c r="C333" s="24">
        <v>53752</v>
      </c>
      <c r="D333" s="10">
        <v>324</v>
      </c>
      <c r="E333" s="25">
        <v>9861</v>
      </c>
      <c r="F333" s="166"/>
      <c r="G333" s="57"/>
      <c r="H333" s="57"/>
      <c r="I333" s="56">
        <v>1206582.144272</v>
      </c>
      <c r="J333" s="57"/>
      <c r="K333" s="57"/>
      <c r="L333" s="57"/>
      <c r="M333" s="10">
        <v>703152.1172939354</v>
      </c>
      <c r="N333" s="10">
        <v>312797.8805929286</v>
      </c>
      <c r="O333" s="56">
        <v>81075.64900086411</v>
      </c>
      <c r="P333" s="57"/>
    </row>
    <row r="334" spans="2:16" ht="11.25" customHeight="1">
      <c r="B334" s="23">
        <v>43891</v>
      </c>
      <c r="C334" s="24">
        <v>53783</v>
      </c>
      <c r="D334" s="10">
        <v>325</v>
      </c>
      <c r="E334" s="25">
        <v>9892</v>
      </c>
      <c r="F334" s="166"/>
      <c r="G334" s="57"/>
      <c r="H334" s="57"/>
      <c r="I334" s="56">
        <v>1129888.086833</v>
      </c>
      <c r="J334" s="57"/>
      <c r="K334" s="57"/>
      <c r="L334" s="57"/>
      <c r="M334" s="10">
        <v>657340.8217796303</v>
      </c>
      <c r="N334" s="10">
        <v>291675.0018131482</v>
      </c>
      <c r="O334" s="56">
        <v>75280.4940950621</v>
      </c>
      <c r="P334" s="57"/>
    </row>
    <row r="335" spans="2:16" ht="11.25" customHeight="1">
      <c r="B335" s="23">
        <v>43891</v>
      </c>
      <c r="C335" s="24">
        <v>53813</v>
      </c>
      <c r="D335" s="10">
        <v>326</v>
      </c>
      <c r="E335" s="25">
        <v>9922</v>
      </c>
      <c r="F335" s="166"/>
      <c r="G335" s="57"/>
      <c r="H335" s="57"/>
      <c r="I335" s="56">
        <v>1054325.568182</v>
      </c>
      <c r="J335" s="57"/>
      <c r="K335" s="57"/>
      <c r="L335" s="57"/>
      <c r="M335" s="10">
        <v>612373.6186085592</v>
      </c>
      <c r="N335" s="10">
        <v>271053.3916542916</v>
      </c>
      <c r="O335" s="56">
        <v>69671.3428134327</v>
      </c>
      <c r="P335" s="57"/>
    </row>
    <row r="336" spans="2:16" ht="11.25" customHeight="1">
      <c r="B336" s="23">
        <v>43891</v>
      </c>
      <c r="C336" s="24">
        <v>53844</v>
      </c>
      <c r="D336" s="10">
        <v>327</v>
      </c>
      <c r="E336" s="25">
        <v>9953</v>
      </c>
      <c r="F336" s="166"/>
      <c r="G336" s="57"/>
      <c r="H336" s="57"/>
      <c r="I336" s="56">
        <v>983323.527689</v>
      </c>
      <c r="J336" s="57"/>
      <c r="K336" s="57"/>
      <c r="L336" s="57"/>
      <c r="M336" s="10">
        <v>570165.5112823496</v>
      </c>
      <c r="N336" s="10">
        <v>251729.09227329813</v>
      </c>
      <c r="O336" s="56">
        <v>64430.18293397934</v>
      </c>
      <c r="P336" s="57"/>
    </row>
    <row r="337" spans="2:16" ht="11.25" customHeight="1">
      <c r="B337" s="23">
        <v>43891</v>
      </c>
      <c r="C337" s="24">
        <v>53874</v>
      </c>
      <c r="D337" s="10">
        <v>328</v>
      </c>
      <c r="E337" s="25">
        <v>9983</v>
      </c>
      <c r="F337" s="166"/>
      <c r="G337" s="57"/>
      <c r="H337" s="57"/>
      <c r="I337" s="56">
        <v>920131.918481</v>
      </c>
      <c r="J337" s="57"/>
      <c r="K337" s="57"/>
      <c r="L337" s="57"/>
      <c r="M337" s="10">
        <v>532649.065991897</v>
      </c>
      <c r="N337" s="10">
        <v>234586.70928086273</v>
      </c>
      <c r="O337" s="56">
        <v>59796.45546956139</v>
      </c>
      <c r="P337" s="57"/>
    </row>
    <row r="338" spans="2:16" ht="11.25" customHeight="1">
      <c r="B338" s="23">
        <v>43891</v>
      </c>
      <c r="C338" s="24">
        <v>53905</v>
      </c>
      <c r="D338" s="10">
        <v>329</v>
      </c>
      <c r="E338" s="25">
        <v>10014</v>
      </c>
      <c r="F338" s="166"/>
      <c r="G338" s="57"/>
      <c r="H338" s="57"/>
      <c r="I338" s="56">
        <v>857915.112271</v>
      </c>
      <c r="J338" s="57"/>
      <c r="K338" s="57"/>
      <c r="L338" s="57"/>
      <c r="M338" s="10">
        <v>495790.46556422923</v>
      </c>
      <c r="N338" s="10">
        <v>217798.30566489414</v>
      </c>
      <c r="O338" s="56">
        <v>55281.92463877044</v>
      </c>
      <c r="P338" s="57"/>
    </row>
    <row r="339" spans="2:16" ht="11.25" customHeight="1">
      <c r="B339" s="23">
        <v>43891</v>
      </c>
      <c r="C339" s="24">
        <v>53936</v>
      </c>
      <c r="D339" s="10">
        <v>330</v>
      </c>
      <c r="E339" s="25">
        <v>10045</v>
      </c>
      <c r="F339" s="166"/>
      <c r="G339" s="57"/>
      <c r="H339" s="57"/>
      <c r="I339" s="56">
        <v>797909.608668</v>
      </c>
      <c r="J339" s="57"/>
      <c r="K339" s="57"/>
      <c r="L339" s="57"/>
      <c r="M339" s="10">
        <v>460331.1104562559</v>
      </c>
      <c r="N339" s="10">
        <v>201706.89580198427</v>
      </c>
      <c r="O339" s="56">
        <v>50980.72684885926</v>
      </c>
      <c r="P339" s="57"/>
    </row>
    <row r="340" spans="2:16" ht="11.25" customHeight="1">
      <c r="B340" s="23">
        <v>43891</v>
      </c>
      <c r="C340" s="24">
        <v>53966</v>
      </c>
      <c r="D340" s="10">
        <v>331</v>
      </c>
      <c r="E340" s="25">
        <v>10075</v>
      </c>
      <c r="F340" s="166"/>
      <c r="G340" s="57"/>
      <c r="H340" s="57"/>
      <c r="I340" s="56">
        <v>739355.558166</v>
      </c>
      <c r="J340" s="57"/>
      <c r="K340" s="57"/>
      <c r="L340" s="57"/>
      <c r="M340" s="10">
        <v>425849.8848471083</v>
      </c>
      <c r="N340" s="10">
        <v>186138.71888996474</v>
      </c>
      <c r="O340" s="56">
        <v>46853.073062199335</v>
      </c>
      <c r="P340" s="57"/>
    </row>
    <row r="341" spans="2:16" ht="11.25" customHeight="1">
      <c r="B341" s="23">
        <v>43891</v>
      </c>
      <c r="C341" s="24">
        <v>53997</v>
      </c>
      <c r="D341" s="10">
        <v>332</v>
      </c>
      <c r="E341" s="25">
        <v>10106</v>
      </c>
      <c r="F341" s="166"/>
      <c r="G341" s="57"/>
      <c r="H341" s="57"/>
      <c r="I341" s="56">
        <v>683465.938777</v>
      </c>
      <c r="J341" s="57"/>
      <c r="K341" s="57"/>
      <c r="L341" s="57"/>
      <c r="M341" s="10">
        <v>392991.219417649</v>
      </c>
      <c r="N341" s="10">
        <v>171339.35446663547</v>
      </c>
      <c r="O341" s="56">
        <v>42945.24716671224</v>
      </c>
      <c r="P341" s="57"/>
    </row>
    <row r="342" spans="2:16" ht="11.25" customHeight="1">
      <c r="B342" s="23">
        <v>43891</v>
      </c>
      <c r="C342" s="24">
        <v>54027</v>
      </c>
      <c r="D342" s="10">
        <v>333</v>
      </c>
      <c r="E342" s="25">
        <v>10136</v>
      </c>
      <c r="F342" s="166"/>
      <c r="G342" s="57"/>
      <c r="H342" s="57"/>
      <c r="I342" s="56">
        <v>630582.949889</v>
      </c>
      <c r="J342" s="57"/>
      <c r="K342" s="57"/>
      <c r="L342" s="57"/>
      <c r="M342" s="10">
        <v>361988.4847239658</v>
      </c>
      <c r="N342" s="10">
        <v>157434.09859974825</v>
      </c>
      <c r="O342" s="56">
        <v>39298.218738525335</v>
      </c>
      <c r="P342" s="57"/>
    </row>
    <row r="343" spans="2:16" ht="11.25" customHeight="1">
      <c r="B343" s="23">
        <v>43891</v>
      </c>
      <c r="C343" s="24">
        <v>54058</v>
      </c>
      <c r="D343" s="10">
        <v>334</v>
      </c>
      <c r="E343" s="25">
        <v>10167</v>
      </c>
      <c r="F343" s="166"/>
      <c r="G343" s="57"/>
      <c r="H343" s="57"/>
      <c r="I343" s="56">
        <v>581444.036822</v>
      </c>
      <c r="J343" s="57"/>
      <c r="K343" s="57"/>
      <c r="L343" s="57"/>
      <c r="M343" s="10">
        <v>333213.9933827756</v>
      </c>
      <c r="N343" s="10">
        <v>144551.08999763732</v>
      </c>
      <c r="O343" s="56">
        <v>35929.572854285434</v>
      </c>
      <c r="P343" s="57"/>
    </row>
    <row r="344" spans="2:16" ht="11.25" customHeight="1">
      <c r="B344" s="23">
        <v>43891</v>
      </c>
      <c r="C344" s="24">
        <v>54089</v>
      </c>
      <c r="D344" s="10">
        <v>335</v>
      </c>
      <c r="E344" s="25">
        <v>10198</v>
      </c>
      <c r="F344" s="166"/>
      <c r="G344" s="57"/>
      <c r="H344" s="57"/>
      <c r="I344" s="56">
        <v>534218.201689</v>
      </c>
      <c r="J344" s="57"/>
      <c r="K344" s="57"/>
      <c r="L344" s="57"/>
      <c r="M344" s="10">
        <v>305630.55541891477</v>
      </c>
      <c r="N344" s="10">
        <v>132247.96654258555</v>
      </c>
      <c r="O344" s="56">
        <v>32732.28364099815</v>
      </c>
      <c r="P344" s="57"/>
    </row>
    <row r="345" spans="2:16" ht="11.25" customHeight="1">
      <c r="B345" s="23">
        <v>43891</v>
      </c>
      <c r="C345" s="24">
        <v>54118</v>
      </c>
      <c r="D345" s="10">
        <v>336</v>
      </c>
      <c r="E345" s="25">
        <v>10227</v>
      </c>
      <c r="F345" s="166"/>
      <c r="G345" s="57"/>
      <c r="H345" s="57"/>
      <c r="I345" s="56">
        <v>487280.701577</v>
      </c>
      <c r="J345" s="57"/>
      <c r="K345" s="57"/>
      <c r="L345" s="57"/>
      <c r="M345" s="10">
        <v>278334.8857703153</v>
      </c>
      <c r="N345" s="10">
        <v>120150.42660578742</v>
      </c>
      <c r="O345" s="56">
        <v>29620.2123282887</v>
      </c>
      <c r="P345" s="57"/>
    </row>
    <row r="346" spans="2:16" ht="11.25" customHeight="1">
      <c r="B346" s="23">
        <v>43891</v>
      </c>
      <c r="C346" s="24">
        <v>54149</v>
      </c>
      <c r="D346" s="10">
        <v>337</v>
      </c>
      <c r="E346" s="25">
        <v>10258</v>
      </c>
      <c r="F346" s="166"/>
      <c r="G346" s="57"/>
      <c r="H346" s="57"/>
      <c r="I346" s="56">
        <v>443142.711642</v>
      </c>
      <c r="J346" s="57"/>
      <c r="K346" s="57"/>
      <c r="L346" s="57"/>
      <c r="M346" s="10">
        <v>252693.9366526056</v>
      </c>
      <c r="N346" s="10">
        <v>108804.43251392248</v>
      </c>
      <c r="O346" s="56">
        <v>26709.51843985643</v>
      </c>
      <c r="P346" s="57"/>
    </row>
    <row r="347" spans="2:16" ht="11.25" customHeight="1">
      <c r="B347" s="23">
        <v>43891</v>
      </c>
      <c r="C347" s="24">
        <v>54179</v>
      </c>
      <c r="D347" s="10">
        <v>338</v>
      </c>
      <c r="E347" s="25">
        <v>10288</v>
      </c>
      <c r="F347" s="166"/>
      <c r="G347" s="57"/>
      <c r="H347" s="57"/>
      <c r="I347" s="56">
        <v>398935.581344</v>
      </c>
      <c r="J347" s="57"/>
      <c r="K347" s="57"/>
      <c r="L347" s="57"/>
      <c r="M347" s="10">
        <v>227112.24159705357</v>
      </c>
      <c r="N347" s="10">
        <v>97548.83296636133</v>
      </c>
      <c r="O347" s="56">
        <v>23848.31125854411</v>
      </c>
      <c r="P347" s="57"/>
    </row>
    <row r="348" spans="2:16" ht="11.25" customHeight="1">
      <c r="B348" s="23">
        <v>43891</v>
      </c>
      <c r="C348" s="24">
        <v>54210</v>
      </c>
      <c r="D348" s="10">
        <v>339</v>
      </c>
      <c r="E348" s="25">
        <v>10319</v>
      </c>
      <c r="F348" s="166"/>
      <c r="G348" s="57"/>
      <c r="H348" s="57"/>
      <c r="I348" s="56">
        <v>358373.296403</v>
      </c>
      <c r="J348" s="57"/>
      <c r="K348" s="57"/>
      <c r="L348" s="57"/>
      <c r="M348" s="10">
        <v>203674.28070739884</v>
      </c>
      <c r="N348" s="10">
        <v>87259.31881468106</v>
      </c>
      <c r="O348" s="56">
        <v>21242.419992142488</v>
      </c>
      <c r="P348" s="57"/>
    </row>
    <row r="349" spans="2:16" ht="11.25" customHeight="1">
      <c r="B349" s="23">
        <v>43891</v>
      </c>
      <c r="C349" s="24">
        <v>54240</v>
      </c>
      <c r="D349" s="10">
        <v>340</v>
      </c>
      <c r="E349" s="25">
        <v>10349</v>
      </c>
      <c r="F349" s="166"/>
      <c r="G349" s="57"/>
      <c r="H349" s="57"/>
      <c r="I349" s="56">
        <v>326556.89597</v>
      </c>
      <c r="J349" s="57"/>
      <c r="K349" s="57"/>
      <c r="L349" s="57"/>
      <c r="M349" s="10">
        <v>185287.43507348577</v>
      </c>
      <c r="N349" s="10">
        <v>79186.53939462118</v>
      </c>
      <c r="O349" s="56">
        <v>19198.160589265546</v>
      </c>
      <c r="P349" s="57"/>
    </row>
    <row r="350" spans="2:16" ht="11.25" customHeight="1">
      <c r="B350" s="23">
        <v>43891</v>
      </c>
      <c r="C350" s="24">
        <v>54271</v>
      </c>
      <c r="D350" s="10">
        <v>341</v>
      </c>
      <c r="E350" s="25">
        <v>10380</v>
      </c>
      <c r="F350" s="166"/>
      <c r="G350" s="57"/>
      <c r="H350" s="57"/>
      <c r="I350" s="56">
        <v>298052.198115</v>
      </c>
      <c r="J350" s="57"/>
      <c r="K350" s="57"/>
      <c r="L350" s="57"/>
      <c r="M350" s="10">
        <v>168827.12245622044</v>
      </c>
      <c r="N350" s="10">
        <v>71968.37647256258</v>
      </c>
      <c r="O350" s="56">
        <v>17374.27060745699</v>
      </c>
      <c r="P350" s="57"/>
    </row>
    <row r="351" spans="2:16" ht="11.25" customHeight="1">
      <c r="B351" s="23">
        <v>43891</v>
      </c>
      <c r="C351" s="24">
        <v>54302</v>
      </c>
      <c r="D351" s="10">
        <v>342</v>
      </c>
      <c r="E351" s="25">
        <v>10411</v>
      </c>
      <c r="F351" s="166"/>
      <c r="G351" s="57"/>
      <c r="H351" s="57"/>
      <c r="I351" s="56">
        <v>270118.652959</v>
      </c>
      <c r="J351" s="57"/>
      <c r="K351" s="57"/>
      <c r="L351" s="57"/>
      <c r="M351" s="10">
        <v>152745.08466669737</v>
      </c>
      <c r="N351" s="10">
        <v>64947.25850478281</v>
      </c>
      <c r="O351" s="56">
        <v>15612.85474234574</v>
      </c>
      <c r="P351" s="57"/>
    </row>
    <row r="352" spans="2:16" ht="11.25" customHeight="1">
      <c r="B352" s="23">
        <v>43891</v>
      </c>
      <c r="C352" s="24">
        <v>54332</v>
      </c>
      <c r="D352" s="10">
        <v>343</v>
      </c>
      <c r="E352" s="25">
        <v>10441</v>
      </c>
      <c r="F352" s="166"/>
      <c r="G352" s="57"/>
      <c r="H352" s="57"/>
      <c r="I352" s="56">
        <v>245467.232182</v>
      </c>
      <c r="J352" s="57"/>
      <c r="K352" s="57"/>
      <c r="L352" s="57"/>
      <c r="M352" s="10">
        <v>138577.51023869892</v>
      </c>
      <c r="N352" s="10">
        <v>58778.17557193222</v>
      </c>
      <c r="O352" s="56">
        <v>14071.930472685272</v>
      </c>
      <c r="P352" s="57"/>
    </row>
    <row r="353" spans="2:16" ht="11.25" customHeight="1">
      <c r="B353" s="23">
        <v>43891</v>
      </c>
      <c r="C353" s="24">
        <v>54363</v>
      </c>
      <c r="D353" s="10">
        <v>344</v>
      </c>
      <c r="E353" s="25">
        <v>10472</v>
      </c>
      <c r="F353" s="166"/>
      <c r="G353" s="57"/>
      <c r="H353" s="57"/>
      <c r="I353" s="56">
        <v>222768.464376</v>
      </c>
      <c r="J353" s="57"/>
      <c r="K353" s="57"/>
      <c r="L353" s="57"/>
      <c r="M353" s="10">
        <v>125549.7114165529</v>
      </c>
      <c r="N353" s="10">
        <v>53116.953607384035</v>
      </c>
      <c r="O353" s="56">
        <v>12662.73031685472</v>
      </c>
      <c r="P353" s="57"/>
    </row>
    <row r="354" spans="2:16" ht="11.25" customHeight="1">
      <c r="B354" s="23">
        <v>43891</v>
      </c>
      <c r="C354" s="24">
        <v>54393</v>
      </c>
      <c r="D354" s="10">
        <v>345</v>
      </c>
      <c r="E354" s="25">
        <v>10502</v>
      </c>
      <c r="F354" s="166"/>
      <c r="G354" s="57"/>
      <c r="H354" s="57"/>
      <c r="I354" s="56">
        <v>203623.032892</v>
      </c>
      <c r="J354" s="57"/>
      <c r="K354" s="57"/>
      <c r="L354" s="57"/>
      <c r="M354" s="10">
        <v>114571.20211904509</v>
      </c>
      <c r="N354" s="10">
        <v>48352.91683847305</v>
      </c>
      <c r="O354" s="56">
        <v>11479.76398698982</v>
      </c>
      <c r="P354" s="57"/>
    </row>
    <row r="355" spans="2:16" ht="11.25" customHeight="1">
      <c r="B355" s="23">
        <v>43891</v>
      </c>
      <c r="C355" s="24">
        <v>54424</v>
      </c>
      <c r="D355" s="10">
        <v>346</v>
      </c>
      <c r="E355" s="25">
        <v>10533</v>
      </c>
      <c r="F355" s="166"/>
      <c r="G355" s="57"/>
      <c r="H355" s="57"/>
      <c r="I355" s="56">
        <v>185368.777726</v>
      </c>
      <c r="J355" s="57"/>
      <c r="K355" s="57"/>
      <c r="L355" s="57"/>
      <c r="M355" s="10">
        <v>104123.30230053072</v>
      </c>
      <c r="N355" s="10">
        <v>43831.792754130634</v>
      </c>
      <c r="O355" s="56">
        <v>10362.299380602932</v>
      </c>
      <c r="P355" s="57"/>
    </row>
    <row r="356" spans="2:16" ht="11.25" customHeight="1">
      <c r="B356" s="23">
        <v>43891</v>
      </c>
      <c r="C356" s="24">
        <v>54455</v>
      </c>
      <c r="D356" s="10">
        <v>347</v>
      </c>
      <c r="E356" s="25">
        <v>10564</v>
      </c>
      <c r="F356" s="166"/>
      <c r="G356" s="57"/>
      <c r="H356" s="57"/>
      <c r="I356" s="56">
        <v>168053.925535</v>
      </c>
      <c r="J356" s="57"/>
      <c r="K356" s="57"/>
      <c r="L356" s="57"/>
      <c r="M356" s="10">
        <v>94237.28981493505</v>
      </c>
      <c r="N356" s="10">
        <v>39569.28302330072</v>
      </c>
      <c r="O356" s="56">
        <v>9314.975182879076</v>
      </c>
      <c r="P356" s="57"/>
    </row>
    <row r="357" spans="2:16" ht="11.25" customHeight="1">
      <c r="B357" s="23">
        <v>43891</v>
      </c>
      <c r="C357" s="24">
        <v>54483</v>
      </c>
      <c r="D357" s="10">
        <v>348</v>
      </c>
      <c r="E357" s="25">
        <v>10592</v>
      </c>
      <c r="F357" s="166"/>
      <c r="G357" s="57"/>
      <c r="H357" s="57"/>
      <c r="I357" s="56">
        <v>151187.678813</v>
      </c>
      <c r="J357" s="57"/>
      <c r="K357" s="57"/>
      <c r="L357" s="57"/>
      <c r="M357" s="10">
        <v>84649.54898839505</v>
      </c>
      <c r="N357" s="10">
        <v>35461.83119371969</v>
      </c>
      <c r="O357" s="56">
        <v>8316.099758498718</v>
      </c>
      <c r="P357" s="57"/>
    </row>
    <row r="358" spans="2:16" ht="11.25" customHeight="1">
      <c r="B358" s="23">
        <v>43891</v>
      </c>
      <c r="C358" s="24">
        <v>54514</v>
      </c>
      <c r="D358" s="10">
        <v>349</v>
      </c>
      <c r="E358" s="25">
        <v>10623</v>
      </c>
      <c r="F358" s="166"/>
      <c r="G358" s="57"/>
      <c r="H358" s="57"/>
      <c r="I358" s="56">
        <v>135199.585916</v>
      </c>
      <c r="J358" s="57"/>
      <c r="K358" s="57"/>
      <c r="L358" s="57"/>
      <c r="M358" s="10">
        <v>75569.47232454263</v>
      </c>
      <c r="N358" s="10">
        <v>31577.445349038848</v>
      </c>
      <c r="O358" s="56">
        <v>7373.813413154463</v>
      </c>
      <c r="P358" s="57"/>
    </row>
    <row r="359" spans="2:16" ht="11.25" customHeight="1">
      <c r="B359" s="23">
        <v>43891</v>
      </c>
      <c r="C359" s="24">
        <v>54544</v>
      </c>
      <c r="D359" s="10">
        <v>350</v>
      </c>
      <c r="E359" s="25">
        <v>10653</v>
      </c>
      <c r="F359" s="166"/>
      <c r="G359" s="57"/>
      <c r="H359" s="57"/>
      <c r="I359" s="56">
        <v>119186.779342</v>
      </c>
      <c r="J359" s="57"/>
      <c r="K359" s="57"/>
      <c r="L359" s="57"/>
      <c r="M359" s="10">
        <v>66509.80477515164</v>
      </c>
      <c r="N359" s="10">
        <v>27723.371384357022</v>
      </c>
      <c r="O359" s="56">
        <v>6447.291081834992</v>
      </c>
      <c r="P359" s="57"/>
    </row>
    <row r="360" spans="2:16" ht="11.25" customHeight="1">
      <c r="B360" s="23">
        <v>43891</v>
      </c>
      <c r="C360" s="24">
        <v>54575</v>
      </c>
      <c r="D360" s="10">
        <v>351</v>
      </c>
      <c r="E360" s="25">
        <v>10684</v>
      </c>
      <c r="F360" s="166"/>
      <c r="G360" s="57"/>
      <c r="H360" s="57"/>
      <c r="I360" s="56">
        <v>104949.159564</v>
      </c>
      <c r="J360" s="57"/>
      <c r="K360" s="57"/>
      <c r="L360" s="57"/>
      <c r="M360" s="10">
        <v>58465.45484862164</v>
      </c>
      <c r="N360" s="10">
        <v>24308.255663280965</v>
      </c>
      <c r="O360" s="56">
        <v>5629.134819754658</v>
      </c>
      <c r="P360" s="57"/>
    </row>
    <row r="361" spans="2:16" ht="11.25" customHeight="1">
      <c r="B361" s="23">
        <v>43891</v>
      </c>
      <c r="C361" s="24">
        <v>54605</v>
      </c>
      <c r="D361" s="10">
        <v>352</v>
      </c>
      <c r="E361" s="25">
        <v>10714</v>
      </c>
      <c r="F361" s="166"/>
      <c r="G361" s="57"/>
      <c r="H361" s="57"/>
      <c r="I361" s="56">
        <v>90744.503397</v>
      </c>
      <c r="J361" s="57"/>
      <c r="K361" s="57"/>
      <c r="L361" s="57"/>
      <c r="M361" s="10">
        <v>50469.297110179345</v>
      </c>
      <c r="N361" s="10">
        <v>20932.036641114417</v>
      </c>
      <c r="O361" s="56">
        <v>4827.423770862811</v>
      </c>
      <c r="P361" s="57"/>
    </row>
    <row r="362" spans="2:16" ht="11.25" customHeight="1">
      <c r="B362" s="23">
        <v>43891</v>
      </c>
      <c r="C362" s="24">
        <v>54636</v>
      </c>
      <c r="D362" s="10">
        <v>353</v>
      </c>
      <c r="E362" s="25">
        <v>10745</v>
      </c>
      <c r="F362" s="166"/>
      <c r="G362" s="57"/>
      <c r="H362" s="57"/>
      <c r="I362" s="56">
        <v>78280.7</v>
      </c>
      <c r="J362" s="57"/>
      <c r="K362" s="57"/>
      <c r="L362" s="57"/>
      <c r="M362" s="10">
        <v>43463.47114293028</v>
      </c>
      <c r="N362" s="10">
        <v>17980.539997893167</v>
      </c>
      <c r="O362" s="56">
        <v>4129.174991748792</v>
      </c>
      <c r="P362" s="57"/>
    </row>
    <row r="363" spans="2:16" ht="11.25" customHeight="1">
      <c r="B363" s="23">
        <v>43891</v>
      </c>
      <c r="C363" s="24">
        <v>54667</v>
      </c>
      <c r="D363" s="10">
        <v>354</v>
      </c>
      <c r="E363" s="25">
        <v>10776</v>
      </c>
      <c r="F363" s="166"/>
      <c r="G363" s="57"/>
      <c r="H363" s="57"/>
      <c r="I363" s="56">
        <v>67516.35</v>
      </c>
      <c r="J363" s="57"/>
      <c r="K363" s="57"/>
      <c r="L363" s="57"/>
      <c r="M363" s="10">
        <v>37423.244929358305</v>
      </c>
      <c r="N363" s="10">
        <v>15442.366578474845</v>
      </c>
      <c r="O363" s="56">
        <v>3531.2708971389116</v>
      </c>
      <c r="P363" s="57"/>
    </row>
    <row r="364" spans="2:16" ht="11.25" customHeight="1">
      <c r="B364" s="23">
        <v>43891</v>
      </c>
      <c r="C364" s="24">
        <v>54697</v>
      </c>
      <c r="D364" s="10">
        <v>355</v>
      </c>
      <c r="E364" s="25">
        <v>10806</v>
      </c>
      <c r="F364" s="166"/>
      <c r="G364" s="57"/>
      <c r="H364" s="57"/>
      <c r="I364" s="56">
        <v>56734.73</v>
      </c>
      <c r="J364" s="57"/>
      <c r="K364" s="57"/>
      <c r="L364" s="57"/>
      <c r="M364" s="10">
        <v>31395.54590134612</v>
      </c>
      <c r="N364" s="10">
        <v>12923.204654267452</v>
      </c>
      <c r="O364" s="56">
        <v>2943.0895920866114</v>
      </c>
      <c r="P364" s="57"/>
    </row>
    <row r="365" spans="2:16" ht="11.25" customHeight="1">
      <c r="B365" s="23">
        <v>43891</v>
      </c>
      <c r="C365" s="24">
        <v>54728</v>
      </c>
      <c r="D365" s="10">
        <v>356</v>
      </c>
      <c r="E365" s="25">
        <v>10837</v>
      </c>
      <c r="F365" s="166"/>
      <c r="G365" s="57"/>
      <c r="H365" s="57"/>
      <c r="I365" s="56">
        <v>45931.86</v>
      </c>
      <c r="J365" s="57"/>
      <c r="K365" s="57"/>
      <c r="L365" s="57"/>
      <c r="M365" s="10">
        <v>25374.404453503965</v>
      </c>
      <c r="N365" s="10">
        <v>10418.186650372598</v>
      </c>
      <c r="O365" s="56">
        <v>2362.5554721341796</v>
      </c>
      <c r="P365" s="57"/>
    </row>
    <row r="366" spans="2:16" ht="11.25" customHeight="1">
      <c r="B366" s="23">
        <v>43891</v>
      </c>
      <c r="C366" s="24">
        <v>54758</v>
      </c>
      <c r="D366" s="10">
        <v>357</v>
      </c>
      <c r="E366" s="25">
        <v>10867</v>
      </c>
      <c r="F366" s="166"/>
      <c r="G366" s="57"/>
      <c r="H366" s="57"/>
      <c r="I366" s="56">
        <v>41024.67</v>
      </c>
      <c r="J366" s="57"/>
      <c r="K366" s="57"/>
      <c r="L366" s="57"/>
      <c r="M366" s="10">
        <v>22626.29693343392</v>
      </c>
      <c r="N366" s="10">
        <v>9267.007733716815</v>
      </c>
      <c r="O366" s="56">
        <v>2092.885597898085</v>
      </c>
      <c r="P366" s="57"/>
    </row>
    <row r="367" spans="2:16" ht="11.25" customHeight="1">
      <c r="B367" s="23">
        <v>43891</v>
      </c>
      <c r="C367" s="24">
        <v>54789</v>
      </c>
      <c r="D367" s="10">
        <v>358</v>
      </c>
      <c r="E367" s="25">
        <v>10898</v>
      </c>
      <c r="F367" s="166"/>
      <c r="G367" s="57"/>
      <c r="H367" s="57"/>
      <c r="I367" s="56">
        <v>39025.11</v>
      </c>
      <c r="J367" s="57"/>
      <c r="K367" s="57"/>
      <c r="L367" s="57"/>
      <c r="M367" s="10">
        <v>21486.97610525998</v>
      </c>
      <c r="N367" s="10">
        <v>8777.997179694077</v>
      </c>
      <c r="O367" s="56">
        <v>1974.0494179306056</v>
      </c>
      <c r="P367" s="57"/>
    </row>
    <row r="368" spans="2:16" ht="11.25" customHeight="1">
      <c r="B368" s="23">
        <v>43891</v>
      </c>
      <c r="C368" s="24">
        <v>54820</v>
      </c>
      <c r="D368" s="10">
        <v>359</v>
      </c>
      <c r="E368" s="25">
        <v>10929</v>
      </c>
      <c r="F368" s="166"/>
      <c r="G368" s="57"/>
      <c r="H368" s="57"/>
      <c r="I368" s="56">
        <v>37018.64</v>
      </c>
      <c r="J368" s="57"/>
      <c r="K368" s="57"/>
      <c r="L368" s="57"/>
      <c r="M368" s="10">
        <v>20347.656784694012</v>
      </c>
      <c r="N368" s="10">
        <v>8291.414610921578</v>
      </c>
      <c r="O368" s="56">
        <v>1856.7260712997436</v>
      </c>
      <c r="P368" s="57"/>
    </row>
    <row r="369" spans="2:16" ht="11.25" customHeight="1">
      <c r="B369" s="23">
        <v>43891</v>
      </c>
      <c r="C369" s="24">
        <v>54848</v>
      </c>
      <c r="D369" s="10">
        <v>360</v>
      </c>
      <c r="E369" s="25">
        <v>10957</v>
      </c>
      <c r="F369" s="166"/>
      <c r="G369" s="57"/>
      <c r="H369" s="57"/>
      <c r="I369" s="56">
        <v>35005.25</v>
      </c>
      <c r="J369" s="57"/>
      <c r="K369" s="57"/>
      <c r="L369" s="57"/>
      <c r="M369" s="10">
        <v>19211.49891897747</v>
      </c>
      <c r="N369" s="10">
        <v>7810.459698953801</v>
      </c>
      <c r="O369" s="56">
        <v>1742.3315872866863</v>
      </c>
      <c r="P369" s="57"/>
    </row>
    <row r="370" spans="2:16" ht="11.25" customHeight="1">
      <c r="B370" s="23">
        <v>43891</v>
      </c>
      <c r="C370" s="24">
        <v>54879</v>
      </c>
      <c r="D370" s="10">
        <v>361</v>
      </c>
      <c r="E370" s="25">
        <v>10988</v>
      </c>
      <c r="F370" s="166"/>
      <c r="G370" s="57"/>
      <c r="H370" s="57"/>
      <c r="I370" s="56">
        <v>32984.9</v>
      </c>
      <c r="J370" s="57"/>
      <c r="K370" s="57"/>
      <c r="L370" s="57"/>
      <c r="M370" s="10">
        <v>18071.99167626733</v>
      </c>
      <c r="N370" s="10">
        <v>7328.506137433233</v>
      </c>
      <c r="O370" s="56">
        <v>1627.8946271930517</v>
      </c>
      <c r="P370" s="57"/>
    </row>
    <row r="371" spans="2:16" ht="11.25" customHeight="1">
      <c r="B371" s="23">
        <v>43891</v>
      </c>
      <c r="C371" s="24">
        <v>54909</v>
      </c>
      <c r="D371" s="10">
        <v>362</v>
      </c>
      <c r="E371" s="25">
        <v>11018</v>
      </c>
      <c r="F371" s="166"/>
      <c r="G371" s="57"/>
      <c r="H371" s="57"/>
      <c r="I371" s="56">
        <v>30957.57</v>
      </c>
      <c r="J371" s="57"/>
      <c r="K371" s="57"/>
      <c r="L371" s="57"/>
      <c r="M371" s="10">
        <v>16933.404004629472</v>
      </c>
      <c r="N371" s="10">
        <v>6849.88807647268</v>
      </c>
      <c r="O371" s="56">
        <v>1515.341065721933</v>
      </c>
      <c r="P371" s="57"/>
    </row>
    <row r="372" spans="2:16" ht="11.25" customHeight="1">
      <c r="B372" s="23">
        <v>43891</v>
      </c>
      <c r="C372" s="24">
        <v>54940</v>
      </c>
      <c r="D372" s="10">
        <v>363</v>
      </c>
      <c r="E372" s="25">
        <v>11049</v>
      </c>
      <c r="F372" s="166"/>
      <c r="G372" s="57"/>
      <c r="H372" s="57"/>
      <c r="I372" s="56">
        <v>28923.22</v>
      </c>
      <c r="J372" s="57"/>
      <c r="K372" s="57"/>
      <c r="L372" s="57"/>
      <c r="M372" s="10">
        <v>15793.806995746321</v>
      </c>
      <c r="N372" s="10">
        <v>6372.650851077568</v>
      </c>
      <c r="O372" s="56">
        <v>1403.7949044249228</v>
      </c>
      <c r="P372" s="57"/>
    </row>
    <row r="373" spans="2:16" ht="11.25" customHeight="1">
      <c r="B373" s="23">
        <v>43891</v>
      </c>
      <c r="C373" s="24">
        <v>54970</v>
      </c>
      <c r="D373" s="10">
        <v>364</v>
      </c>
      <c r="E373" s="25">
        <v>11079</v>
      </c>
      <c r="F373" s="166"/>
      <c r="G373" s="57"/>
      <c r="H373" s="57"/>
      <c r="I373" s="56">
        <v>26881.83</v>
      </c>
      <c r="J373" s="57"/>
      <c r="K373" s="57"/>
      <c r="L373" s="57"/>
      <c r="M373" s="10">
        <v>14654.991679764502</v>
      </c>
      <c r="N373" s="10">
        <v>5898.595860580638</v>
      </c>
      <c r="O373" s="56">
        <v>1294.0416718889992</v>
      </c>
      <c r="P373" s="57"/>
    </row>
    <row r="374" spans="2:16" ht="11.25" customHeight="1">
      <c r="B374" s="23">
        <v>43891</v>
      </c>
      <c r="C374" s="24">
        <v>55001</v>
      </c>
      <c r="D374" s="10">
        <v>365</v>
      </c>
      <c r="E374" s="25">
        <v>11110</v>
      </c>
      <c r="F374" s="166"/>
      <c r="G374" s="57"/>
      <c r="H374" s="57"/>
      <c r="I374" s="56">
        <v>24833.39</v>
      </c>
      <c r="J374" s="57"/>
      <c r="K374" s="57"/>
      <c r="L374" s="57"/>
      <c r="M374" s="10">
        <v>13515.295138782656</v>
      </c>
      <c r="N374" s="10">
        <v>5426.03626917749</v>
      </c>
      <c r="O374" s="56">
        <v>1185.329061285033</v>
      </c>
      <c r="P374" s="57"/>
    </row>
    <row r="375" spans="2:16" ht="11.25" customHeight="1">
      <c r="B375" s="23">
        <v>43891</v>
      </c>
      <c r="C375" s="24">
        <v>55032</v>
      </c>
      <c r="D375" s="10">
        <v>366</v>
      </c>
      <c r="E375" s="25">
        <v>11141</v>
      </c>
      <c r="F375" s="166"/>
      <c r="G375" s="57"/>
      <c r="H375" s="57"/>
      <c r="I375" s="56">
        <v>22777.87</v>
      </c>
      <c r="J375" s="57"/>
      <c r="K375" s="57"/>
      <c r="L375" s="57"/>
      <c r="M375" s="10">
        <v>12375.575784024732</v>
      </c>
      <c r="N375" s="10">
        <v>4955.833023024144</v>
      </c>
      <c r="O375" s="56">
        <v>1078.0267184264603</v>
      </c>
      <c r="P375" s="57"/>
    </row>
    <row r="376" spans="2:16" ht="11.25" customHeight="1">
      <c r="B376" s="23">
        <v>43891</v>
      </c>
      <c r="C376" s="24">
        <v>55062</v>
      </c>
      <c r="D376" s="10">
        <v>367</v>
      </c>
      <c r="E376" s="25">
        <v>11171</v>
      </c>
      <c r="F376" s="166"/>
      <c r="G376" s="57"/>
      <c r="H376" s="57"/>
      <c r="I376" s="56">
        <v>20715.25</v>
      </c>
      <c r="J376" s="57"/>
      <c r="K376" s="57"/>
      <c r="L376" s="57"/>
      <c r="M376" s="10">
        <v>11236.44792212296</v>
      </c>
      <c r="N376" s="10">
        <v>4488.591284596382</v>
      </c>
      <c r="O376" s="56">
        <v>972.3866883170642</v>
      </c>
      <c r="P376" s="57"/>
    </row>
    <row r="377" spans="2:16" ht="11.25" customHeight="1">
      <c r="B377" s="23">
        <v>43891</v>
      </c>
      <c r="C377" s="24">
        <v>55093</v>
      </c>
      <c r="D377" s="10">
        <v>368</v>
      </c>
      <c r="E377" s="25">
        <v>11202</v>
      </c>
      <c r="F377" s="166"/>
      <c r="G377" s="57"/>
      <c r="H377" s="57"/>
      <c r="I377" s="56">
        <v>18645.5</v>
      </c>
      <c r="J377" s="57"/>
      <c r="K377" s="57"/>
      <c r="L377" s="57"/>
      <c r="M377" s="10">
        <v>10096.612236978872</v>
      </c>
      <c r="N377" s="10">
        <v>4023.0070055613733</v>
      </c>
      <c r="O377" s="56">
        <v>867.8333814987909</v>
      </c>
      <c r="P377" s="57"/>
    </row>
    <row r="378" spans="2:16" ht="11.25" customHeight="1">
      <c r="B378" s="23">
        <v>43891</v>
      </c>
      <c r="C378" s="24">
        <v>55123</v>
      </c>
      <c r="D378" s="10">
        <v>369</v>
      </c>
      <c r="E378" s="25">
        <v>11232</v>
      </c>
      <c r="F378" s="166"/>
      <c r="G378" s="57"/>
      <c r="H378" s="57"/>
      <c r="I378" s="56">
        <v>16568.59</v>
      </c>
      <c r="J378" s="57"/>
      <c r="K378" s="57"/>
      <c r="L378" s="57"/>
      <c r="M378" s="10">
        <v>8957.230598429609</v>
      </c>
      <c r="N378" s="10">
        <v>3560.234741119358</v>
      </c>
      <c r="O378" s="56">
        <v>764.8570599719029</v>
      </c>
      <c r="P378" s="57"/>
    </row>
    <row r="379" spans="2:16" ht="11.25" customHeight="1">
      <c r="B379" s="23">
        <v>43891</v>
      </c>
      <c r="C379" s="24">
        <v>55154</v>
      </c>
      <c r="D379" s="10">
        <v>370</v>
      </c>
      <c r="E379" s="25">
        <v>11263</v>
      </c>
      <c r="F379" s="166"/>
      <c r="G379" s="57"/>
      <c r="H379" s="57"/>
      <c r="I379" s="56">
        <v>15214.15</v>
      </c>
      <c r="J379" s="57"/>
      <c r="K379" s="57"/>
      <c r="L379" s="57"/>
      <c r="M379" s="10">
        <v>8211.049620161923</v>
      </c>
      <c r="N379" s="10">
        <v>3255.3496966879156</v>
      </c>
      <c r="O379" s="56">
        <v>696.3954322228643</v>
      </c>
      <c r="P379" s="57"/>
    </row>
    <row r="380" spans="2:16" ht="11.25" customHeight="1">
      <c r="B380" s="23">
        <v>43891</v>
      </c>
      <c r="C380" s="24">
        <v>55185</v>
      </c>
      <c r="D380" s="10">
        <v>371</v>
      </c>
      <c r="E380" s="25">
        <v>11294</v>
      </c>
      <c r="F380" s="166"/>
      <c r="G380" s="57"/>
      <c r="H380" s="57"/>
      <c r="I380" s="56">
        <v>13854.94</v>
      </c>
      <c r="J380" s="57"/>
      <c r="K380" s="57"/>
      <c r="L380" s="57"/>
      <c r="M380" s="10">
        <v>7464.804037053638</v>
      </c>
      <c r="N380" s="10">
        <v>2951.966847787179</v>
      </c>
      <c r="O380" s="56">
        <v>628.8200213081957</v>
      </c>
      <c r="P380" s="57"/>
    </row>
    <row r="381" spans="2:16" ht="11.25" customHeight="1">
      <c r="B381" s="23">
        <v>43891</v>
      </c>
      <c r="C381" s="24">
        <v>55213</v>
      </c>
      <c r="D381" s="10">
        <v>372</v>
      </c>
      <c r="E381" s="25">
        <v>11322</v>
      </c>
      <c r="F381" s="166"/>
      <c r="G381" s="57"/>
      <c r="H381" s="57"/>
      <c r="I381" s="56">
        <v>12490.93</v>
      </c>
      <c r="J381" s="57"/>
      <c r="K381" s="57"/>
      <c r="L381" s="57"/>
      <c r="M381" s="10">
        <v>6719.588210948299</v>
      </c>
      <c r="N381" s="10">
        <v>2651.1655035388876</v>
      </c>
      <c r="O381" s="56">
        <v>562.5831708817615</v>
      </c>
      <c r="P381" s="57"/>
    </row>
    <row r="382" spans="2:16" ht="11.25" customHeight="1">
      <c r="B382" s="23">
        <v>43891</v>
      </c>
      <c r="C382" s="24">
        <v>55244</v>
      </c>
      <c r="D382" s="10">
        <v>373</v>
      </c>
      <c r="E382" s="25">
        <v>11353</v>
      </c>
      <c r="F382" s="166"/>
      <c r="G382" s="57"/>
      <c r="H382" s="57"/>
      <c r="I382" s="56">
        <v>11122.1</v>
      </c>
      <c r="J382" s="57"/>
      <c r="K382" s="57"/>
      <c r="L382" s="57"/>
      <c r="M382" s="10">
        <v>5973.068007717944</v>
      </c>
      <c r="N382" s="10">
        <v>2350.637894372768</v>
      </c>
      <c r="O382" s="56">
        <v>496.6978144530538</v>
      </c>
      <c r="P382" s="57"/>
    </row>
    <row r="383" spans="2:16" ht="11.25" customHeight="1">
      <c r="B383" s="23">
        <v>43891</v>
      </c>
      <c r="C383" s="24">
        <v>55274</v>
      </c>
      <c r="D383" s="10">
        <v>374</v>
      </c>
      <c r="E383" s="25">
        <v>11383</v>
      </c>
      <c r="F383" s="166"/>
      <c r="G383" s="57"/>
      <c r="H383" s="57"/>
      <c r="I383" s="56">
        <v>9748.44</v>
      </c>
      <c r="J383" s="57"/>
      <c r="K383" s="57"/>
      <c r="L383" s="57"/>
      <c r="M383" s="10">
        <v>5226.757455350989</v>
      </c>
      <c r="N383" s="10">
        <v>2051.872581778226</v>
      </c>
      <c r="O383" s="56">
        <v>431.79040518339957</v>
      </c>
      <c r="P383" s="57"/>
    </row>
    <row r="384" spans="2:16" ht="11.25" customHeight="1">
      <c r="B384" s="23">
        <v>43891</v>
      </c>
      <c r="C384" s="24">
        <v>55305</v>
      </c>
      <c r="D384" s="10">
        <v>375</v>
      </c>
      <c r="E384" s="25">
        <v>11414</v>
      </c>
      <c r="F384" s="166"/>
      <c r="G384" s="57"/>
      <c r="H384" s="57"/>
      <c r="I384" s="56">
        <v>8369.93</v>
      </c>
      <c r="J384" s="57"/>
      <c r="K384" s="57"/>
      <c r="L384" s="57"/>
      <c r="M384" s="10">
        <v>4480.039357208756</v>
      </c>
      <c r="N384" s="10">
        <v>1754.2600087731203</v>
      </c>
      <c r="O384" s="56">
        <v>367.5980356949941</v>
      </c>
      <c r="P384" s="57"/>
    </row>
    <row r="385" spans="2:16" ht="11.25" customHeight="1">
      <c r="B385" s="23">
        <v>43891</v>
      </c>
      <c r="C385" s="24">
        <v>55335</v>
      </c>
      <c r="D385" s="10">
        <v>376</v>
      </c>
      <c r="E385" s="25">
        <v>11444</v>
      </c>
      <c r="F385" s="166"/>
      <c r="G385" s="57"/>
      <c r="H385" s="57"/>
      <c r="I385" s="56">
        <v>6986.56</v>
      </c>
      <c r="J385" s="57"/>
      <c r="K385" s="57"/>
      <c r="L385" s="57"/>
      <c r="M385" s="10">
        <v>3733.4467112580164</v>
      </c>
      <c r="N385" s="10">
        <v>1458.3167293748015</v>
      </c>
      <c r="O385" s="56">
        <v>304.3316778357809</v>
      </c>
      <c r="P385" s="57"/>
    </row>
    <row r="386" spans="2:16" ht="11.25" customHeight="1">
      <c r="B386" s="23">
        <v>43891</v>
      </c>
      <c r="C386" s="24">
        <v>55366</v>
      </c>
      <c r="D386" s="10">
        <v>377</v>
      </c>
      <c r="E386" s="25">
        <v>11475</v>
      </c>
      <c r="F386" s="166"/>
      <c r="G386" s="57"/>
      <c r="H386" s="57"/>
      <c r="I386" s="56">
        <v>5598.31</v>
      </c>
      <c r="J386" s="57"/>
      <c r="K386" s="57"/>
      <c r="L386" s="57"/>
      <c r="M386" s="10">
        <v>2986.525905289419</v>
      </c>
      <c r="N386" s="10">
        <v>1163.5961620393466</v>
      </c>
      <c r="O386" s="56">
        <v>241.79883391329608</v>
      </c>
      <c r="P386" s="57"/>
    </row>
    <row r="387" spans="2:16" ht="11.25" customHeight="1">
      <c r="B387" s="23">
        <v>43891</v>
      </c>
      <c r="C387" s="24">
        <v>55397</v>
      </c>
      <c r="D387" s="10">
        <v>378</v>
      </c>
      <c r="E387" s="25">
        <v>11506</v>
      </c>
      <c r="F387" s="166"/>
      <c r="G387" s="57"/>
      <c r="H387" s="57"/>
      <c r="I387" s="56">
        <v>4205.16</v>
      </c>
      <c r="J387" s="57"/>
      <c r="K387" s="57"/>
      <c r="L387" s="57"/>
      <c r="M387" s="10">
        <v>2239.5184598598935</v>
      </c>
      <c r="N387" s="10">
        <v>870.3315623682072</v>
      </c>
      <c r="O387" s="56">
        <v>180.09152471455656</v>
      </c>
      <c r="P387" s="57"/>
    </row>
    <row r="388" spans="2:16" ht="11.25" customHeight="1">
      <c r="B388" s="23">
        <v>43891</v>
      </c>
      <c r="C388" s="24">
        <v>55427</v>
      </c>
      <c r="D388" s="10">
        <v>379</v>
      </c>
      <c r="E388" s="25">
        <v>11536</v>
      </c>
      <c r="F388" s="166"/>
      <c r="G388" s="57"/>
      <c r="H388" s="57"/>
      <c r="I388" s="56">
        <v>2807.09</v>
      </c>
      <c r="J388" s="57"/>
      <c r="K388" s="57"/>
      <c r="L388" s="57"/>
      <c r="M388" s="10">
        <v>1492.5023352734554</v>
      </c>
      <c r="N388" s="10">
        <v>578.5952626156745</v>
      </c>
      <c r="O388" s="56">
        <v>119.23383109612855</v>
      </c>
      <c r="P388" s="57"/>
    </row>
    <row r="389" spans="2:16" ht="11.25" customHeight="1">
      <c r="B389" s="23">
        <v>43891</v>
      </c>
      <c r="C389" s="24">
        <v>55458</v>
      </c>
      <c r="D389" s="10">
        <v>380</v>
      </c>
      <c r="E389" s="25">
        <v>11567</v>
      </c>
      <c r="F389" s="166"/>
      <c r="G389" s="57"/>
      <c r="H389" s="57"/>
      <c r="I389" s="56">
        <v>1404.08</v>
      </c>
      <c r="J389" s="57"/>
      <c r="K389" s="57"/>
      <c r="L389" s="57"/>
      <c r="M389" s="10">
        <v>745.2694422513863</v>
      </c>
      <c r="N389" s="10">
        <v>288.18227236522733</v>
      </c>
      <c r="O389" s="56">
        <v>59.13553171745065</v>
      </c>
      <c r="P389" s="57"/>
    </row>
    <row r="390" spans="2:16" ht="11.25" customHeight="1">
      <c r="B390" s="23">
        <v>43891</v>
      </c>
      <c r="C390" s="24">
        <v>55488</v>
      </c>
      <c r="D390" s="10">
        <v>381</v>
      </c>
      <c r="E390" s="25">
        <v>11597</v>
      </c>
      <c r="F390" s="166"/>
      <c r="G390" s="57"/>
      <c r="H390" s="57"/>
      <c r="I390" s="56">
        <v>0</v>
      </c>
      <c r="J390" s="57"/>
      <c r="K390" s="57"/>
      <c r="L390" s="57"/>
      <c r="M390" s="10">
        <v>0</v>
      </c>
      <c r="N390" s="10">
        <v>0</v>
      </c>
      <c r="O390" s="56">
        <v>0</v>
      </c>
      <c r="P390" s="57"/>
    </row>
    <row r="391" spans="2:16" ht="15" customHeight="1">
      <c r="B391" s="26"/>
      <c r="C391" s="27"/>
      <c r="D391" s="27"/>
      <c r="E391" s="26"/>
      <c r="F391" s="167"/>
      <c r="G391" s="168"/>
      <c r="H391" s="168"/>
      <c r="I391" s="169">
        <v>1292346001421.3865</v>
      </c>
      <c r="J391" s="168"/>
      <c r="K391" s="168"/>
      <c r="L391" s="168"/>
      <c r="M391" s="28">
        <v>1151534703986.2507</v>
      </c>
      <c r="N391" s="28">
        <v>982856734525.7092</v>
      </c>
      <c r="O391" s="169">
        <v>780562934962.891</v>
      </c>
      <c r="P391" s="168"/>
    </row>
  </sheetData>
  <sheetProtection/>
  <mergeCells count="1156">
    <mergeCell ref="F391:H391"/>
    <mergeCell ref="I391:L391"/>
    <mergeCell ref="O391:P391"/>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4">
      <selection activeCell="C224" sqref="C224"/>
    </sheetView>
  </sheetViews>
  <sheetFormatPr defaultColWidth="8.8515625" defaultRowHeight="12.75" outlineLevelRow="1"/>
  <cols>
    <col min="1" max="1" width="13.8515625" style="241" customWidth="1"/>
    <col min="2" max="2" width="60.8515625" style="241" customWidth="1"/>
    <col min="3" max="3" width="41.00390625" style="241" customWidth="1"/>
    <col min="4" max="4" width="40.8515625" style="241" customWidth="1"/>
    <col min="5" max="5" width="6.7109375" style="241" customWidth="1"/>
    <col min="6" max="6" width="41.57421875" style="241" customWidth="1"/>
    <col min="7" max="7" width="41.57421875" style="254" customWidth="1"/>
    <col min="8" max="16384" width="8.8515625" style="256" customWidth="1"/>
  </cols>
  <sheetData>
    <row r="1" spans="1:6" ht="31.5">
      <c r="A1" s="253" t="s">
        <v>445</v>
      </c>
      <c r="B1" s="253"/>
      <c r="C1" s="254"/>
      <c r="D1" s="254"/>
      <c r="E1" s="254"/>
      <c r="F1" s="255" t="s">
        <v>1859</v>
      </c>
    </row>
    <row r="2" spans="1:6" ht="15.75" thickBot="1">
      <c r="A2" s="254"/>
      <c r="B2" s="254"/>
      <c r="C2" s="254"/>
      <c r="D2" s="254"/>
      <c r="E2" s="254"/>
      <c r="F2" s="254"/>
    </row>
    <row r="3" spans="1:7" ht="19.5" thickBot="1">
      <c r="A3" s="257"/>
      <c r="B3" s="258" t="s">
        <v>0</v>
      </c>
      <c r="C3" s="259" t="s">
        <v>1</v>
      </c>
      <c r="D3" s="257"/>
      <c r="E3" s="257"/>
      <c r="F3" s="254"/>
      <c r="G3" s="257"/>
    </row>
    <row r="4" ht="15.75" thickBot="1"/>
    <row r="5" spans="1:6" ht="18.75">
      <c r="A5" s="260"/>
      <c r="B5" s="261" t="s">
        <v>446</v>
      </c>
      <c r="C5" s="260"/>
      <c r="E5" s="262"/>
      <c r="F5" s="262"/>
    </row>
    <row r="6" ht="15">
      <c r="B6" s="263" t="s">
        <v>447</v>
      </c>
    </row>
    <row r="7" ht="15">
      <c r="B7" s="264" t="s">
        <v>448</v>
      </c>
    </row>
    <row r="8" ht="15.75" thickBot="1">
      <c r="B8" s="265" t="s">
        <v>449</v>
      </c>
    </row>
    <row r="9" ht="15">
      <c r="B9" s="266"/>
    </row>
    <row r="10" spans="1:7" ht="37.5">
      <c r="A10" s="267" t="s">
        <v>5</v>
      </c>
      <c r="B10" s="267" t="s">
        <v>447</v>
      </c>
      <c r="C10" s="268"/>
      <c r="D10" s="268"/>
      <c r="E10" s="268"/>
      <c r="F10" s="268"/>
      <c r="G10" s="269"/>
    </row>
    <row r="11" spans="1:7" ht="15" customHeight="1">
      <c r="A11" s="270"/>
      <c r="B11" s="271" t="s">
        <v>450</v>
      </c>
      <c r="C11" s="270" t="s">
        <v>50</v>
      </c>
      <c r="D11" s="270"/>
      <c r="E11" s="270"/>
      <c r="F11" s="272" t="s">
        <v>451</v>
      </c>
      <c r="G11" s="272"/>
    </row>
    <row r="12" spans="1:6" ht="15">
      <c r="A12" s="241" t="s">
        <v>452</v>
      </c>
      <c r="B12" s="241" t="s">
        <v>453</v>
      </c>
      <c r="C12" s="239">
        <v>13601.965711239949</v>
      </c>
      <c r="F12" s="221">
        <f>IF($C$15=0,"",IF(C12="[for completion]","",C12/$C$15))</f>
        <v>1</v>
      </c>
    </row>
    <row r="13" spans="1:6" ht="15">
      <c r="A13" s="241" t="s">
        <v>454</v>
      </c>
      <c r="B13" s="241" t="s">
        <v>455</v>
      </c>
      <c r="C13" s="239">
        <v>0</v>
      </c>
      <c r="F13" s="221">
        <f>IF($C$15=0,"",IF(C13="[for completion]","",C13/$C$15))</f>
        <v>0</v>
      </c>
    </row>
    <row r="14" spans="1:6" ht="15">
      <c r="A14" s="241" t="s">
        <v>456</v>
      </c>
      <c r="B14" s="241" t="s">
        <v>62</v>
      </c>
      <c r="C14" s="239">
        <v>0</v>
      </c>
      <c r="F14" s="221">
        <f>IF($C$15=0,"",IF(C14="[for completion]","",C14/$C$15))</f>
        <v>0</v>
      </c>
    </row>
    <row r="15" spans="1:6" ht="15">
      <c r="A15" s="241" t="s">
        <v>457</v>
      </c>
      <c r="B15" s="273" t="s">
        <v>64</v>
      </c>
      <c r="C15" s="239">
        <f>SUM(C12:C14)</f>
        <v>13601.965711239949</v>
      </c>
      <c r="F15" s="274">
        <f>SUM(F12:F14)</f>
        <v>1</v>
      </c>
    </row>
    <row r="16" spans="1:6" ht="15" outlineLevel="1">
      <c r="A16" s="241" t="s">
        <v>458</v>
      </c>
      <c r="B16" s="275" t="s">
        <v>459</v>
      </c>
      <c r="F16" s="221">
        <f aca="true" t="shared" si="0" ref="F16:F26">IF($C$15=0,"",IF(C16="[for completion]","",C16/$C$15))</f>
        <v>0</v>
      </c>
    </row>
    <row r="17" spans="1:6" ht="15" outlineLevel="1">
      <c r="A17" s="241" t="s">
        <v>460</v>
      </c>
      <c r="B17" s="275" t="s">
        <v>461</v>
      </c>
      <c r="F17" s="221">
        <f t="shared" si="0"/>
        <v>0</v>
      </c>
    </row>
    <row r="18" spans="1:6" ht="15" outlineLevel="1">
      <c r="A18" s="241" t="s">
        <v>462</v>
      </c>
      <c r="B18" s="275" t="s">
        <v>166</v>
      </c>
      <c r="F18" s="221">
        <f t="shared" si="0"/>
        <v>0</v>
      </c>
    </row>
    <row r="19" spans="1:6" ht="15" outlineLevel="1">
      <c r="A19" s="241" t="s">
        <v>463</v>
      </c>
      <c r="B19" s="275" t="s">
        <v>166</v>
      </c>
      <c r="F19" s="221">
        <f t="shared" si="0"/>
        <v>0</v>
      </c>
    </row>
    <row r="20" spans="1:6" ht="15" outlineLevel="1">
      <c r="A20" s="241" t="s">
        <v>464</v>
      </c>
      <c r="B20" s="275" t="s">
        <v>166</v>
      </c>
      <c r="F20" s="221">
        <f t="shared" si="0"/>
        <v>0</v>
      </c>
    </row>
    <row r="21" spans="1:6" ht="15" outlineLevel="1">
      <c r="A21" s="241" t="s">
        <v>465</v>
      </c>
      <c r="B21" s="275" t="s">
        <v>166</v>
      </c>
      <c r="F21" s="221">
        <f t="shared" si="0"/>
        <v>0</v>
      </c>
    </row>
    <row r="22" spans="1:6" ht="15" outlineLevel="1">
      <c r="A22" s="241" t="s">
        <v>466</v>
      </c>
      <c r="B22" s="275" t="s">
        <v>166</v>
      </c>
      <c r="F22" s="221">
        <f t="shared" si="0"/>
        <v>0</v>
      </c>
    </row>
    <row r="23" spans="1:6" ht="15" outlineLevel="1">
      <c r="A23" s="241" t="s">
        <v>467</v>
      </c>
      <c r="B23" s="275" t="s">
        <v>166</v>
      </c>
      <c r="F23" s="221">
        <f t="shared" si="0"/>
        <v>0</v>
      </c>
    </row>
    <row r="24" spans="1:6" ht="15" outlineLevel="1">
      <c r="A24" s="241" t="s">
        <v>468</v>
      </c>
      <c r="B24" s="275" t="s">
        <v>166</v>
      </c>
      <c r="F24" s="221">
        <f t="shared" si="0"/>
        <v>0</v>
      </c>
    </row>
    <row r="25" spans="1:6" ht="15" outlineLevel="1">
      <c r="A25" s="241" t="s">
        <v>469</v>
      </c>
      <c r="B25" s="275" t="s">
        <v>166</v>
      </c>
      <c r="F25" s="221">
        <f t="shared" si="0"/>
        <v>0</v>
      </c>
    </row>
    <row r="26" spans="1:6" ht="15" outlineLevel="1">
      <c r="A26" s="241" t="s">
        <v>1920</v>
      </c>
      <c r="B26" s="275" t="s">
        <v>166</v>
      </c>
      <c r="C26" s="256"/>
      <c r="D26" s="256"/>
      <c r="E26" s="256"/>
      <c r="F26" s="221">
        <f t="shared" si="0"/>
        <v>0</v>
      </c>
    </row>
    <row r="27" spans="1:7" ht="15" customHeight="1">
      <c r="A27" s="270"/>
      <c r="B27" s="271" t="s">
        <v>470</v>
      </c>
      <c r="C27" s="270" t="s">
        <v>471</v>
      </c>
      <c r="D27" s="270" t="s">
        <v>472</v>
      </c>
      <c r="E27" s="276"/>
      <c r="F27" s="270" t="s">
        <v>473</v>
      </c>
      <c r="G27" s="272"/>
    </row>
    <row r="28" spans="1:6" ht="15">
      <c r="A28" s="241" t="s">
        <v>474</v>
      </c>
      <c r="B28" s="241" t="s">
        <v>475</v>
      </c>
      <c r="C28" s="277">
        <v>203384</v>
      </c>
      <c r="D28" s="241" t="s">
        <v>86</v>
      </c>
      <c r="F28" s="241">
        <v>203384</v>
      </c>
    </row>
    <row r="29" spans="1:2" ht="15" outlineLevel="1">
      <c r="A29" s="241" t="s">
        <v>476</v>
      </c>
      <c r="B29" s="278" t="s">
        <v>1921</v>
      </c>
    </row>
    <row r="30" spans="1:2" ht="15" outlineLevel="1">
      <c r="A30" s="241" t="s">
        <v>478</v>
      </c>
      <c r="B30" s="278" t="s">
        <v>479</v>
      </c>
    </row>
    <row r="31" spans="1:2" ht="15" outlineLevel="1">
      <c r="A31" s="241" t="s">
        <v>480</v>
      </c>
      <c r="B31" s="278"/>
    </row>
    <row r="32" spans="1:2" ht="15" outlineLevel="1">
      <c r="A32" s="241" t="s">
        <v>481</v>
      </c>
      <c r="B32" s="278"/>
    </row>
    <row r="33" spans="1:2" ht="15" outlineLevel="1">
      <c r="A33" s="241" t="s">
        <v>482</v>
      </c>
      <c r="B33" s="278"/>
    </row>
    <row r="34" spans="1:2" ht="15" outlineLevel="1">
      <c r="A34" s="241" t="s">
        <v>483</v>
      </c>
      <c r="B34" s="278"/>
    </row>
    <row r="35" spans="1:7" ht="15" customHeight="1">
      <c r="A35" s="270"/>
      <c r="B35" s="271" t="s">
        <v>484</v>
      </c>
      <c r="C35" s="270" t="s">
        <v>485</v>
      </c>
      <c r="D35" s="270" t="s">
        <v>486</v>
      </c>
      <c r="E35" s="276"/>
      <c r="F35" s="272" t="s">
        <v>451</v>
      </c>
      <c r="G35" s="272"/>
    </row>
    <row r="36" spans="1:6" ht="15">
      <c r="A36" s="241" t="s">
        <v>487</v>
      </c>
      <c r="B36" s="241" t="s">
        <v>488</v>
      </c>
      <c r="C36" s="279">
        <v>0.003591078593120979</v>
      </c>
      <c r="D36" s="241" t="s">
        <v>56</v>
      </c>
      <c r="F36" s="279">
        <v>0.003591078593120979</v>
      </c>
    </row>
    <row r="37" spans="1:6" ht="15" outlineLevel="1">
      <c r="A37" s="241" t="s">
        <v>489</v>
      </c>
      <c r="C37" s="280"/>
      <c r="D37" s="280"/>
      <c r="F37" s="280"/>
    </row>
    <row r="38" spans="1:6" ht="15" outlineLevel="1">
      <c r="A38" s="241" t="s">
        <v>490</v>
      </c>
      <c r="C38" s="280"/>
      <c r="D38" s="280"/>
      <c r="F38" s="280"/>
    </row>
    <row r="39" spans="1:6" ht="15" outlineLevel="1">
      <c r="A39" s="241" t="s">
        <v>491</v>
      </c>
      <c r="C39" s="280"/>
      <c r="D39" s="280"/>
      <c r="F39" s="280"/>
    </row>
    <row r="40" spans="1:6" ht="15" outlineLevel="1">
      <c r="A40" s="241" t="s">
        <v>492</v>
      </c>
      <c r="C40" s="280"/>
      <c r="D40" s="280"/>
      <c r="F40" s="280"/>
    </row>
    <row r="41" spans="1:6" ht="15" outlineLevel="1">
      <c r="A41" s="241" t="s">
        <v>493</v>
      </c>
      <c r="C41" s="280"/>
      <c r="D41" s="280"/>
      <c r="F41" s="280"/>
    </row>
    <row r="42" spans="1:6" ht="15" outlineLevel="1">
      <c r="A42" s="241" t="s">
        <v>494</v>
      </c>
      <c r="C42" s="280"/>
      <c r="D42" s="280"/>
      <c r="F42" s="280"/>
    </row>
    <row r="43" spans="1:7" ht="15" customHeight="1">
      <c r="A43" s="270"/>
      <c r="B43" s="271" t="s">
        <v>495</v>
      </c>
      <c r="C43" s="270" t="s">
        <v>485</v>
      </c>
      <c r="D43" s="270" t="s">
        <v>486</v>
      </c>
      <c r="E43" s="276"/>
      <c r="F43" s="272" t="s">
        <v>451</v>
      </c>
      <c r="G43" s="272"/>
    </row>
    <row r="44" spans="1:7" ht="15">
      <c r="A44" s="241" t="s">
        <v>496</v>
      </c>
      <c r="B44" s="281" t="s">
        <v>497</v>
      </c>
      <c r="C44" s="282">
        <f>SUM(C45:C72)</f>
        <v>0</v>
      </c>
      <c r="D44" s="282">
        <f>SUM(D45:D72)</f>
        <v>0</v>
      </c>
      <c r="E44" s="280"/>
      <c r="F44" s="282">
        <f>SUM(F45:F72)</f>
        <v>0</v>
      </c>
      <c r="G44" s="241"/>
    </row>
    <row r="45" spans="1:7" ht="15">
      <c r="A45" s="241" t="s">
        <v>498</v>
      </c>
      <c r="B45" s="241" t="s">
        <v>499</v>
      </c>
      <c r="C45" s="241">
        <v>0</v>
      </c>
      <c r="D45" s="280">
        <v>0</v>
      </c>
      <c r="E45" s="280"/>
      <c r="F45" s="280">
        <f>SUM(C45:D45)</f>
        <v>0</v>
      </c>
      <c r="G45" s="241"/>
    </row>
    <row r="46" spans="1:7" ht="15">
      <c r="A46" s="241" t="s">
        <v>500</v>
      </c>
      <c r="B46" s="241" t="s">
        <v>7</v>
      </c>
      <c r="C46" s="241" t="s">
        <v>136</v>
      </c>
      <c r="D46" s="280" t="s">
        <v>56</v>
      </c>
      <c r="E46" s="280"/>
      <c r="F46" s="280">
        <f aca="true" t="shared" si="1" ref="F46:F87">SUM(C46:D46)</f>
        <v>0</v>
      </c>
      <c r="G46" s="241"/>
    </row>
    <row r="47" spans="1:7" ht="15">
      <c r="A47" s="241" t="s">
        <v>501</v>
      </c>
      <c r="B47" s="241" t="s">
        <v>502</v>
      </c>
      <c r="C47" s="241">
        <v>0</v>
      </c>
      <c r="D47" s="280">
        <v>0</v>
      </c>
      <c r="E47" s="280"/>
      <c r="F47" s="280">
        <f t="shared" si="1"/>
        <v>0</v>
      </c>
      <c r="G47" s="241"/>
    </row>
    <row r="48" spans="1:7" ht="15">
      <c r="A48" s="241" t="s">
        <v>503</v>
      </c>
      <c r="B48" s="241" t="s">
        <v>504</v>
      </c>
      <c r="C48" s="241">
        <v>0</v>
      </c>
      <c r="D48" s="280">
        <v>0</v>
      </c>
      <c r="E48" s="280"/>
      <c r="F48" s="280">
        <f t="shared" si="1"/>
        <v>0</v>
      </c>
      <c r="G48" s="241"/>
    </row>
    <row r="49" spans="1:7" ht="15">
      <c r="A49" s="241" t="s">
        <v>505</v>
      </c>
      <c r="B49" s="241" t="s">
        <v>506</v>
      </c>
      <c r="C49" s="241">
        <v>0</v>
      </c>
      <c r="D49" s="280">
        <v>0</v>
      </c>
      <c r="E49" s="280"/>
      <c r="F49" s="280">
        <f t="shared" si="1"/>
        <v>0</v>
      </c>
      <c r="G49" s="241"/>
    </row>
    <row r="50" spans="1:7" ht="15">
      <c r="A50" s="241" t="s">
        <v>507</v>
      </c>
      <c r="B50" s="241" t="s">
        <v>508</v>
      </c>
      <c r="C50" s="241">
        <v>0</v>
      </c>
      <c r="D50" s="280">
        <v>0</v>
      </c>
      <c r="E50" s="280"/>
      <c r="F50" s="280">
        <f t="shared" si="1"/>
        <v>0</v>
      </c>
      <c r="G50" s="241"/>
    </row>
    <row r="51" spans="1:7" ht="15">
      <c r="A51" s="241" t="s">
        <v>509</v>
      </c>
      <c r="B51" s="241" t="s">
        <v>510</v>
      </c>
      <c r="C51" s="241">
        <v>0</v>
      </c>
      <c r="D51" s="280">
        <v>0</v>
      </c>
      <c r="E51" s="280"/>
      <c r="F51" s="280">
        <f t="shared" si="1"/>
        <v>0</v>
      </c>
      <c r="G51" s="241"/>
    </row>
    <row r="52" spans="1:7" ht="15">
      <c r="A52" s="241" t="s">
        <v>511</v>
      </c>
      <c r="B52" s="241" t="s">
        <v>512</v>
      </c>
      <c r="C52" s="241">
        <v>0</v>
      </c>
      <c r="D52" s="280">
        <v>0</v>
      </c>
      <c r="E52" s="280"/>
      <c r="F52" s="280">
        <f t="shared" si="1"/>
        <v>0</v>
      </c>
      <c r="G52" s="241"/>
    </row>
    <row r="53" spans="1:7" ht="15">
      <c r="A53" s="241" t="s">
        <v>513</v>
      </c>
      <c r="B53" s="241" t="s">
        <v>514</v>
      </c>
      <c r="C53" s="241">
        <v>0</v>
      </c>
      <c r="D53" s="280">
        <v>0</v>
      </c>
      <c r="E53" s="280"/>
      <c r="F53" s="280">
        <f t="shared" si="1"/>
        <v>0</v>
      </c>
      <c r="G53" s="241"/>
    </row>
    <row r="54" spans="1:7" ht="15">
      <c r="A54" s="241" t="s">
        <v>515</v>
      </c>
      <c r="B54" s="241" t="s">
        <v>516</v>
      </c>
      <c r="C54" s="241">
        <v>0</v>
      </c>
      <c r="D54" s="280">
        <v>0</v>
      </c>
      <c r="E54" s="280"/>
      <c r="F54" s="280">
        <f t="shared" si="1"/>
        <v>0</v>
      </c>
      <c r="G54" s="241"/>
    </row>
    <row r="55" spans="1:7" ht="15">
      <c r="A55" s="241" t="s">
        <v>517</v>
      </c>
      <c r="B55" s="241" t="s">
        <v>518</v>
      </c>
      <c r="C55" s="241">
        <v>0</v>
      </c>
      <c r="D55" s="280">
        <v>0</v>
      </c>
      <c r="E55" s="280"/>
      <c r="F55" s="280">
        <f t="shared" si="1"/>
        <v>0</v>
      </c>
      <c r="G55" s="241"/>
    </row>
    <row r="56" spans="1:7" ht="15">
      <c r="A56" s="241" t="s">
        <v>519</v>
      </c>
      <c r="B56" s="241" t="s">
        <v>520</v>
      </c>
      <c r="C56" s="241">
        <v>0</v>
      </c>
      <c r="D56" s="280">
        <v>0</v>
      </c>
      <c r="E56" s="280"/>
      <c r="F56" s="280">
        <f t="shared" si="1"/>
        <v>0</v>
      </c>
      <c r="G56" s="241"/>
    </row>
    <row r="57" spans="1:7" ht="15">
      <c r="A57" s="241" t="s">
        <v>521</v>
      </c>
      <c r="B57" s="241" t="s">
        <v>522</v>
      </c>
      <c r="C57" s="241">
        <v>0</v>
      </c>
      <c r="D57" s="280">
        <v>0</v>
      </c>
      <c r="E57" s="280"/>
      <c r="F57" s="280">
        <f t="shared" si="1"/>
        <v>0</v>
      </c>
      <c r="G57" s="241"/>
    </row>
    <row r="58" spans="1:7" ht="15">
      <c r="A58" s="241" t="s">
        <v>523</v>
      </c>
      <c r="B58" s="241" t="s">
        <v>524</v>
      </c>
      <c r="C58" s="241">
        <v>0</v>
      </c>
      <c r="D58" s="280">
        <v>0</v>
      </c>
      <c r="E58" s="280"/>
      <c r="F58" s="280">
        <f t="shared" si="1"/>
        <v>0</v>
      </c>
      <c r="G58" s="241"/>
    </row>
    <row r="59" spans="1:7" ht="15">
      <c r="A59" s="241" t="s">
        <v>525</v>
      </c>
      <c r="B59" s="241" t="s">
        <v>526</v>
      </c>
      <c r="C59" s="241">
        <v>0</v>
      </c>
      <c r="D59" s="280">
        <v>0</v>
      </c>
      <c r="E59" s="280"/>
      <c r="F59" s="280">
        <f t="shared" si="1"/>
        <v>0</v>
      </c>
      <c r="G59" s="241"/>
    </row>
    <row r="60" spans="1:7" ht="15">
      <c r="A60" s="241" t="s">
        <v>527</v>
      </c>
      <c r="B60" s="241" t="s">
        <v>528</v>
      </c>
      <c r="C60" s="241">
        <v>0</v>
      </c>
      <c r="D60" s="280">
        <v>0</v>
      </c>
      <c r="E60" s="280"/>
      <c r="F60" s="280">
        <f t="shared" si="1"/>
        <v>0</v>
      </c>
      <c r="G60" s="241"/>
    </row>
    <row r="61" spans="1:7" ht="15">
      <c r="A61" s="241" t="s">
        <v>529</v>
      </c>
      <c r="B61" s="241" t="s">
        <v>530</v>
      </c>
      <c r="C61" s="241">
        <v>0</v>
      </c>
      <c r="D61" s="280">
        <v>0</v>
      </c>
      <c r="E61" s="280"/>
      <c r="F61" s="280">
        <f t="shared" si="1"/>
        <v>0</v>
      </c>
      <c r="G61" s="241"/>
    </row>
    <row r="62" spans="1:7" ht="15">
      <c r="A62" s="241" t="s">
        <v>531</v>
      </c>
      <c r="B62" s="241" t="s">
        <v>532</v>
      </c>
      <c r="C62" s="241">
        <v>0</v>
      </c>
      <c r="D62" s="280">
        <v>0</v>
      </c>
      <c r="E62" s="280"/>
      <c r="F62" s="280">
        <f t="shared" si="1"/>
        <v>0</v>
      </c>
      <c r="G62" s="241"/>
    </row>
    <row r="63" spans="1:7" ht="15">
      <c r="A63" s="241" t="s">
        <v>533</v>
      </c>
      <c r="B63" s="241" t="s">
        <v>534</v>
      </c>
      <c r="C63" s="241">
        <v>0</v>
      </c>
      <c r="D63" s="280">
        <v>0</v>
      </c>
      <c r="E63" s="280"/>
      <c r="F63" s="280">
        <f t="shared" si="1"/>
        <v>0</v>
      </c>
      <c r="G63" s="241"/>
    </row>
    <row r="64" spans="1:7" ht="15">
      <c r="A64" s="241" t="s">
        <v>535</v>
      </c>
      <c r="B64" s="241" t="s">
        <v>536</v>
      </c>
      <c r="C64" s="241">
        <v>0</v>
      </c>
      <c r="D64" s="280">
        <v>0</v>
      </c>
      <c r="E64" s="280"/>
      <c r="F64" s="280">
        <f t="shared" si="1"/>
        <v>0</v>
      </c>
      <c r="G64" s="241"/>
    </row>
    <row r="65" spans="1:7" ht="15">
      <c r="A65" s="241" t="s">
        <v>537</v>
      </c>
      <c r="B65" s="241" t="s">
        <v>538</v>
      </c>
      <c r="C65" s="241">
        <v>0</v>
      </c>
      <c r="D65" s="280">
        <v>0</v>
      </c>
      <c r="E65" s="280"/>
      <c r="F65" s="280">
        <f t="shared" si="1"/>
        <v>0</v>
      </c>
      <c r="G65" s="241"/>
    </row>
    <row r="66" spans="1:7" ht="15">
      <c r="A66" s="241" t="s">
        <v>539</v>
      </c>
      <c r="B66" s="241" t="s">
        <v>540</v>
      </c>
      <c r="C66" s="241">
        <v>0</v>
      </c>
      <c r="D66" s="280">
        <v>0</v>
      </c>
      <c r="E66" s="280"/>
      <c r="F66" s="280">
        <f t="shared" si="1"/>
        <v>0</v>
      </c>
      <c r="G66" s="241"/>
    </row>
    <row r="67" spans="1:7" ht="15">
      <c r="A67" s="241" t="s">
        <v>541</v>
      </c>
      <c r="B67" s="241" t="s">
        <v>542</v>
      </c>
      <c r="C67" s="241">
        <v>0</v>
      </c>
      <c r="D67" s="280">
        <v>0</v>
      </c>
      <c r="E67" s="280"/>
      <c r="F67" s="280">
        <f t="shared" si="1"/>
        <v>0</v>
      </c>
      <c r="G67" s="241"/>
    </row>
    <row r="68" spans="1:7" ht="15">
      <c r="A68" s="241" t="s">
        <v>543</v>
      </c>
      <c r="B68" s="241" t="s">
        <v>544</v>
      </c>
      <c r="C68" s="241">
        <v>0</v>
      </c>
      <c r="D68" s="280">
        <v>0</v>
      </c>
      <c r="E68" s="280"/>
      <c r="F68" s="280">
        <f t="shared" si="1"/>
        <v>0</v>
      </c>
      <c r="G68" s="241"/>
    </row>
    <row r="69" spans="1:7" ht="15">
      <c r="A69" s="241" t="s">
        <v>545</v>
      </c>
      <c r="B69" s="241" t="s">
        <v>546</v>
      </c>
      <c r="C69" s="241">
        <v>0</v>
      </c>
      <c r="D69" s="280">
        <v>0</v>
      </c>
      <c r="E69" s="280"/>
      <c r="F69" s="280">
        <f t="shared" si="1"/>
        <v>0</v>
      </c>
      <c r="G69" s="241"/>
    </row>
    <row r="70" spans="1:7" ht="15">
      <c r="A70" s="241" t="s">
        <v>547</v>
      </c>
      <c r="B70" s="241" t="s">
        <v>548</v>
      </c>
      <c r="C70" s="241">
        <v>0</v>
      </c>
      <c r="D70" s="280">
        <v>0</v>
      </c>
      <c r="E70" s="280"/>
      <c r="F70" s="280">
        <f t="shared" si="1"/>
        <v>0</v>
      </c>
      <c r="G70" s="241"/>
    </row>
    <row r="71" spans="1:7" ht="15">
      <c r="A71" s="241" t="s">
        <v>549</v>
      </c>
      <c r="B71" s="241" t="s">
        <v>550</v>
      </c>
      <c r="C71" s="241">
        <v>0</v>
      </c>
      <c r="D71" s="280">
        <v>0</v>
      </c>
      <c r="E71" s="280"/>
      <c r="F71" s="280">
        <f t="shared" si="1"/>
        <v>0</v>
      </c>
      <c r="G71" s="241"/>
    </row>
    <row r="72" spans="1:7" ht="15">
      <c r="A72" s="241" t="s">
        <v>551</v>
      </c>
      <c r="B72" s="241" t="s">
        <v>552</v>
      </c>
      <c r="C72" s="241">
        <v>0</v>
      </c>
      <c r="D72" s="280">
        <v>0</v>
      </c>
      <c r="E72" s="280"/>
      <c r="F72" s="280">
        <f t="shared" si="1"/>
        <v>0</v>
      </c>
      <c r="G72" s="241"/>
    </row>
    <row r="73" spans="1:7" ht="15">
      <c r="A73" s="241" t="s">
        <v>553</v>
      </c>
      <c r="B73" s="281" t="s">
        <v>248</v>
      </c>
      <c r="C73" s="282">
        <f>SUM(C74:C76)</f>
        <v>0</v>
      </c>
      <c r="D73" s="282">
        <f>SUM(D74:D76)</f>
        <v>0</v>
      </c>
      <c r="E73" s="280"/>
      <c r="F73" s="282">
        <f>SUM(F74:F76)</f>
        <v>0</v>
      </c>
      <c r="G73" s="241"/>
    </row>
    <row r="74" spans="1:7" ht="15">
      <c r="A74" s="241" t="s">
        <v>554</v>
      </c>
      <c r="B74" s="241" t="s">
        <v>555</v>
      </c>
      <c r="C74" s="241">
        <v>0</v>
      </c>
      <c r="D74" s="280">
        <v>0</v>
      </c>
      <c r="E74" s="280"/>
      <c r="F74" s="280">
        <f t="shared" si="1"/>
        <v>0</v>
      </c>
      <c r="G74" s="241"/>
    </row>
    <row r="75" spans="1:7" ht="15">
      <c r="A75" s="241" t="s">
        <v>556</v>
      </c>
      <c r="B75" s="241" t="s">
        <v>557</v>
      </c>
      <c r="C75" s="241">
        <v>0</v>
      </c>
      <c r="D75" s="280">
        <v>0</v>
      </c>
      <c r="E75" s="280"/>
      <c r="F75" s="280">
        <f t="shared" si="1"/>
        <v>0</v>
      </c>
      <c r="G75" s="241"/>
    </row>
    <row r="76" spans="1:7" ht="15">
      <c r="A76" s="241" t="s">
        <v>558</v>
      </c>
      <c r="B76" s="241" t="s">
        <v>559</v>
      </c>
      <c r="C76" s="241">
        <v>0</v>
      </c>
      <c r="D76" s="280">
        <v>0</v>
      </c>
      <c r="E76" s="280"/>
      <c r="F76" s="280">
        <f t="shared" si="1"/>
        <v>0</v>
      </c>
      <c r="G76" s="241"/>
    </row>
    <row r="77" spans="1:7" ht="15">
      <c r="A77" s="241" t="s">
        <v>560</v>
      </c>
      <c r="B77" s="281" t="s">
        <v>62</v>
      </c>
      <c r="C77" s="282">
        <f>SUM(C78:C87)</f>
        <v>0</v>
      </c>
      <c r="D77" s="282">
        <f>SUM(D78:D87)</f>
        <v>0</v>
      </c>
      <c r="E77" s="280"/>
      <c r="F77" s="282">
        <f>SUM(F78:F87)</f>
        <v>0</v>
      </c>
      <c r="G77" s="241"/>
    </row>
    <row r="78" spans="1:7" ht="15">
      <c r="A78" s="241" t="s">
        <v>561</v>
      </c>
      <c r="B78" s="283" t="s">
        <v>250</v>
      </c>
      <c r="C78" s="241">
        <v>0</v>
      </c>
      <c r="D78" s="280">
        <v>0</v>
      </c>
      <c r="E78" s="280"/>
      <c r="F78" s="280">
        <f t="shared" si="1"/>
        <v>0</v>
      </c>
      <c r="G78" s="241"/>
    </row>
    <row r="79" spans="1:7" ht="15">
      <c r="A79" s="241" t="s">
        <v>562</v>
      </c>
      <c r="B79" s="283" t="s">
        <v>252</v>
      </c>
      <c r="C79" s="241">
        <v>0</v>
      </c>
      <c r="D79" s="280">
        <v>0</v>
      </c>
      <c r="E79" s="280"/>
      <c r="F79" s="280">
        <f t="shared" si="1"/>
        <v>0</v>
      </c>
      <c r="G79" s="241"/>
    </row>
    <row r="80" spans="1:7" ht="15">
      <c r="A80" s="241" t="s">
        <v>563</v>
      </c>
      <c r="B80" s="283" t="s">
        <v>254</v>
      </c>
      <c r="C80" s="241">
        <v>0</v>
      </c>
      <c r="D80" s="280">
        <v>0</v>
      </c>
      <c r="E80" s="280"/>
      <c r="F80" s="280">
        <f t="shared" si="1"/>
        <v>0</v>
      </c>
      <c r="G80" s="241"/>
    </row>
    <row r="81" spans="1:7" ht="15">
      <c r="A81" s="241" t="s">
        <v>564</v>
      </c>
      <c r="B81" s="283" t="s">
        <v>256</v>
      </c>
      <c r="C81" s="241">
        <v>0</v>
      </c>
      <c r="D81" s="280">
        <v>0</v>
      </c>
      <c r="E81" s="280"/>
      <c r="F81" s="280">
        <f t="shared" si="1"/>
        <v>0</v>
      </c>
      <c r="G81" s="241"/>
    </row>
    <row r="82" spans="1:7" ht="15">
      <c r="A82" s="241" t="s">
        <v>565</v>
      </c>
      <c r="B82" s="283" t="s">
        <v>258</v>
      </c>
      <c r="C82" s="241">
        <v>0</v>
      </c>
      <c r="D82" s="280">
        <v>0</v>
      </c>
      <c r="E82" s="280"/>
      <c r="F82" s="280">
        <f t="shared" si="1"/>
        <v>0</v>
      </c>
      <c r="G82" s="241"/>
    </row>
    <row r="83" spans="1:7" ht="15">
      <c r="A83" s="241" t="s">
        <v>566</v>
      </c>
      <c r="B83" s="283" t="s">
        <v>260</v>
      </c>
      <c r="C83" s="241">
        <v>0</v>
      </c>
      <c r="D83" s="280">
        <v>0</v>
      </c>
      <c r="E83" s="280"/>
      <c r="F83" s="280">
        <f t="shared" si="1"/>
        <v>0</v>
      </c>
      <c r="G83" s="241"/>
    </row>
    <row r="84" spans="1:7" ht="15">
      <c r="A84" s="241" t="s">
        <v>567</v>
      </c>
      <c r="B84" s="283" t="s">
        <v>262</v>
      </c>
      <c r="C84" s="241">
        <v>0</v>
      </c>
      <c r="D84" s="280">
        <v>0</v>
      </c>
      <c r="E84" s="280"/>
      <c r="F84" s="280">
        <f t="shared" si="1"/>
        <v>0</v>
      </c>
      <c r="G84" s="241"/>
    </row>
    <row r="85" spans="1:7" ht="15">
      <c r="A85" s="241" t="s">
        <v>568</v>
      </c>
      <c r="B85" s="283" t="s">
        <v>264</v>
      </c>
      <c r="C85" s="241">
        <v>0</v>
      </c>
      <c r="D85" s="280">
        <v>0</v>
      </c>
      <c r="E85" s="280"/>
      <c r="F85" s="280">
        <f t="shared" si="1"/>
        <v>0</v>
      </c>
      <c r="G85" s="241"/>
    </row>
    <row r="86" spans="1:7" ht="15">
      <c r="A86" s="241" t="s">
        <v>569</v>
      </c>
      <c r="B86" s="283" t="s">
        <v>266</v>
      </c>
      <c r="C86" s="241">
        <v>0</v>
      </c>
      <c r="D86" s="280">
        <v>0</v>
      </c>
      <c r="E86" s="280"/>
      <c r="F86" s="280">
        <f t="shared" si="1"/>
        <v>0</v>
      </c>
      <c r="G86" s="241"/>
    </row>
    <row r="87" spans="1:7" ht="15">
      <c r="A87" s="241" t="s">
        <v>570</v>
      </c>
      <c r="B87" s="283" t="s">
        <v>62</v>
      </c>
      <c r="C87" s="241">
        <v>0</v>
      </c>
      <c r="D87" s="280">
        <v>0</v>
      </c>
      <c r="E87" s="280"/>
      <c r="F87" s="280">
        <f t="shared" si="1"/>
        <v>0</v>
      </c>
      <c r="G87" s="241"/>
    </row>
    <row r="88" spans="1:7" ht="15" outlineLevel="1">
      <c r="A88" s="241" t="s">
        <v>571</v>
      </c>
      <c r="B88" s="275" t="s">
        <v>166</v>
      </c>
      <c r="C88" s="280"/>
      <c r="D88" s="280"/>
      <c r="E88" s="280"/>
      <c r="F88" s="280"/>
      <c r="G88" s="241"/>
    </row>
    <row r="89" spans="1:7" ht="15" outlineLevel="1">
      <c r="A89" s="241" t="s">
        <v>572</v>
      </c>
      <c r="B89" s="275" t="s">
        <v>166</v>
      </c>
      <c r="C89" s="280"/>
      <c r="D89" s="280"/>
      <c r="E89" s="280"/>
      <c r="F89" s="280"/>
      <c r="G89" s="241"/>
    </row>
    <row r="90" spans="1:7" ht="15" outlineLevel="1">
      <c r="A90" s="241" t="s">
        <v>573</v>
      </c>
      <c r="B90" s="275" t="s">
        <v>166</v>
      </c>
      <c r="C90" s="280"/>
      <c r="D90" s="280"/>
      <c r="E90" s="280"/>
      <c r="F90" s="280"/>
      <c r="G90" s="241"/>
    </row>
    <row r="91" spans="1:7" ht="15" outlineLevel="1">
      <c r="A91" s="241" t="s">
        <v>574</v>
      </c>
      <c r="B91" s="275" t="s">
        <v>166</v>
      </c>
      <c r="C91" s="280"/>
      <c r="D91" s="280"/>
      <c r="E91" s="280"/>
      <c r="F91" s="280"/>
      <c r="G91" s="241"/>
    </row>
    <row r="92" spans="1:7" ht="15" outlineLevel="1">
      <c r="A92" s="241" t="s">
        <v>575</v>
      </c>
      <c r="B92" s="275" t="s">
        <v>166</v>
      </c>
      <c r="C92" s="280"/>
      <c r="D92" s="280"/>
      <c r="E92" s="280"/>
      <c r="F92" s="280"/>
      <c r="G92" s="241"/>
    </row>
    <row r="93" spans="1:7" ht="15" outlineLevel="1">
      <c r="A93" s="241" t="s">
        <v>576</v>
      </c>
      <c r="B93" s="275" t="s">
        <v>166</v>
      </c>
      <c r="C93" s="280"/>
      <c r="D93" s="280"/>
      <c r="E93" s="280"/>
      <c r="F93" s="280"/>
      <c r="G93" s="241"/>
    </row>
    <row r="94" spans="1:7" ht="15" outlineLevel="1">
      <c r="A94" s="241" t="s">
        <v>577</v>
      </c>
      <c r="B94" s="275" t="s">
        <v>166</v>
      </c>
      <c r="C94" s="280"/>
      <c r="D94" s="280"/>
      <c r="E94" s="280"/>
      <c r="F94" s="280"/>
      <c r="G94" s="241"/>
    </row>
    <row r="95" spans="1:7" ht="15" outlineLevel="1">
      <c r="A95" s="241" t="s">
        <v>578</v>
      </c>
      <c r="B95" s="275" t="s">
        <v>166</v>
      </c>
      <c r="C95" s="280"/>
      <c r="D95" s="280"/>
      <c r="E95" s="280"/>
      <c r="F95" s="280"/>
      <c r="G95" s="241"/>
    </row>
    <row r="96" spans="1:7" ht="15" outlineLevel="1">
      <c r="A96" s="241" t="s">
        <v>579</v>
      </c>
      <c r="B96" s="275" t="s">
        <v>166</v>
      </c>
      <c r="C96" s="280"/>
      <c r="D96" s="280"/>
      <c r="E96" s="280"/>
      <c r="F96" s="280"/>
      <c r="G96" s="241"/>
    </row>
    <row r="97" spans="1:7" ht="15" outlineLevel="1">
      <c r="A97" s="241" t="s">
        <v>580</v>
      </c>
      <c r="B97" s="275" t="s">
        <v>166</v>
      </c>
      <c r="C97" s="280"/>
      <c r="D97" s="280"/>
      <c r="E97" s="280"/>
      <c r="F97" s="280"/>
      <c r="G97" s="241"/>
    </row>
    <row r="98" spans="1:7" ht="15" customHeight="1">
      <c r="A98" s="270"/>
      <c r="B98" s="284" t="s">
        <v>1922</v>
      </c>
      <c r="C98" s="270" t="s">
        <v>485</v>
      </c>
      <c r="D98" s="270" t="s">
        <v>486</v>
      </c>
      <c r="E98" s="276"/>
      <c r="F98" s="272" t="s">
        <v>451</v>
      </c>
      <c r="G98" s="272"/>
    </row>
    <row r="99" spans="1:7" ht="15">
      <c r="A99" s="241" t="s">
        <v>581</v>
      </c>
      <c r="B99" s="241" t="s">
        <v>582</v>
      </c>
      <c r="C99" s="280">
        <v>0.15823701250852407</v>
      </c>
      <c r="D99" s="280">
        <v>0</v>
      </c>
      <c r="E99" s="280"/>
      <c r="F99" s="280">
        <f>SUM(C99:D99)</f>
        <v>0.15823701250852407</v>
      </c>
      <c r="G99" s="241"/>
    </row>
    <row r="100" spans="1:7" ht="15">
      <c r="A100" s="241" t="s">
        <v>583</v>
      </c>
      <c r="B100" s="241" t="s">
        <v>584</v>
      </c>
      <c r="C100" s="280">
        <v>0.14333892874901674</v>
      </c>
      <c r="D100" s="280">
        <v>0</v>
      </c>
      <c r="E100" s="280"/>
      <c r="F100" s="280">
        <f aca="true" t="shared" si="2" ref="F100:F110">SUM(C100:D100)</f>
        <v>0.14333892874901674</v>
      </c>
      <c r="G100" s="241"/>
    </row>
    <row r="101" spans="1:7" ht="15">
      <c r="A101" s="241" t="s">
        <v>585</v>
      </c>
      <c r="B101" s="241" t="s">
        <v>586</v>
      </c>
      <c r="C101" s="280">
        <v>0.15996142966248217</v>
      </c>
      <c r="D101" s="280">
        <v>0</v>
      </c>
      <c r="E101" s="280"/>
      <c r="F101" s="280">
        <f t="shared" si="2"/>
        <v>0.15996142966248217</v>
      </c>
      <c r="G101" s="241"/>
    </row>
    <row r="102" spans="1:7" ht="15">
      <c r="A102" s="241" t="s">
        <v>587</v>
      </c>
      <c r="B102" s="241" t="s">
        <v>588</v>
      </c>
      <c r="C102" s="280">
        <v>0.08411501420375965</v>
      </c>
      <c r="D102" s="280">
        <v>0</v>
      </c>
      <c r="E102" s="280"/>
      <c r="F102" s="280">
        <f t="shared" si="2"/>
        <v>0.08411501420375965</v>
      </c>
      <c r="G102" s="241"/>
    </row>
    <row r="103" spans="1:7" ht="15">
      <c r="A103" s="241" t="s">
        <v>589</v>
      </c>
      <c r="B103" s="241" t="s">
        <v>590</v>
      </c>
      <c r="C103" s="280">
        <v>0.11276215477168403</v>
      </c>
      <c r="D103" s="280">
        <v>0</v>
      </c>
      <c r="E103" s="280"/>
      <c r="F103" s="280">
        <f t="shared" si="2"/>
        <v>0.11276215477168403</v>
      </c>
      <c r="G103" s="241"/>
    </row>
    <row r="104" spans="1:7" ht="15">
      <c r="A104" s="241" t="s">
        <v>591</v>
      </c>
      <c r="B104" s="241" t="s">
        <v>592</v>
      </c>
      <c r="C104" s="280">
        <v>0.08005587323456972</v>
      </c>
      <c r="D104" s="280">
        <v>0</v>
      </c>
      <c r="E104" s="280"/>
      <c r="F104" s="280">
        <f t="shared" si="2"/>
        <v>0.08005587323456972</v>
      </c>
      <c r="G104" s="241"/>
    </row>
    <row r="105" spans="1:7" ht="15">
      <c r="A105" s="241" t="s">
        <v>593</v>
      </c>
      <c r="B105" s="241" t="s">
        <v>594</v>
      </c>
      <c r="C105" s="280">
        <v>0.07232608776958313</v>
      </c>
      <c r="D105" s="280">
        <v>0</v>
      </c>
      <c r="E105" s="280"/>
      <c r="F105" s="280">
        <f t="shared" si="2"/>
        <v>0.07232608776958313</v>
      </c>
      <c r="G105" s="241"/>
    </row>
    <row r="106" spans="1:7" ht="15">
      <c r="A106" s="241" t="s">
        <v>595</v>
      </c>
      <c r="B106" s="241" t="s">
        <v>596</v>
      </c>
      <c r="C106" s="280">
        <v>0.06586918027367418</v>
      </c>
      <c r="D106" s="280">
        <v>0</v>
      </c>
      <c r="E106" s="280"/>
      <c r="F106" s="280">
        <f t="shared" si="2"/>
        <v>0.06586918027367418</v>
      </c>
      <c r="G106" s="241"/>
    </row>
    <row r="107" spans="1:7" ht="15">
      <c r="A107" s="241" t="s">
        <v>597</v>
      </c>
      <c r="B107" s="241" t="s">
        <v>598</v>
      </c>
      <c r="C107" s="280">
        <v>0.0502240031560646</v>
      </c>
      <c r="D107" s="280">
        <v>0</v>
      </c>
      <c r="E107" s="280"/>
      <c r="F107" s="280">
        <f t="shared" si="2"/>
        <v>0.0502240031560646</v>
      </c>
      <c r="G107" s="241"/>
    </row>
    <row r="108" spans="1:7" ht="15">
      <c r="A108" s="241" t="s">
        <v>599</v>
      </c>
      <c r="B108" s="241" t="s">
        <v>600</v>
      </c>
      <c r="C108" s="280">
        <v>0.04285076879501018</v>
      </c>
      <c r="D108" s="280">
        <v>0</v>
      </c>
      <c r="E108" s="280"/>
      <c r="F108" s="280">
        <f t="shared" si="2"/>
        <v>0.04285076879501018</v>
      </c>
      <c r="G108" s="241"/>
    </row>
    <row r="109" spans="1:7" ht="15">
      <c r="A109" s="241" t="s">
        <v>601</v>
      </c>
      <c r="B109" s="241" t="s">
        <v>534</v>
      </c>
      <c r="C109" s="280">
        <v>0.026405586575858044</v>
      </c>
      <c r="D109" s="280">
        <v>0</v>
      </c>
      <c r="E109" s="280"/>
      <c r="F109" s="280">
        <f t="shared" si="2"/>
        <v>0.026405586575858044</v>
      </c>
      <c r="G109" s="241"/>
    </row>
    <row r="110" spans="1:7" ht="15">
      <c r="A110" s="241" t="s">
        <v>602</v>
      </c>
      <c r="B110" s="241" t="s">
        <v>62</v>
      </c>
      <c r="C110" s="280">
        <v>0.0038539602997735524</v>
      </c>
      <c r="D110" s="280">
        <v>0</v>
      </c>
      <c r="E110" s="280"/>
      <c r="F110" s="280">
        <f t="shared" si="2"/>
        <v>0.0038539602997735524</v>
      </c>
      <c r="G110" s="241"/>
    </row>
    <row r="111" spans="1:7" ht="15">
      <c r="A111" s="241" t="s">
        <v>603</v>
      </c>
      <c r="B111" s="283" t="s">
        <v>604</v>
      </c>
      <c r="C111" s="280"/>
      <c r="D111" s="280"/>
      <c r="E111" s="280"/>
      <c r="F111" s="280"/>
      <c r="G111" s="241"/>
    </row>
    <row r="112" spans="1:7" ht="15">
      <c r="A112" s="241" t="s">
        <v>605</v>
      </c>
      <c r="B112" s="283" t="s">
        <v>604</v>
      </c>
      <c r="C112" s="280"/>
      <c r="D112" s="280"/>
      <c r="E112" s="280"/>
      <c r="F112" s="280"/>
      <c r="G112" s="241"/>
    </row>
    <row r="113" spans="1:7" ht="15">
      <c r="A113" s="241" t="s">
        <v>606</v>
      </c>
      <c r="B113" s="283" t="s">
        <v>604</v>
      </c>
      <c r="C113" s="280"/>
      <c r="D113" s="280"/>
      <c r="E113" s="280"/>
      <c r="F113" s="280"/>
      <c r="G113" s="241"/>
    </row>
    <row r="114" spans="1:7" ht="15">
      <c r="A114" s="241" t="s">
        <v>607</v>
      </c>
      <c r="B114" s="283" t="s">
        <v>604</v>
      </c>
      <c r="C114" s="280"/>
      <c r="D114" s="280"/>
      <c r="E114" s="280"/>
      <c r="F114" s="280"/>
      <c r="G114" s="241"/>
    </row>
    <row r="115" spans="1:7" ht="15">
      <c r="A115" s="241" t="s">
        <v>608</v>
      </c>
      <c r="B115" s="283" t="s">
        <v>604</v>
      </c>
      <c r="C115" s="280"/>
      <c r="D115" s="280"/>
      <c r="E115" s="280"/>
      <c r="F115" s="280"/>
      <c r="G115" s="241"/>
    </row>
    <row r="116" spans="1:7" ht="15">
      <c r="A116" s="241" t="s">
        <v>609</v>
      </c>
      <c r="B116" s="283" t="s">
        <v>604</v>
      </c>
      <c r="C116" s="280"/>
      <c r="D116" s="280"/>
      <c r="E116" s="280"/>
      <c r="F116" s="280"/>
      <c r="G116" s="241"/>
    </row>
    <row r="117" spans="1:7" ht="15">
      <c r="A117" s="241" t="s">
        <v>610</v>
      </c>
      <c r="B117" s="283" t="s">
        <v>604</v>
      </c>
      <c r="C117" s="280"/>
      <c r="D117" s="280"/>
      <c r="E117" s="280"/>
      <c r="F117" s="280"/>
      <c r="G117" s="241"/>
    </row>
    <row r="118" spans="1:7" ht="15">
      <c r="A118" s="241" t="s">
        <v>611</v>
      </c>
      <c r="B118" s="283" t="s">
        <v>604</v>
      </c>
      <c r="C118" s="280"/>
      <c r="D118" s="280"/>
      <c r="E118" s="280"/>
      <c r="F118" s="280"/>
      <c r="G118" s="241"/>
    </row>
    <row r="119" spans="1:7" ht="15">
      <c r="A119" s="241" t="s">
        <v>612</v>
      </c>
      <c r="B119" s="283" t="s">
        <v>604</v>
      </c>
      <c r="C119" s="280"/>
      <c r="D119" s="280"/>
      <c r="E119" s="280"/>
      <c r="F119" s="280"/>
      <c r="G119" s="241"/>
    </row>
    <row r="120" spans="1:7" ht="15">
      <c r="A120" s="241" t="s">
        <v>613</v>
      </c>
      <c r="B120" s="283" t="s">
        <v>604</v>
      </c>
      <c r="C120" s="280"/>
      <c r="D120" s="280"/>
      <c r="E120" s="280"/>
      <c r="F120" s="280"/>
      <c r="G120" s="241"/>
    </row>
    <row r="121" spans="1:7" ht="15">
      <c r="A121" s="241" t="s">
        <v>614</v>
      </c>
      <c r="B121" s="283" t="s">
        <v>604</v>
      </c>
      <c r="C121" s="280"/>
      <c r="D121" s="280"/>
      <c r="E121" s="280"/>
      <c r="F121" s="280"/>
      <c r="G121" s="241"/>
    </row>
    <row r="122" spans="1:7" ht="15">
      <c r="A122" s="241" t="s">
        <v>615</v>
      </c>
      <c r="B122" s="283" t="s">
        <v>604</v>
      </c>
      <c r="C122" s="280"/>
      <c r="D122" s="280"/>
      <c r="E122" s="280"/>
      <c r="F122" s="280"/>
      <c r="G122" s="241"/>
    </row>
    <row r="123" spans="1:7" ht="15">
      <c r="A123" s="241" t="s">
        <v>616</v>
      </c>
      <c r="B123" s="283" t="s">
        <v>604</v>
      </c>
      <c r="C123" s="280"/>
      <c r="D123" s="280"/>
      <c r="E123" s="280"/>
      <c r="F123" s="280"/>
      <c r="G123" s="241"/>
    </row>
    <row r="124" spans="1:7" ht="15">
      <c r="A124" s="241" t="s">
        <v>617</v>
      </c>
      <c r="B124" s="283" t="s">
        <v>604</v>
      </c>
      <c r="C124" s="280"/>
      <c r="D124" s="280"/>
      <c r="E124" s="280"/>
      <c r="F124" s="280"/>
      <c r="G124" s="241"/>
    </row>
    <row r="125" spans="1:7" ht="15">
      <c r="A125" s="241" t="s">
        <v>618</v>
      </c>
      <c r="B125" s="283" t="s">
        <v>604</v>
      </c>
      <c r="C125" s="280"/>
      <c r="D125" s="280"/>
      <c r="E125" s="280"/>
      <c r="F125" s="280"/>
      <c r="G125" s="241"/>
    </row>
    <row r="126" spans="1:7" ht="15">
      <c r="A126" s="241" t="s">
        <v>619</v>
      </c>
      <c r="B126" s="283" t="s">
        <v>604</v>
      </c>
      <c r="C126" s="280"/>
      <c r="D126" s="280"/>
      <c r="E126" s="280"/>
      <c r="F126" s="280"/>
      <c r="G126" s="241"/>
    </row>
    <row r="127" spans="1:7" ht="15">
      <c r="A127" s="241" t="s">
        <v>620</v>
      </c>
      <c r="B127" s="283" t="s">
        <v>604</v>
      </c>
      <c r="C127" s="280"/>
      <c r="D127" s="280"/>
      <c r="E127" s="280"/>
      <c r="F127" s="280"/>
      <c r="G127" s="241"/>
    </row>
    <row r="128" spans="1:7" ht="15">
      <c r="A128" s="241" t="s">
        <v>621</v>
      </c>
      <c r="B128" s="283" t="s">
        <v>604</v>
      </c>
      <c r="C128" s="280"/>
      <c r="D128" s="280"/>
      <c r="E128" s="280"/>
      <c r="F128" s="280"/>
      <c r="G128" s="241"/>
    </row>
    <row r="129" spans="1:7" ht="15">
      <c r="A129" s="241" t="s">
        <v>622</v>
      </c>
      <c r="B129" s="283" t="s">
        <v>604</v>
      </c>
      <c r="C129" s="280"/>
      <c r="D129" s="280"/>
      <c r="E129" s="280"/>
      <c r="F129" s="280"/>
      <c r="G129" s="241"/>
    </row>
    <row r="130" spans="1:7" ht="15">
      <c r="A130" s="241" t="s">
        <v>1923</v>
      </c>
      <c r="B130" s="283" t="s">
        <v>604</v>
      </c>
      <c r="C130" s="280"/>
      <c r="D130" s="280"/>
      <c r="E130" s="280"/>
      <c r="F130" s="280"/>
      <c r="G130" s="241"/>
    </row>
    <row r="131" spans="1:7" ht="15">
      <c r="A131" s="241" t="s">
        <v>1924</v>
      </c>
      <c r="B131" s="283" t="s">
        <v>604</v>
      </c>
      <c r="C131" s="280"/>
      <c r="D131" s="280"/>
      <c r="E131" s="280"/>
      <c r="F131" s="280"/>
      <c r="G131" s="241"/>
    </row>
    <row r="132" spans="1:7" ht="15">
      <c r="A132" s="241" t="s">
        <v>1925</v>
      </c>
      <c r="B132" s="283" t="s">
        <v>604</v>
      </c>
      <c r="C132" s="280"/>
      <c r="D132" s="280"/>
      <c r="E132" s="280"/>
      <c r="F132" s="280"/>
      <c r="G132" s="241"/>
    </row>
    <row r="133" spans="1:7" ht="15">
      <c r="A133" s="241" t="s">
        <v>1926</v>
      </c>
      <c r="B133" s="283" t="s">
        <v>604</v>
      </c>
      <c r="C133" s="280"/>
      <c r="D133" s="280"/>
      <c r="E133" s="280"/>
      <c r="F133" s="280"/>
      <c r="G133" s="241"/>
    </row>
    <row r="134" spans="1:7" ht="15">
      <c r="A134" s="241" t="s">
        <v>1927</v>
      </c>
      <c r="B134" s="283" t="s">
        <v>604</v>
      </c>
      <c r="C134" s="280"/>
      <c r="D134" s="280"/>
      <c r="E134" s="280"/>
      <c r="F134" s="280"/>
      <c r="G134" s="241"/>
    </row>
    <row r="135" spans="1:7" ht="15">
      <c r="A135" s="241" t="s">
        <v>1928</v>
      </c>
      <c r="B135" s="283" t="s">
        <v>604</v>
      </c>
      <c r="C135" s="280"/>
      <c r="D135" s="280"/>
      <c r="E135" s="280"/>
      <c r="F135" s="280"/>
      <c r="G135" s="241"/>
    </row>
    <row r="136" spans="1:7" ht="15">
      <c r="A136" s="241" t="s">
        <v>1929</v>
      </c>
      <c r="B136" s="283" t="s">
        <v>604</v>
      </c>
      <c r="C136" s="280"/>
      <c r="D136" s="280"/>
      <c r="E136" s="280"/>
      <c r="F136" s="280"/>
      <c r="G136" s="241"/>
    </row>
    <row r="137" spans="1:7" ht="15">
      <c r="A137" s="241" t="s">
        <v>1930</v>
      </c>
      <c r="B137" s="283" t="s">
        <v>604</v>
      </c>
      <c r="C137" s="280"/>
      <c r="D137" s="280"/>
      <c r="E137" s="280"/>
      <c r="F137" s="280"/>
      <c r="G137" s="241"/>
    </row>
    <row r="138" spans="1:7" ht="15">
      <c r="A138" s="241" t="s">
        <v>1931</v>
      </c>
      <c r="B138" s="283" t="s">
        <v>604</v>
      </c>
      <c r="C138" s="280"/>
      <c r="D138" s="280"/>
      <c r="E138" s="280"/>
      <c r="F138" s="280"/>
      <c r="G138" s="241"/>
    </row>
    <row r="139" spans="1:7" ht="15">
      <c r="A139" s="241" t="s">
        <v>1932</v>
      </c>
      <c r="B139" s="283" t="s">
        <v>604</v>
      </c>
      <c r="C139" s="280"/>
      <c r="D139" s="280"/>
      <c r="E139" s="280"/>
      <c r="F139" s="280"/>
      <c r="G139" s="241"/>
    </row>
    <row r="140" spans="1:7" ht="15">
      <c r="A140" s="241" t="s">
        <v>1933</v>
      </c>
      <c r="B140" s="283" t="s">
        <v>604</v>
      </c>
      <c r="C140" s="280"/>
      <c r="D140" s="280"/>
      <c r="E140" s="280"/>
      <c r="F140" s="280"/>
      <c r="G140" s="241"/>
    </row>
    <row r="141" spans="1:7" ht="15">
      <c r="A141" s="241" t="s">
        <v>1934</v>
      </c>
      <c r="B141" s="283" t="s">
        <v>604</v>
      </c>
      <c r="C141" s="280"/>
      <c r="D141" s="280"/>
      <c r="E141" s="280"/>
      <c r="F141" s="280"/>
      <c r="G141" s="241"/>
    </row>
    <row r="142" spans="1:7" ht="15">
      <c r="A142" s="241" t="s">
        <v>1935</v>
      </c>
      <c r="B142" s="283" t="s">
        <v>604</v>
      </c>
      <c r="C142" s="280"/>
      <c r="D142" s="280"/>
      <c r="E142" s="280"/>
      <c r="F142" s="280"/>
      <c r="G142" s="241"/>
    </row>
    <row r="143" spans="1:7" ht="15">
      <c r="A143" s="241" t="s">
        <v>1936</v>
      </c>
      <c r="B143" s="283" t="s">
        <v>604</v>
      </c>
      <c r="C143" s="280"/>
      <c r="D143" s="280"/>
      <c r="E143" s="280"/>
      <c r="F143" s="280"/>
      <c r="G143" s="241"/>
    </row>
    <row r="144" spans="1:7" ht="15">
      <c r="A144" s="241" t="s">
        <v>1937</v>
      </c>
      <c r="B144" s="283" t="s">
        <v>604</v>
      </c>
      <c r="C144" s="280"/>
      <c r="D144" s="280"/>
      <c r="E144" s="280"/>
      <c r="F144" s="280"/>
      <c r="G144" s="241"/>
    </row>
    <row r="145" spans="1:7" ht="15">
      <c r="A145" s="241" t="s">
        <v>1938</v>
      </c>
      <c r="B145" s="283" t="s">
        <v>604</v>
      </c>
      <c r="C145" s="280"/>
      <c r="D145" s="280"/>
      <c r="E145" s="280"/>
      <c r="F145" s="280"/>
      <c r="G145" s="241"/>
    </row>
    <row r="146" spans="1:7" ht="15">
      <c r="A146" s="241" t="s">
        <v>1939</v>
      </c>
      <c r="B146" s="283" t="s">
        <v>604</v>
      </c>
      <c r="C146" s="280"/>
      <c r="D146" s="280"/>
      <c r="E146" s="280"/>
      <c r="F146" s="280"/>
      <c r="G146" s="241"/>
    </row>
    <row r="147" spans="1:7" ht="15">
      <c r="A147" s="241" t="s">
        <v>1940</v>
      </c>
      <c r="B147" s="283" t="s">
        <v>604</v>
      </c>
      <c r="C147" s="280"/>
      <c r="D147" s="280"/>
      <c r="E147" s="280"/>
      <c r="F147" s="280"/>
      <c r="G147" s="241"/>
    </row>
    <row r="148" spans="1:7" ht="15">
      <c r="A148" s="241" t="s">
        <v>1941</v>
      </c>
      <c r="B148" s="283" t="s">
        <v>604</v>
      </c>
      <c r="C148" s="280"/>
      <c r="D148" s="280"/>
      <c r="E148" s="280"/>
      <c r="F148" s="280"/>
      <c r="G148" s="241"/>
    </row>
    <row r="149" spans="1:7" ht="15" customHeight="1">
      <c r="A149" s="270"/>
      <c r="B149" s="271" t="s">
        <v>623</v>
      </c>
      <c r="C149" s="270" t="s">
        <v>485</v>
      </c>
      <c r="D149" s="270" t="s">
        <v>486</v>
      </c>
      <c r="E149" s="276"/>
      <c r="F149" s="272" t="s">
        <v>451</v>
      </c>
      <c r="G149" s="272"/>
    </row>
    <row r="150" spans="1:6" ht="15">
      <c r="A150" s="241" t="s">
        <v>624</v>
      </c>
      <c r="B150" s="241" t="s">
        <v>625</v>
      </c>
      <c r="C150" s="280">
        <v>0.7822980154932421</v>
      </c>
      <c r="D150" s="280">
        <v>0</v>
      </c>
      <c r="E150" s="285"/>
      <c r="F150" s="280">
        <f>D150+C150</f>
        <v>0.7822980154932421</v>
      </c>
    </row>
    <row r="151" spans="1:6" ht="15">
      <c r="A151" s="241" t="s">
        <v>626</v>
      </c>
      <c r="B151" s="241" t="s">
        <v>627</v>
      </c>
      <c r="C151" s="280">
        <v>0</v>
      </c>
      <c r="D151" s="280">
        <v>0</v>
      </c>
      <c r="E151" s="285"/>
      <c r="F151" s="280">
        <f>D151+C151</f>
        <v>0</v>
      </c>
    </row>
    <row r="152" spans="1:6" ht="15">
      <c r="A152" s="241" t="s">
        <v>628</v>
      </c>
      <c r="B152" s="241" t="s">
        <v>62</v>
      </c>
      <c r="C152" s="280">
        <v>0.21770198450677247</v>
      </c>
      <c r="D152" s="280">
        <v>0</v>
      </c>
      <c r="E152" s="285"/>
      <c r="F152" s="280">
        <f>D152+C152</f>
        <v>0.21770198450677247</v>
      </c>
    </row>
    <row r="153" spans="1:6" ht="15" outlineLevel="1">
      <c r="A153" s="241" t="s">
        <v>629</v>
      </c>
      <c r="C153" s="280"/>
      <c r="D153" s="280"/>
      <c r="E153" s="285"/>
      <c r="F153" s="280"/>
    </row>
    <row r="154" spans="1:6" ht="15" outlineLevel="1">
      <c r="A154" s="241" t="s">
        <v>630</v>
      </c>
      <c r="C154" s="280"/>
      <c r="D154" s="280"/>
      <c r="E154" s="285"/>
      <c r="F154" s="280"/>
    </row>
    <row r="155" spans="1:6" ht="15" outlineLevel="1">
      <c r="A155" s="241" t="s">
        <v>631</v>
      </c>
      <c r="C155" s="280"/>
      <c r="D155" s="280"/>
      <c r="E155" s="285"/>
      <c r="F155" s="280"/>
    </row>
    <row r="156" spans="1:6" ht="15" outlineLevel="1">
      <c r="A156" s="241" t="s">
        <v>632</v>
      </c>
      <c r="C156" s="280"/>
      <c r="D156" s="280"/>
      <c r="E156" s="285"/>
      <c r="F156" s="280"/>
    </row>
    <row r="157" spans="1:6" ht="15" outlineLevel="1">
      <c r="A157" s="241" t="s">
        <v>633</v>
      </c>
      <c r="C157" s="280"/>
      <c r="D157" s="280"/>
      <c r="E157" s="285"/>
      <c r="F157" s="280"/>
    </row>
    <row r="158" spans="1:6" ht="15" outlineLevel="1">
      <c r="A158" s="241" t="s">
        <v>634</v>
      </c>
      <c r="C158" s="280"/>
      <c r="D158" s="280"/>
      <c r="E158" s="285"/>
      <c r="F158" s="280"/>
    </row>
    <row r="159" spans="1:7" ht="15" customHeight="1">
      <c r="A159" s="270"/>
      <c r="B159" s="271" t="s">
        <v>635</v>
      </c>
      <c r="C159" s="270" t="s">
        <v>485</v>
      </c>
      <c r="D159" s="270" t="s">
        <v>486</v>
      </c>
      <c r="E159" s="276"/>
      <c r="F159" s="272" t="s">
        <v>451</v>
      </c>
      <c r="G159" s="272"/>
    </row>
    <row r="160" spans="1:6" ht="15">
      <c r="A160" s="241" t="s">
        <v>636</v>
      </c>
      <c r="B160" s="241" t="s">
        <v>637</v>
      </c>
      <c r="C160" s="280">
        <v>0.05362813056183565</v>
      </c>
      <c r="D160" s="280">
        <v>0</v>
      </c>
      <c r="E160" s="285"/>
      <c r="F160" s="280">
        <f>D160+C160</f>
        <v>0.05362813056183565</v>
      </c>
    </row>
    <row r="161" spans="1:6" ht="15">
      <c r="A161" s="241" t="s">
        <v>638</v>
      </c>
      <c r="B161" s="241" t="s">
        <v>639</v>
      </c>
      <c r="C161" s="280">
        <v>0.9463718694381643</v>
      </c>
      <c r="D161" s="280">
        <v>0</v>
      </c>
      <c r="E161" s="285"/>
      <c r="F161" s="280">
        <f>D161+C161</f>
        <v>0.9463718694381643</v>
      </c>
    </row>
    <row r="162" spans="1:6" ht="15">
      <c r="A162" s="241" t="s">
        <v>640</v>
      </c>
      <c r="B162" s="241" t="s">
        <v>62</v>
      </c>
      <c r="C162" s="280">
        <v>0</v>
      </c>
      <c r="D162" s="280">
        <v>0</v>
      </c>
      <c r="E162" s="285"/>
      <c r="F162" s="280">
        <f>D162+C162</f>
        <v>0</v>
      </c>
    </row>
    <row r="163" spans="1:5" ht="15" outlineLevel="1">
      <c r="A163" s="241" t="s">
        <v>641</v>
      </c>
      <c r="E163" s="254"/>
    </row>
    <row r="164" spans="1:5" ht="15" outlineLevel="1">
      <c r="A164" s="241" t="s">
        <v>642</v>
      </c>
      <c r="E164" s="254"/>
    </row>
    <row r="165" spans="1:5" ht="15" outlineLevel="1">
      <c r="A165" s="241" t="s">
        <v>643</v>
      </c>
      <c r="E165" s="254"/>
    </row>
    <row r="166" spans="1:5" ht="15" outlineLevel="1">
      <c r="A166" s="241" t="s">
        <v>644</v>
      </c>
      <c r="E166" s="254"/>
    </row>
    <row r="167" spans="1:5" ht="15" outlineLevel="1">
      <c r="A167" s="241" t="s">
        <v>645</v>
      </c>
      <c r="E167" s="254"/>
    </row>
    <row r="168" spans="1:5" ht="15" outlineLevel="1">
      <c r="A168" s="241" t="s">
        <v>646</v>
      </c>
      <c r="E168" s="254"/>
    </row>
    <row r="169" spans="1:7" ht="15" customHeight="1">
      <c r="A169" s="270"/>
      <c r="B169" s="271" t="s">
        <v>647</v>
      </c>
      <c r="C169" s="270" t="s">
        <v>485</v>
      </c>
      <c r="D169" s="270" t="s">
        <v>486</v>
      </c>
      <c r="E169" s="276"/>
      <c r="F169" s="272" t="s">
        <v>451</v>
      </c>
      <c r="G169" s="272"/>
    </row>
    <row r="170" spans="1:6" ht="15">
      <c r="A170" s="241" t="s">
        <v>648</v>
      </c>
      <c r="B170" s="286" t="s">
        <v>649</v>
      </c>
      <c r="C170" s="280">
        <v>0.25597337310612955</v>
      </c>
      <c r="D170" s="280">
        <v>0</v>
      </c>
      <c r="E170" s="285"/>
      <c r="F170" s="280">
        <f>D170+C170</f>
        <v>0.25597337310612955</v>
      </c>
    </row>
    <row r="171" spans="1:6" ht="15">
      <c r="A171" s="241" t="s">
        <v>650</v>
      </c>
      <c r="B171" s="286" t="s">
        <v>1942</v>
      </c>
      <c r="C171" s="280">
        <v>0.18025847925964741</v>
      </c>
      <c r="D171" s="280">
        <v>0</v>
      </c>
      <c r="E171" s="285"/>
      <c r="F171" s="280">
        <f>D171+C171</f>
        <v>0.18025847925964741</v>
      </c>
    </row>
    <row r="172" spans="1:6" ht="15">
      <c r="A172" s="241" t="s">
        <v>651</v>
      </c>
      <c r="B172" s="286" t="s">
        <v>1943</v>
      </c>
      <c r="C172" s="280">
        <v>0.12476142695152384</v>
      </c>
      <c r="D172" s="280">
        <v>0</v>
      </c>
      <c r="E172" s="280"/>
      <c r="F172" s="280">
        <f>D172+C172</f>
        <v>0.12476142695152384</v>
      </c>
    </row>
    <row r="173" spans="1:6" ht="15">
      <c r="A173" s="241" t="s">
        <v>652</v>
      </c>
      <c r="B173" s="286" t="s">
        <v>1944</v>
      </c>
      <c r="C173" s="280">
        <v>0.22226532969949667</v>
      </c>
      <c r="D173" s="280">
        <v>0</v>
      </c>
      <c r="E173" s="280"/>
      <c r="F173" s="280">
        <f>D173+C173</f>
        <v>0.22226532969949667</v>
      </c>
    </row>
    <row r="174" spans="1:6" ht="15">
      <c r="A174" s="241" t="s">
        <v>653</v>
      </c>
      <c r="B174" s="286" t="s">
        <v>1945</v>
      </c>
      <c r="C174" s="280">
        <v>0.21674139098320258</v>
      </c>
      <c r="D174" s="280">
        <v>0</v>
      </c>
      <c r="E174" s="280"/>
      <c r="F174" s="280">
        <f>D174+C174</f>
        <v>0.21674139098320258</v>
      </c>
    </row>
    <row r="175" spans="1:6" ht="15" outlineLevel="1">
      <c r="A175" s="241" t="s">
        <v>654</v>
      </c>
      <c r="B175" s="278"/>
      <c r="C175" s="280"/>
      <c r="D175" s="280"/>
      <c r="E175" s="280"/>
      <c r="F175" s="280"/>
    </row>
    <row r="176" spans="1:6" ht="15" outlineLevel="1">
      <c r="A176" s="241" t="s">
        <v>655</v>
      </c>
      <c r="B176" s="278"/>
      <c r="C176" s="280"/>
      <c r="D176" s="280"/>
      <c r="E176" s="280"/>
      <c r="F176" s="280"/>
    </row>
    <row r="177" spans="1:6" ht="15" outlineLevel="1">
      <c r="A177" s="241" t="s">
        <v>656</v>
      </c>
      <c r="B177" s="286"/>
      <c r="C177" s="280"/>
      <c r="D177" s="280"/>
      <c r="E177" s="280"/>
      <c r="F177" s="280"/>
    </row>
    <row r="178" spans="1:6" ht="15" outlineLevel="1">
      <c r="A178" s="241" t="s">
        <v>657</v>
      </c>
      <c r="B178" s="286"/>
      <c r="C178" s="280"/>
      <c r="D178" s="280"/>
      <c r="E178" s="280"/>
      <c r="F178" s="280"/>
    </row>
    <row r="179" spans="1:7" ht="15" customHeight="1">
      <c r="A179" s="270"/>
      <c r="B179" s="271" t="s">
        <v>658</v>
      </c>
      <c r="C179" s="270" t="s">
        <v>485</v>
      </c>
      <c r="D179" s="270" t="s">
        <v>486</v>
      </c>
      <c r="E179" s="276"/>
      <c r="F179" s="272" t="s">
        <v>451</v>
      </c>
      <c r="G179" s="272"/>
    </row>
    <row r="180" spans="1:6" ht="15">
      <c r="A180" s="241" t="s">
        <v>659</v>
      </c>
      <c r="B180" s="241" t="s">
        <v>1946</v>
      </c>
      <c r="C180" s="280">
        <v>0</v>
      </c>
      <c r="D180" s="280">
        <v>0</v>
      </c>
      <c r="E180" s="285"/>
      <c r="F180" s="280">
        <v>0</v>
      </c>
    </row>
    <row r="181" spans="1:6" ht="15" outlineLevel="1">
      <c r="A181" s="241" t="s">
        <v>660</v>
      </c>
      <c r="B181" s="287"/>
      <c r="C181" s="280"/>
      <c r="D181" s="280"/>
      <c r="E181" s="285"/>
      <c r="F181" s="280"/>
    </row>
    <row r="182" spans="1:6" ht="15" outlineLevel="1">
      <c r="A182" s="241" t="s">
        <v>661</v>
      </c>
      <c r="B182" s="287"/>
      <c r="C182" s="280"/>
      <c r="D182" s="280"/>
      <c r="E182" s="285"/>
      <c r="F182" s="280"/>
    </row>
    <row r="183" spans="1:6" ht="15" outlineLevel="1">
      <c r="A183" s="241" t="s">
        <v>662</v>
      </c>
      <c r="B183" s="287"/>
      <c r="C183" s="280"/>
      <c r="D183" s="280"/>
      <c r="E183" s="285"/>
      <c r="F183" s="280"/>
    </row>
    <row r="184" spans="1:6" ht="15" outlineLevel="1">
      <c r="A184" s="241" t="s">
        <v>663</v>
      </c>
      <c r="B184" s="287"/>
      <c r="C184" s="280"/>
      <c r="D184" s="280"/>
      <c r="E184" s="285"/>
      <c r="F184" s="280"/>
    </row>
    <row r="185" spans="1:7" ht="18.75">
      <c r="A185" s="288"/>
      <c r="B185" s="289" t="s">
        <v>448</v>
      </c>
      <c r="C185" s="288"/>
      <c r="D185" s="288"/>
      <c r="E185" s="288"/>
      <c r="F185" s="290"/>
      <c r="G185" s="290"/>
    </row>
    <row r="186" spans="1:7" ht="15" customHeight="1">
      <c r="A186" s="270"/>
      <c r="B186" s="271" t="s">
        <v>664</v>
      </c>
      <c r="C186" s="270" t="s">
        <v>665</v>
      </c>
      <c r="D186" s="270" t="s">
        <v>666</v>
      </c>
      <c r="E186" s="276"/>
      <c r="F186" s="270" t="s">
        <v>485</v>
      </c>
      <c r="G186" s="270" t="s">
        <v>667</v>
      </c>
    </row>
    <row r="187" spans="1:7" ht="15">
      <c r="A187" s="241" t="s">
        <v>668</v>
      </c>
      <c r="B187" s="283" t="s">
        <v>669</v>
      </c>
      <c r="C187" s="239">
        <v>66.87824859005717</v>
      </c>
      <c r="E187" s="291"/>
      <c r="F187" s="292"/>
      <c r="G187" s="292"/>
    </row>
    <row r="188" spans="1:7" ht="15">
      <c r="A188" s="291"/>
      <c r="B188" s="293"/>
      <c r="C188" s="291"/>
      <c r="D188" s="291"/>
      <c r="E188" s="291"/>
      <c r="F188" s="292"/>
      <c r="G188" s="292"/>
    </row>
    <row r="189" spans="2:7" ht="15">
      <c r="B189" s="283" t="s">
        <v>670</v>
      </c>
      <c r="C189" s="291"/>
      <c r="D189" s="291"/>
      <c r="E189" s="291"/>
      <c r="F189" s="292"/>
      <c r="G189" s="292"/>
    </row>
    <row r="190" spans="1:7" ht="15">
      <c r="A190" s="241" t="s">
        <v>671</v>
      </c>
      <c r="B190" s="283" t="s">
        <v>672</v>
      </c>
      <c r="C190" s="239">
        <v>6562.354904710117</v>
      </c>
      <c r="D190" s="241">
        <v>159889</v>
      </c>
      <c r="E190" s="291"/>
      <c r="F190" s="221">
        <f>IF($C$214=0,"",IF(C190="[for completion]","",IF(C190="","",C190/$C$214)))</f>
        <v>0.4824563628540276</v>
      </c>
      <c r="G190" s="221">
        <f>IF($D$214=0,"",IF(D190="[for completion]","",IF(D190="","",D190/$D$214)))</f>
        <v>0.7861434527789797</v>
      </c>
    </row>
    <row r="191" spans="1:7" ht="15">
      <c r="A191" s="241" t="s">
        <v>673</v>
      </c>
      <c r="B191" s="283" t="s">
        <v>674</v>
      </c>
      <c r="C191" s="239">
        <v>4928.670805340026</v>
      </c>
      <c r="D191" s="241">
        <v>36563</v>
      </c>
      <c r="E191" s="291"/>
      <c r="F191" s="221">
        <f aca="true" t="shared" si="3" ref="F191:F213">IF($C$214=0,"",IF(C191="[for completion]","",IF(C191="","",C191/$C$214)))</f>
        <v>0.36234989191798656</v>
      </c>
      <c r="G191" s="221">
        <f aca="true" t="shared" si="4" ref="G191:G213">IF($D$214=0,"",IF(D191="[for completion]","",IF(D191="","",D191/$D$214)))</f>
        <v>0.1797732368327892</v>
      </c>
    </row>
    <row r="192" spans="1:7" ht="15">
      <c r="A192" s="241" t="s">
        <v>675</v>
      </c>
      <c r="B192" s="283" t="s">
        <v>676</v>
      </c>
      <c r="C192" s="239">
        <v>1169.6568153900018</v>
      </c>
      <c r="D192" s="241">
        <v>4917</v>
      </c>
      <c r="E192" s="291"/>
      <c r="F192" s="221">
        <f t="shared" si="3"/>
        <v>0.08599174856200689</v>
      </c>
      <c r="G192" s="221">
        <f t="shared" si="4"/>
        <v>0.024175943043700587</v>
      </c>
    </row>
    <row r="193" spans="1:7" ht="15">
      <c r="A193" s="241" t="s">
        <v>677</v>
      </c>
      <c r="B193" s="283" t="s">
        <v>678</v>
      </c>
      <c r="C193" s="239">
        <v>386.87370455999996</v>
      </c>
      <c r="D193" s="241">
        <v>1128</v>
      </c>
      <c r="E193" s="291"/>
      <c r="F193" s="221">
        <f t="shared" si="3"/>
        <v>0.02844248491527238</v>
      </c>
      <c r="G193" s="221">
        <f t="shared" si="4"/>
        <v>0.005546158989891044</v>
      </c>
    </row>
    <row r="194" spans="1:7" ht="15">
      <c r="A194" s="241" t="s">
        <v>679</v>
      </c>
      <c r="B194" s="283" t="s">
        <v>680</v>
      </c>
      <c r="C194" s="239">
        <v>554.4094812399995</v>
      </c>
      <c r="D194" s="241">
        <v>887</v>
      </c>
      <c r="E194" s="291"/>
      <c r="F194" s="221">
        <f t="shared" si="3"/>
        <v>0.040759511750706495</v>
      </c>
      <c r="G194" s="221">
        <f t="shared" si="4"/>
        <v>0.004361208354639499</v>
      </c>
    </row>
    <row r="195" spans="1:7" ht="15">
      <c r="A195" s="241" t="s">
        <v>681</v>
      </c>
      <c r="B195" s="283" t="s">
        <v>604</v>
      </c>
      <c r="C195" s="239"/>
      <c r="E195" s="291"/>
      <c r="F195" s="221">
        <f t="shared" si="3"/>
      </c>
      <c r="G195" s="221">
        <f t="shared" si="4"/>
      </c>
    </row>
    <row r="196" spans="1:7" ht="15">
      <c r="A196" s="241" t="s">
        <v>682</v>
      </c>
      <c r="B196" s="283" t="s">
        <v>604</v>
      </c>
      <c r="C196" s="239"/>
      <c r="E196" s="291"/>
      <c r="F196" s="221">
        <f t="shared" si="3"/>
      </c>
      <c r="G196" s="221">
        <f t="shared" si="4"/>
      </c>
    </row>
    <row r="197" spans="1:7" ht="15">
      <c r="A197" s="241" t="s">
        <v>683</v>
      </c>
      <c r="B197" s="283" t="s">
        <v>604</v>
      </c>
      <c r="C197" s="239"/>
      <c r="E197" s="291"/>
      <c r="F197" s="221">
        <f t="shared" si="3"/>
      </c>
      <c r="G197" s="221">
        <f t="shared" si="4"/>
      </c>
    </row>
    <row r="198" spans="1:7" ht="15">
      <c r="A198" s="241" t="s">
        <v>684</v>
      </c>
      <c r="B198" s="283" t="s">
        <v>604</v>
      </c>
      <c r="C198" s="239"/>
      <c r="E198" s="291"/>
      <c r="F198" s="221">
        <f t="shared" si="3"/>
      </c>
      <c r="G198" s="221">
        <f t="shared" si="4"/>
      </c>
    </row>
    <row r="199" spans="1:7" ht="15">
      <c r="A199" s="241" t="s">
        <v>685</v>
      </c>
      <c r="B199" s="283" t="s">
        <v>604</v>
      </c>
      <c r="C199" s="239"/>
      <c r="E199" s="283"/>
      <c r="F199" s="221">
        <f t="shared" si="3"/>
      </c>
      <c r="G199" s="221">
        <f t="shared" si="4"/>
      </c>
    </row>
    <row r="200" spans="1:7" ht="15">
      <c r="A200" s="241" t="s">
        <v>686</v>
      </c>
      <c r="B200" s="283" t="s">
        <v>604</v>
      </c>
      <c r="C200" s="239"/>
      <c r="E200" s="283"/>
      <c r="F200" s="221">
        <f t="shared" si="3"/>
      </c>
      <c r="G200" s="221">
        <f t="shared" si="4"/>
      </c>
    </row>
    <row r="201" spans="1:7" ht="15">
      <c r="A201" s="241" t="s">
        <v>687</v>
      </c>
      <c r="B201" s="283" t="s">
        <v>604</v>
      </c>
      <c r="E201" s="283"/>
      <c r="F201" s="221">
        <f t="shared" si="3"/>
      </c>
      <c r="G201" s="221">
        <f t="shared" si="4"/>
      </c>
    </row>
    <row r="202" spans="1:7" ht="15">
      <c r="A202" s="241" t="s">
        <v>688</v>
      </c>
      <c r="B202" s="283" t="s">
        <v>604</v>
      </c>
      <c r="E202" s="283"/>
      <c r="F202" s="221">
        <f t="shared" si="3"/>
      </c>
      <c r="G202" s="221">
        <f t="shared" si="4"/>
      </c>
    </row>
    <row r="203" spans="1:7" ht="15">
      <c r="A203" s="241" t="s">
        <v>689</v>
      </c>
      <c r="B203" s="283" t="s">
        <v>604</v>
      </c>
      <c r="E203" s="283"/>
      <c r="F203" s="221">
        <f t="shared" si="3"/>
      </c>
      <c r="G203" s="221">
        <f t="shared" si="4"/>
      </c>
    </row>
    <row r="204" spans="1:7" ht="15">
      <c r="A204" s="241" t="s">
        <v>690</v>
      </c>
      <c r="B204" s="283" t="s">
        <v>604</v>
      </c>
      <c r="E204" s="283"/>
      <c r="F204" s="221">
        <f t="shared" si="3"/>
      </c>
      <c r="G204" s="221">
        <f t="shared" si="4"/>
      </c>
    </row>
    <row r="205" spans="1:7" ht="15">
      <c r="A205" s="241" t="s">
        <v>691</v>
      </c>
      <c r="B205" s="283" t="s">
        <v>604</v>
      </c>
      <c r="F205" s="221">
        <f t="shared" si="3"/>
      </c>
      <c r="G205" s="221">
        <f t="shared" si="4"/>
      </c>
    </row>
    <row r="206" spans="1:7" ht="15">
      <c r="A206" s="241" t="s">
        <v>692</v>
      </c>
      <c r="B206" s="283" t="s">
        <v>604</v>
      </c>
      <c r="E206" s="274"/>
      <c r="F206" s="221">
        <f t="shared" si="3"/>
      </c>
      <c r="G206" s="221">
        <f t="shared" si="4"/>
      </c>
    </row>
    <row r="207" spans="1:7" ht="15">
      <c r="A207" s="241" t="s">
        <v>693</v>
      </c>
      <c r="B207" s="283" t="s">
        <v>604</v>
      </c>
      <c r="E207" s="274"/>
      <c r="F207" s="221">
        <f t="shared" si="3"/>
      </c>
      <c r="G207" s="221">
        <f t="shared" si="4"/>
      </c>
    </row>
    <row r="208" spans="1:7" ht="15">
      <c r="A208" s="241" t="s">
        <v>694</v>
      </c>
      <c r="B208" s="283" t="s">
        <v>604</v>
      </c>
      <c r="E208" s="274"/>
      <c r="F208" s="221">
        <f t="shared" si="3"/>
      </c>
      <c r="G208" s="221">
        <f t="shared" si="4"/>
      </c>
    </row>
    <row r="209" spans="1:7" ht="15">
      <c r="A209" s="241" t="s">
        <v>695</v>
      </c>
      <c r="B209" s="283" t="s">
        <v>604</v>
      </c>
      <c r="E209" s="274"/>
      <c r="F209" s="221">
        <f t="shared" si="3"/>
      </c>
      <c r="G209" s="221">
        <f t="shared" si="4"/>
      </c>
    </row>
    <row r="210" spans="1:7" ht="15">
      <c r="A210" s="241" t="s">
        <v>696</v>
      </c>
      <c r="B210" s="283" t="s">
        <v>604</v>
      </c>
      <c r="E210" s="274"/>
      <c r="F210" s="221">
        <f t="shared" si="3"/>
      </c>
      <c r="G210" s="221">
        <f t="shared" si="4"/>
      </c>
    </row>
    <row r="211" spans="1:7" ht="15">
      <c r="A211" s="241" t="s">
        <v>697</v>
      </c>
      <c r="B211" s="283" t="s">
        <v>604</v>
      </c>
      <c r="E211" s="274"/>
      <c r="F211" s="221">
        <f t="shared" si="3"/>
      </c>
      <c r="G211" s="221">
        <f t="shared" si="4"/>
      </c>
    </row>
    <row r="212" spans="1:7" ht="15">
      <c r="A212" s="241" t="s">
        <v>698</v>
      </c>
      <c r="B212" s="283" t="s">
        <v>604</v>
      </c>
      <c r="E212" s="274"/>
      <c r="F212" s="221">
        <f t="shared" si="3"/>
      </c>
      <c r="G212" s="221">
        <f t="shared" si="4"/>
      </c>
    </row>
    <row r="213" spans="1:7" ht="15">
      <c r="A213" s="241" t="s">
        <v>699</v>
      </c>
      <c r="B213" s="283" t="s">
        <v>604</v>
      </c>
      <c r="E213" s="274"/>
      <c r="F213" s="221">
        <f t="shared" si="3"/>
      </c>
      <c r="G213" s="221">
        <f t="shared" si="4"/>
      </c>
    </row>
    <row r="214" spans="1:7" ht="15">
      <c r="A214" s="241" t="s">
        <v>700</v>
      </c>
      <c r="B214" s="294" t="s">
        <v>64</v>
      </c>
      <c r="C214" s="295">
        <f>SUM(C190:C213)</f>
        <v>13601.965711240146</v>
      </c>
      <c r="D214" s="283">
        <f>SUM(D190:D213)</f>
        <v>203384</v>
      </c>
      <c r="E214" s="274"/>
      <c r="F214" s="296">
        <f>SUM(F190:F213)</f>
        <v>0.9999999999999998</v>
      </c>
      <c r="G214" s="296">
        <f>SUM(G190:G213)</f>
        <v>1.0000000000000002</v>
      </c>
    </row>
    <row r="215" spans="1:7" ht="15" customHeight="1">
      <c r="A215" s="270"/>
      <c r="B215" s="271" t="s">
        <v>701</v>
      </c>
      <c r="C215" s="270" t="s">
        <v>665</v>
      </c>
      <c r="D215" s="270" t="s">
        <v>666</v>
      </c>
      <c r="E215" s="276"/>
      <c r="F215" s="270" t="s">
        <v>485</v>
      </c>
      <c r="G215" s="270" t="s">
        <v>667</v>
      </c>
    </row>
    <row r="216" spans="1:7" ht="15">
      <c r="A216" s="241" t="s">
        <v>702</v>
      </c>
      <c r="B216" s="241" t="s">
        <v>703</v>
      </c>
      <c r="C216" s="239">
        <v>0.5590416921641961</v>
      </c>
      <c r="G216" s="241"/>
    </row>
    <row r="217" ht="15">
      <c r="G217" s="241"/>
    </row>
    <row r="218" spans="2:7" ht="15">
      <c r="B218" s="283" t="s">
        <v>704</v>
      </c>
      <c r="G218" s="241"/>
    </row>
    <row r="219" spans="1:7" ht="15">
      <c r="A219" s="241" t="s">
        <v>705</v>
      </c>
      <c r="B219" s="241" t="s">
        <v>706</v>
      </c>
      <c r="C219" s="239">
        <v>4754.024574809997</v>
      </c>
      <c r="D219" s="241">
        <v>89705</v>
      </c>
      <c r="F219" s="221">
        <f aca="true" t="shared" si="5" ref="F219:F233">IF($C$227=0,"",IF(C219="[for completion]","",C219/$C$227))</f>
        <v>0.34951011315088865</v>
      </c>
      <c r="G219" s="221">
        <f aca="true" t="shared" si="6" ref="G219:G233">IF($D$227=0,"",IF(D219="[for completion]","",D219/$D$227))</f>
        <v>0.44106222711717735</v>
      </c>
    </row>
    <row r="220" spans="1:7" ht="15">
      <c r="A220" s="241" t="s">
        <v>707</v>
      </c>
      <c r="B220" s="241" t="s">
        <v>708</v>
      </c>
      <c r="C220" s="239">
        <v>1291.2056903899966</v>
      </c>
      <c r="D220" s="241">
        <v>20433</v>
      </c>
      <c r="F220" s="221">
        <f t="shared" si="5"/>
        <v>0.09492787423533998</v>
      </c>
      <c r="G220" s="221">
        <f t="shared" si="6"/>
        <v>0.10046513000039334</v>
      </c>
    </row>
    <row r="221" spans="1:7" ht="15">
      <c r="A221" s="241" t="s">
        <v>709</v>
      </c>
      <c r="B221" s="241" t="s">
        <v>710</v>
      </c>
      <c r="C221" s="239">
        <v>1355.6998927899908</v>
      </c>
      <c r="D221" s="241">
        <v>19481</v>
      </c>
      <c r="F221" s="221">
        <f t="shared" si="5"/>
        <v>0.09966940966993525</v>
      </c>
      <c r="G221" s="221">
        <f t="shared" si="6"/>
        <v>0.09578432915076898</v>
      </c>
    </row>
    <row r="222" spans="1:7" ht="15">
      <c r="A222" s="241" t="s">
        <v>711</v>
      </c>
      <c r="B222" s="241" t="s">
        <v>712</v>
      </c>
      <c r="C222" s="239">
        <v>1457.5723493799978</v>
      </c>
      <c r="D222" s="241">
        <v>19640</v>
      </c>
      <c r="F222" s="221">
        <f t="shared" si="5"/>
        <v>0.10715894895805628</v>
      </c>
      <c r="G222" s="221">
        <f t="shared" si="6"/>
        <v>0.0965661015615781</v>
      </c>
    </row>
    <row r="223" spans="1:7" ht="15">
      <c r="A223" s="241" t="s">
        <v>713</v>
      </c>
      <c r="B223" s="241" t="s">
        <v>714</v>
      </c>
      <c r="C223" s="239">
        <v>1507.735491470004</v>
      </c>
      <c r="D223" s="241">
        <v>18821</v>
      </c>
      <c r="F223" s="221">
        <f t="shared" si="5"/>
        <v>0.11084688224321033</v>
      </c>
      <c r="G223" s="221">
        <f t="shared" si="6"/>
        <v>0.09253923612476891</v>
      </c>
    </row>
    <row r="224" spans="1:7" ht="15">
      <c r="A224" s="241" t="s">
        <v>715</v>
      </c>
      <c r="B224" s="241" t="s">
        <v>716</v>
      </c>
      <c r="C224" s="239">
        <v>1518.8897618500064</v>
      </c>
      <c r="D224" s="241">
        <v>17088</v>
      </c>
      <c r="F224" s="221">
        <f t="shared" si="5"/>
        <v>0.1116669306550943</v>
      </c>
      <c r="G224" s="221">
        <f t="shared" si="6"/>
        <v>0.08401840852771113</v>
      </c>
    </row>
    <row r="225" spans="1:7" ht="15">
      <c r="A225" s="241" t="s">
        <v>717</v>
      </c>
      <c r="B225" s="241" t="s">
        <v>718</v>
      </c>
      <c r="C225" s="239">
        <v>1064.0765007900013</v>
      </c>
      <c r="D225" s="241">
        <v>10296</v>
      </c>
      <c r="F225" s="221">
        <f t="shared" si="5"/>
        <v>0.0782296120560502</v>
      </c>
      <c r="G225" s="221">
        <f t="shared" si="6"/>
        <v>0.05062345120560123</v>
      </c>
    </row>
    <row r="226" spans="1:7" ht="15">
      <c r="A226" s="241" t="s">
        <v>719</v>
      </c>
      <c r="B226" s="241" t="s">
        <v>720</v>
      </c>
      <c r="C226" s="239">
        <v>652.7614497599976</v>
      </c>
      <c r="D226" s="241">
        <v>7920</v>
      </c>
      <c r="F226" s="221">
        <f t="shared" si="5"/>
        <v>0.04799022903142506</v>
      </c>
      <c r="G226" s="221">
        <f t="shared" si="6"/>
        <v>0.038941116312000944</v>
      </c>
    </row>
    <row r="227" spans="1:7" ht="15">
      <c r="A227" s="241" t="s">
        <v>721</v>
      </c>
      <c r="B227" s="294" t="s">
        <v>64</v>
      </c>
      <c r="C227" s="239">
        <f>SUM(C219:C226)</f>
        <v>13601.965711239991</v>
      </c>
      <c r="D227" s="241">
        <f>SUM(D219:D226)</f>
        <v>203384</v>
      </c>
      <c r="F227" s="274">
        <f>SUM(F219:F226)</f>
        <v>0.9999999999999999</v>
      </c>
      <c r="G227" s="274">
        <f>SUM(G219:G226)</f>
        <v>0.9999999999999999</v>
      </c>
    </row>
    <row r="228" spans="1:7" ht="15" outlineLevel="1">
      <c r="A228" s="241" t="s">
        <v>722</v>
      </c>
      <c r="B228" s="275" t="s">
        <v>723</v>
      </c>
      <c r="F228" s="221">
        <f t="shared" si="5"/>
        <v>0</v>
      </c>
      <c r="G228" s="221">
        <f t="shared" si="6"/>
        <v>0</v>
      </c>
    </row>
    <row r="229" spans="1:7" ht="15" outlineLevel="1">
      <c r="A229" s="241" t="s">
        <v>724</v>
      </c>
      <c r="B229" s="275" t="s">
        <v>725</v>
      </c>
      <c r="F229" s="221">
        <f t="shared" si="5"/>
        <v>0</v>
      </c>
      <c r="G229" s="221">
        <f t="shared" si="6"/>
        <v>0</v>
      </c>
    </row>
    <row r="230" spans="1:7" ht="15" outlineLevel="1">
      <c r="A230" s="241" t="s">
        <v>726</v>
      </c>
      <c r="B230" s="275" t="s">
        <v>727</v>
      </c>
      <c r="F230" s="221">
        <f t="shared" si="5"/>
        <v>0</v>
      </c>
      <c r="G230" s="221">
        <f t="shared" si="6"/>
        <v>0</v>
      </c>
    </row>
    <row r="231" spans="1:7" ht="15" outlineLevel="1">
      <c r="A231" s="241" t="s">
        <v>728</v>
      </c>
      <c r="B231" s="275" t="s">
        <v>729</v>
      </c>
      <c r="F231" s="221">
        <f t="shared" si="5"/>
        <v>0</v>
      </c>
      <c r="G231" s="221">
        <f t="shared" si="6"/>
        <v>0</v>
      </c>
    </row>
    <row r="232" spans="1:7" ht="15" outlineLevel="1">
      <c r="A232" s="241" t="s">
        <v>730</v>
      </c>
      <c r="B232" s="275" t="s">
        <v>731</v>
      </c>
      <c r="F232" s="221">
        <f t="shared" si="5"/>
        <v>0</v>
      </c>
      <c r="G232" s="221">
        <f t="shared" si="6"/>
        <v>0</v>
      </c>
    </row>
    <row r="233" spans="1:7" ht="15" outlineLevel="1">
      <c r="A233" s="241" t="s">
        <v>732</v>
      </c>
      <c r="B233" s="275" t="s">
        <v>733</v>
      </c>
      <c r="F233" s="221">
        <f t="shared" si="5"/>
        <v>0</v>
      </c>
      <c r="G233" s="221">
        <f t="shared" si="6"/>
        <v>0</v>
      </c>
    </row>
    <row r="234" spans="1:7" ht="15" outlineLevel="1">
      <c r="A234" s="241" t="s">
        <v>734</v>
      </c>
      <c r="B234" s="275"/>
      <c r="F234" s="221"/>
      <c r="G234" s="221"/>
    </row>
    <row r="235" spans="1:7" ht="15" outlineLevel="1">
      <c r="A235" s="241" t="s">
        <v>735</v>
      </c>
      <c r="B235" s="275"/>
      <c r="F235" s="221"/>
      <c r="G235" s="221"/>
    </row>
    <row r="236" spans="1:7" ht="15" outlineLevel="1">
      <c r="A236" s="241" t="s">
        <v>736</v>
      </c>
      <c r="B236" s="275"/>
      <c r="F236" s="221"/>
      <c r="G236" s="221"/>
    </row>
    <row r="237" spans="1:7" ht="15" customHeight="1">
      <c r="A237" s="270"/>
      <c r="B237" s="271" t="s">
        <v>737</v>
      </c>
      <c r="C237" s="270" t="s">
        <v>665</v>
      </c>
      <c r="D237" s="270" t="s">
        <v>666</v>
      </c>
      <c r="E237" s="276"/>
      <c r="F237" s="270" t="s">
        <v>485</v>
      </c>
      <c r="G237" s="270" t="s">
        <v>667</v>
      </c>
    </row>
    <row r="238" spans="1:7" ht="15">
      <c r="A238" s="241" t="s">
        <v>738</v>
      </c>
      <c r="B238" s="241" t="s">
        <v>703</v>
      </c>
      <c r="C238" s="274">
        <v>0.48182480645529696</v>
      </c>
      <c r="G238" s="241"/>
    </row>
    <row r="239" ht="15">
      <c r="G239" s="241"/>
    </row>
    <row r="240" spans="2:7" ht="15">
      <c r="B240" s="283" t="s">
        <v>704</v>
      </c>
      <c r="G240" s="241"/>
    </row>
    <row r="241" spans="1:7" ht="15">
      <c r="A241" s="241" t="s">
        <v>739</v>
      </c>
      <c r="B241" s="241" t="s">
        <v>706</v>
      </c>
      <c r="C241" s="239">
        <v>5821.280900189963</v>
      </c>
      <c r="D241" s="241">
        <v>110613</v>
      </c>
      <c r="F241" s="221">
        <f>IF($C$249=0,"",IF(C241="[Mark as ND1 if not relevant]","",C241/$C$249))</f>
        <v>0.42797350204901335</v>
      </c>
      <c r="G241" s="221">
        <f>IF($D$249=0,"",IF(D241="[Mark as ND1 if not relevant]","",D241/$D$249))</f>
        <v>0.5438628407347678</v>
      </c>
    </row>
    <row r="242" spans="1:7" ht="15">
      <c r="A242" s="241" t="s">
        <v>740</v>
      </c>
      <c r="B242" s="241" t="s">
        <v>708</v>
      </c>
      <c r="C242" s="239">
        <v>1376.1644114599956</v>
      </c>
      <c r="D242" s="241">
        <v>19846</v>
      </c>
      <c r="F242" s="221">
        <f aca="true" t="shared" si="7" ref="F242:F248">IF($C$249=0,"",IF(C242="[Mark as ND1 if not relevant]","",C242/$C$249))</f>
        <v>0.10117393622914407</v>
      </c>
      <c r="G242" s="221">
        <f aca="true" t="shared" si="8" ref="G242:G248">IF($D$249=0,"",IF(D242="[Mark as ND1 if not relevant]","",D242/$D$249))</f>
        <v>0.09757896393029933</v>
      </c>
    </row>
    <row r="243" spans="1:7" ht="15">
      <c r="A243" s="241" t="s">
        <v>741</v>
      </c>
      <c r="B243" s="241" t="s">
        <v>710</v>
      </c>
      <c r="C243" s="239">
        <v>1429.6881686999914</v>
      </c>
      <c r="D243" s="241">
        <v>18975</v>
      </c>
      <c r="F243" s="221">
        <f t="shared" si="7"/>
        <v>0.10510893785878106</v>
      </c>
      <c r="G243" s="221">
        <f t="shared" si="8"/>
        <v>0.09329642449750226</v>
      </c>
    </row>
    <row r="244" spans="1:7" ht="15">
      <c r="A244" s="241" t="s">
        <v>742</v>
      </c>
      <c r="B244" s="241" t="s">
        <v>712</v>
      </c>
      <c r="C244" s="239">
        <v>1367.332572289993</v>
      </c>
      <c r="D244" s="241">
        <v>16928</v>
      </c>
      <c r="F244" s="221">
        <f t="shared" si="7"/>
        <v>0.10052463013931145</v>
      </c>
      <c r="G244" s="221">
        <f t="shared" si="8"/>
        <v>0.08323171930928687</v>
      </c>
    </row>
    <row r="245" spans="1:7" ht="15">
      <c r="A245" s="241" t="s">
        <v>743</v>
      </c>
      <c r="B245" s="241" t="s">
        <v>714</v>
      </c>
      <c r="C245" s="239">
        <v>1334.0657396200024</v>
      </c>
      <c r="D245" s="241">
        <v>15117</v>
      </c>
      <c r="F245" s="221">
        <f t="shared" si="7"/>
        <v>0.0980788930027665</v>
      </c>
      <c r="G245" s="221">
        <f t="shared" si="8"/>
        <v>0.07432738071824725</v>
      </c>
    </row>
    <row r="246" spans="1:7" ht="15">
      <c r="A246" s="241" t="s">
        <v>744</v>
      </c>
      <c r="B246" s="241" t="s">
        <v>716</v>
      </c>
      <c r="C246" s="239">
        <v>1164.951082280011</v>
      </c>
      <c r="D246" s="241">
        <v>11906</v>
      </c>
      <c r="F246" s="221">
        <f t="shared" si="7"/>
        <v>0.08564578877870248</v>
      </c>
      <c r="G246" s="221">
        <f t="shared" si="8"/>
        <v>0.058539511465995356</v>
      </c>
    </row>
    <row r="247" spans="1:7" ht="15">
      <c r="A247" s="241" t="s">
        <v>745</v>
      </c>
      <c r="B247" s="241" t="s">
        <v>718</v>
      </c>
      <c r="C247" s="239">
        <v>734.5552616399995</v>
      </c>
      <c r="D247" s="241">
        <v>6422</v>
      </c>
      <c r="F247" s="221">
        <f t="shared" si="7"/>
        <v>0.05400361074524701</v>
      </c>
      <c r="G247" s="221">
        <f t="shared" si="8"/>
        <v>0.0315757385045038</v>
      </c>
    </row>
    <row r="248" spans="1:7" ht="15">
      <c r="A248" s="241" t="s">
        <v>746</v>
      </c>
      <c r="B248" s="241" t="s">
        <v>720</v>
      </c>
      <c r="C248" s="239">
        <v>373.9275750599997</v>
      </c>
      <c r="D248" s="241">
        <v>3577</v>
      </c>
      <c r="F248" s="221">
        <f t="shared" si="7"/>
        <v>0.027490701197034</v>
      </c>
      <c r="G248" s="221">
        <f t="shared" si="8"/>
        <v>0.017587420839397395</v>
      </c>
    </row>
    <row r="249" spans="1:7" ht="15">
      <c r="A249" s="241" t="s">
        <v>747</v>
      </c>
      <c r="B249" s="294" t="s">
        <v>64</v>
      </c>
      <c r="C249" s="239">
        <f>SUM(C241:C248)</f>
        <v>13601.965711239956</v>
      </c>
      <c r="D249" s="241">
        <f>SUM(D241:D248)</f>
        <v>203384</v>
      </c>
      <c r="F249" s="274">
        <f>SUM(F241:F248)</f>
        <v>1</v>
      </c>
      <c r="G249" s="274">
        <f>SUM(G241:G248)</f>
        <v>1</v>
      </c>
    </row>
    <row r="250" spans="1:7" ht="15" outlineLevel="1">
      <c r="A250" s="241" t="s">
        <v>748</v>
      </c>
      <c r="B250" s="275" t="s">
        <v>723</v>
      </c>
      <c r="F250" s="221">
        <f aca="true" t="shared" si="9" ref="F250:F255">IF($C$249=0,"",IF(C250="[for completion]","",C250/$C$249))</f>
        <v>0</v>
      </c>
      <c r="G250" s="221">
        <f aca="true" t="shared" si="10" ref="G250:G255">IF($D$249=0,"",IF(D250="[for completion]","",D250/$D$249))</f>
        <v>0</v>
      </c>
    </row>
    <row r="251" spans="1:7" ht="15" outlineLevel="1">
      <c r="A251" s="241" t="s">
        <v>749</v>
      </c>
      <c r="B251" s="275" t="s">
        <v>725</v>
      </c>
      <c r="F251" s="221">
        <f t="shared" si="9"/>
        <v>0</v>
      </c>
      <c r="G251" s="221">
        <f t="shared" si="10"/>
        <v>0</v>
      </c>
    </row>
    <row r="252" spans="1:7" ht="15" outlineLevel="1">
      <c r="A252" s="241" t="s">
        <v>750</v>
      </c>
      <c r="B252" s="275" t="s">
        <v>727</v>
      </c>
      <c r="F252" s="221">
        <f t="shared" si="9"/>
        <v>0</v>
      </c>
      <c r="G252" s="221">
        <f t="shared" si="10"/>
        <v>0</v>
      </c>
    </row>
    <row r="253" spans="1:7" ht="15" outlineLevel="1">
      <c r="A253" s="241" t="s">
        <v>751</v>
      </c>
      <c r="B253" s="275" t="s">
        <v>729</v>
      </c>
      <c r="F253" s="221">
        <f t="shared" si="9"/>
        <v>0</v>
      </c>
      <c r="G253" s="221">
        <f t="shared" si="10"/>
        <v>0</v>
      </c>
    </row>
    <row r="254" spans="1:7" ht="15" outlineLevel="1">
      <c r="A254" s="241" t="s">
        <v>752</v>
      </c>
      <c r="B254" s="275" t="s">
        <v>731</v>
      </c>
      <c r="F254" s="221">
        <f t="shared" si="9"/>
        <v>0</v>
      </c>
      <c r="G254" s="221">
        <f t="shared" si="10"/>
        <v>0</v>
      </c>
    </row>
    <row r="255" spans="1:7" ht="15" outlineLevel="1">
      <c r="A255" s="241" t="s">
        <v>753</v>
      </c>
      <c r="B255" s="275" t="s">
        <v>733</v>
      </c>
      <c r="F255" s="221">
        <f t="shared" si="9"/>
        <v>0</v>
      </c>
      <c r="G255" s="221">
        <f t="shared" si="10"/>
        <v>0</v>
      </c>
    </row>
    <row r="256" spans="1:7" ht="15" outlineLevel="1">
      <c r="A256" s="241" t="s">
        <v>754</v>
      </c>
      <c r="B256" s="275"/>
      <c r="F256" s="221"/>
      <c r="G256" s="221"/>
    </row>
    <row r="257" spans="1:7" ht="15" outlineLevel="1">
      <c r="A257" s="241" t="s">
        <v>755</v>
      </c>
      <c r="B257" s="275"/>
      <c r="F257" s="221"/>
      <c r="G257" s="221"/>
    </row>
    <row r="258" spans="1:7" ht="15" outlineLevel="1">
      <c r="A258" s="241" t="s">
        <v>756</v>
      </c>
      <c r="B258" s="275"/>
      <c r="F258" s="221"/>
      <c r="G258" s="221"/>
    </row>
    <row r="259" spans="1:7" ht="15" customHeight="1">
      <c r="A259" s="270"/>
      <c r="B259" s="271" t="s">
        <v>757</v>
      </c>
      <c r="C259" s="270" t="s">
        <v>485</v>
      </c>
      <c r="D259" s="270"/>
      <c r="E259" s="276"/>
      <c r="F259" s="270"/>
      <c r="G259" s="270"/>
    </row>
    <row r="260" spans="1:7" ht="15">
      <c r="A260" s="241" t="s">
        <v>758</v>
      </c>
      <c r="B260" s="241" t="s">
        <v>1947</v>
      </c>
      <c r="C260" s="274">
        <v>0</v>
      </c>
      <c r="E260" s="274"/>
      <c r="F260" s="274"/>
      <c r="G260" s="274"/>
    </row>
    <row r="261" spans="1:6" ht="15">
      <c r="A261" s="241" t="s">
        <v>759</v>
      </c>
      <c r="B261" s="241" t="s">
        <v>760</v>
      </c>
      <c r="C261" s="274">
        <v>0</v>
      </c>
      <c r="E261" s="274"/>
      <c r="F261" s="274"/>
    </row>
    <row r="262" spans="1:6" ht="15">
      <c r="A262" s="241" t="s">
        <v>761</v>
      </c>
      <c r="B262" s="241" t="s">
        <v>762</v>
      </c>
      <c r="C262" s="274">
        <v>0</v>
      </c>
      <c r="E262" s="274"/>
      <c r="F262" s="274"/>
    </row>
    <row r="263" spans="1:14" ht="15">
      <c r="A263" s="241" t="s">
        <v>763</v>
      </c>
      <c r="B263" s="283" t="s">
        <v>764</v>
      </c>
      <c r="C263" s="274">
        <v>0</v>
      </c>
      <c r="D263" s="291"/>
      <c r="E263" s="291"/>
      <c r="F263" s="292"/>
      <c r="G263" s="292"/>
      <c r="H263" s="254"/>
      <c r="I263" s="241"/>
      <c r="J263" s="241"/>
      <c r="K263" s="241"/>
      <c r="L263" s="254"/>
      <c r="M263" s="254"/>
      <c r="N263" s="254"/>
    </row>
    <row r="264" spans="1:6" ht="15">
      <c r="A264" s="241" t="s">
        <v>765</v>
      </c>
      <c r="B264" s="241" t="s">
        <v>62</v>
      </c>
      <c r="C264" s="274">
        <v>1</v>
      </c>
      <c r="E264" s="274"/>
      <c r="F264" s="274"/>
    </row>
    <row r="265" spans="1:6" ht="15" outlineLevel="1">
      <c r="A265" s="241" t="s">
        <v>766</v>
      </c>
      <c r="B265" s="275" t="s">
        <v>767</v>
      </c>
      <c r="C265" s="274"/>
      <c r="E265" s="274"/>
      <c r="F265" s="274"/>
    </row>
    <row r="266" spans="1:6" ht="15" outlineLevel="1">
      <c r="A266" s="241" t="s">
        <v>768</v>
      </c>
      <c r="B266" s="275" t="s">
        <v>769</v>
      </c>
      <c r="C266" s="297"/>
      <c r="E266" s="274"/>
      <c r="F266" s="274"/>
    </row>
    <row r="267" spans="1:6" ht="15" outlineLevel="1">
      <c r="A267" s="241" t="s">
        <v>770</v>
      </c>
      <c r="B267" s="275" t="s">
        <v>771</v>
      </c>
      <c r="C267" s="274"/>
      <c r="E267" s="274"/>
      <c r="F267" s="274"/>
    </row>
    <row r="268" spans="1:6" ht="15" outlineLevel="1">
      <c r="A268" s="241" t="s">
        <v>772</v>
      </c>
      <c r="B268" s="275" t="s">
        <v>773</v>
      </c>
      <c r="C268" s="274"/>
      <c r="E268" s="274"/>
      <c r="F268" s="274"/>
    </row>
    <row r="269" spans="1:6" ht="15" outlineLevel="1">
      <c r="A269" s="241" t="s">
        <v>774</v>
      </c>
      <c r="B269" s="275" t="s">
        <v>775</v>
      </c>
      <c r="C269" s="274"/>
      <c r="E269" s="274"/>
      <c r="F269" s="274"/>
    </row>
    <row r="270" spans="1:6" ht="15" outlineLevel="1">
      <c r="A270" s="241" t="s">
        <v>776</v>
      </c>
      <c r="B270" s="275" t="s">
        <v>166</v>
      </c>
      <c r="C270" s="274"/>
      <c r="E270" s="274"/>
      <c r="F270" s="274"/>
    </row>
    <row r="271" spans="1:6" ht="15" outlineLevel="1">
      <c r="A271" s="241" t="s">
        <v>777</v>
      </c>
      <c r="B271" s="275" t="s">
        <v>166</v>
      </c>
      <c r="C271" s="274"/>
      <c r="E271" s="274"/>
      <c r="F271" s="274"/>
    </row>
    <row r="272" spans="1:6" ht="15" outlineLevel="1">
      <c r="A272" s="241" t="s">
        <v>778</v>
      </c>
      <c r="B272" s="275" t="s">
        <v>166</v>
      </c>
      <c r="C272" s="274"/>
      <c r="E272" s="274"/>
      <c r="F272" s="274"/>
    </row>
    <row r="273" spans="1:6" ht="15" outlineLevel="1">
      <c r="A273" s="241" t="s">
        <v>779</v>
      </c>
      <c r="B273" s="275" t="s">
        <v>166</v>
      </c>
      <c r="C273" s="274"/>
      <c r="E273" s="274"/>
      <c r="F273" s="274"/>
    </row>
    <row r="274" spans="1:6" ht="15" outlineLevel="1">
      <c r="A274" s="241" t="s">
        <v>780</v>
      </c>
      <c r="B274" s="275" t="s">
        <v>166</v>
      </c>
      <c r="C274" s="274"/>
      <c r="E274" s="274"/>
      <c r="F274" s="274"/>
    </row>
    <row r="275" spans="1:6" ht="15" outlineLevel="1">
      <c r="A275" s="241" t="s">
        <v>781</v>
      </c>
      <c r="B275" s="275" t="s">
        <v>166</v>
      </c>
      <c r="C275" s="274"/>
      <c r="E275" s="274"/>
      <c r="F275" s="274"/>
    </row>
    <row r="276" spans="1:7" ht="15" customHeight="1">
      <c r="A276" s="270"/>
      <c r="B276" s="271" t="s">
        <v>782</v>
      </c>
      <c r="C276" s="270" t="s">
        <v>485</v>
      </c>
      <c r="D276" s="270"/>
      <c r="E276" s="276"/>
      <c r="F276" s="270"/>
      <c r="G276" s="272"/>
    </row>
    <row r="277" spans="1:6" ht="15">
      <c r="A277" s="241" t="s">
        <v>783</v>
      </c>
      <c r="B277" s="241" t="s">
        <v>784</v>
      </c>
      <c r="C277" s="274">
        <v>1</v>
      </c>
      <c r="E277" s="254"/>
      <c r="F277" s="254"/>
    </row>
    <row r="278" spans="1:6" ht="15">
      <c r="A278" s="241" t="s">
        <v>785</v>
      </c>
      <c r="B278" s="241" t="s">
        <v>786</v>
      </c>
      <c r="C278" s="274">
        <v>0</v>
      </c>
      <c r="E278" s="254"/>
      <c r="F278" s="254"/>
    </row>
    <row r="279" spans="1:6" ht="15">
      <c r="A279" s="241" t="s">
        <v>787</v>
      </c>
      <c r="B279" s="241" t="s">
        <v>62</v>
      </c>
      <c r="C279" s="274">
        <v>0</v>
      </c>
      <c r="E279" s="254"/>
      <c r="F279" s="254"/>
    </row>
    <row r="280" spans="1:6" ht="15" outlineLevel="1">
      <c r="A280" s="241" t="s">
        <v>788</v>
      </c>
      <c r="C280" s="280"/>
      <c r="E280" s="254"/>
      <c r="F280" s="254"/>
    </row>
    <row r="281" spans="1:6" ht="15" outlineLevel="1">
      <c r="A281" s="241" t="s">
        <v>789</v>
      </c>
      <c r="C281" s="280"/>
      <c r="E281" s="254"/>
      <c r="F281" s="254"/>
    </row>
    <row r="282" spans="1:6" ht="15" outlineLevel="1">
      <c r="A282" s="241" t="s">
        <v>790</v>
      </c>
      <c r="C282" s="280"/>
      <c r="E282" s="254"/>
      <c r="F282" s="254"/>
    </row>
    <row r="283" spans="1:6" ht="15" outlineLevel="1">
      <c r="A283" s="241" t="s">
        <v>791</v>
      </c>
      <c r="C283" s="280"/>
      <c r="E283" s="254"/>
      <c r="F283" s="254"/>
    </row>
    <row r="284" spans="1:6" ht="15" outlineLevel="1">
      <c r="A284" s="241" t="s">
        <v>792</v>
      </c>
      <c r="C284" s="280"/>
      <c r="E284" s="254"/>
      <c r="F284" s="254"/>
    </row>
    <row r="285" spans="1:6" ht="15" outlineLevel="1">
      <c r="A285" s="241" t="s">
        <v>793</v>
      </c>
      <c r="C285" s="280"/>
      <c r="E285" s="254"/>
      <c r="F285" s="254"/>
    </row>
    <row r="286" spans="1:7" ht="18.75">
      <c r="A286" s="288"/>
      <c r="B286" s="289" t="s">
        <v>1948</v>
      </c>
      <c r="C286" s="288"/>
      <c r="D286" s="288"/>
      <c r="E286" s="288"/>
      <c r="F286" s="290"/>
      <c r="G286" s="290"/>
    </row>
    <row r="287" spans="1:7" ht="15" customHeight="1">
      <c r="A287" s="270"/>
      <c r="B287" s="271" t="s">
        <v>794</v>
      </c>
      <c r="C287" s="270" t="s">
        <v>665</v>
      </c>
      <c r="D287" s="270" t="s">
        <v>666</v>
      </c>
      <c r="E287" s="270"/>
      <c r="F287" s="270" t="s">
        <v>486</v>
      </c>
      <c r="G287" s="270" t="s">
        <v>667</v>
      </c>
    </row>
    <row r="288" spans="1:7" ht="15">
      <c r="A288" s="241" t="s">
        <v>795</v>
      </c>
      <c r="B288" s="241" t="s">
        <v>669</v>
      </c>
      <c r="D288" s="291"/>
      <c r="E288" s="291"/>
      <c r="F288" s="292"/>
      <c r="G288" s="292"/>
    </row>
    <row r="289" spans="1:7" ht="15">
      <c r="A289" s="291"/>
      <c r="D289" s="291"/>
      <c r="E289" s="291"/>
      <c r="F289" s="292"/>
      <c r="G289" s="292"/>
    </row>
    <row r="290" spans="2:7" ht="15">
      <c r="B290" s="241" t="s">
        <v>670</v>
      </c>
      <c r="D290" s="291"/>
      <c r="E290" s="291"/>
      <c r="F290" s="292"/>
      <c r="G290" s="292"/>
    </row>
    <row r="291" spans="1:7" ht="15">
      <c r="A291" s="241" t="s">
        <v>796</v>
      </c>
      <c r="B291" s="283" t="s">
        <v>604</v>
      </c>
      <c r="E291" s="291"/>
      <c r="F291" s="221">
        <f aca="true" t="shared" si="11" ref="F291:F314">IF($C$315=0,"",IF(C291="[for completion]","",C291/$C$315))</f>
      </c>
      <c r="G291" s="221">
        <f aca="true" t="shared" si="12" ref="G291:G314">IF($D$315=0,"",IF(D291="[for completion]","",D291/$D$315))</f>
      </c>
    </row>
    <row r="292" spans="1:7" ht="15">
      <c r="A292" s="241" t="s">
        <v>797</v>
      </c>
      <c r="B292" s="283" t="s">
        <v>604</v>
      </c>
      <c r="E292" s="291"/>
      <c r="F292" s="221">
        <f t="shared" si="11"/>
      </c>
      <c r="G292" s="221">
        <f t="shared" si="12"/>
      </c>
    </row>
    <row r="293" spans="1:7" ht="15">
      <c r="A293" s="241" t="s">
        <v>798</v>
      </c>
      <c r="B293" s="283" t="s">
        <v>604</v>
      </c>
      <c r="E293" s="291"/>
      <c r="F293" s="221">
        <f t="shared" si="11"/>
      </c>
      <c r="G293" s="221">
        <f t="shared" si="12"/>
      </c>
    </row>
    <row r="294" spans="1:7" ht="15">
      <c r="A294" s="241" t="s">
        <v>799</v>
      </c>
      <c r="B294" s="283" t="s">
        <v>604</v>
      </c>
      <c r="E294" s="291"/>
      <c r="F294" s="221">
        <f t="shared" si="11"/>
      </c>
      <c r="G294" s="221">
        <f t="shared" si="12"/>
      </c>
    </row>
    <row r="295" spans="1:7" ht="15">
      <c r="A295" s="241" t="s">
        <v>800</v>
      </c>
      <c r="B295" s="283" t="s">
        <v>604</v>
      </c>
      <c r="E295" s="291"/>
      <c r="F295" s="221">
        <f t="shared" si="11"/>
      </c>
      <c r="G295" s="221">
        <f t="shared" si="12"/>
      </c>
    </row>
    <row r="296" spans="1:7" ht="15">
      <c r="A296" s="241" t="s">
        <v>801</v>
      </c>
      <c r="B296" s="283" t="s">
        <v>604</v>
      </c>
      <c r="E296" s="291"/>
      <c r="F296" s="221">
        <f t="shared" si="11"/>
      </c>
      <c r="G296" s="221">
        <f t="shared" si="12"/>
      </c>
    </row>
    <row r="297" spans="1:7" ht="15">
      <c r="A297" s="241" t="s">
        <v>802</v>
      </c>
      <c r="B297" s="283" t="s">
        <v>604</v>
      </c>
      <c r="E297" s="291"/>
      <c r="F297" s="221">
        <f t="shared" si="11"/>
      </c>
      <c r="G297" s="221">
        <f t="shared" si="12"/>
      </c>
    </row>
    <row r="298" spans="1:7" ht="15">
      <c r="A298" s="241" t="s">
        <v>803</v>
      </c>
      <c r="B298" s="283" t="s">
        <v>604</v>
      </c>
      <c r="E298" s="291"/>
      <c r="F298" s="221">
        <f t="shared" si="11"/>
      </c>
      <c r="G298" s="221">
        <f t="shared" si="12"/>
      </c>
    </row>
    <row r="299" spans="1:7" ht="15">
      <c r="A299" s="241" t="s">
        <v>804</v>
      </c>
      <c r="B299" s="283" t="s">
        <v>604</v>
      </c>
      <c r="E299" s="291"/>
      <c r="F299" s="221">
        <f t="shared" si="11"/>
      </c>
      <c r="G299" s="221">
        <f t="shared" si="12"/>
      </c>
    </row>
    <row r="300" spans="1:7" ht="15">
      <c r="A300" s="241" t="s">
        <v>805</v>
      </c>
      <c r="B300" s="283" t="s">
        <v>604</v>
      </c>
      <c r="E300" s="283"/>
      <c r="F300" s="221">
        <f t="shared" si="11"/>
      </c>
      <c r="G300" s="221">
        <f t="shared" si="12"/>
      </c>
    </row>
    <row r="301" spans="1:7" ht="15">
      <c r="A301" s="241" t="s">
        <v>806</v>
      </c>
      <c r="B301" s="283" t="s">
        <v>604</v>
      </c>
      <c r="E301" s="283"/>
      <c r="F301" s="221">
        <f t="shared" si="11"/>
      </c>
      <c r="G301" s="221">
        <f t="shared" si="12"/>
      </c>
    </row>
    <row r="302" spans="1:7" ht="15">
      <c r="A302" s="241" t="s">
        <v>807</v>
      </c>
      <c r="B302" s="283" t="s">
        <v>604</v>
      </c>
      <c r="E302" s="283"/>
      <c r="F302" s="221">
        <f t="shared" si="11"/>
      </c>
      <c r="G302" s="221">
        <f t="shared" si="12"/>
      </c>
    </row>
    <row r="303" spans="1:7" ht="15">
      <c r="A303" s="241" t="s">
        <v>808</v>
      </c>
      <c r="B303" s="283" t="s">
        <v>604</v>
      </c>
      <c r="E303" s="283"/>
      <c r="F303" s="221">
        <f t="shared" si="11"/>
      </c>
      <c r="G303" s="221">
        <f t="shared" si="12"/>
      </c>
    </row>
    <row r="304" spans="1:7" ht="15">
      <c r="A304" s="241" t="s">
        <v>809</v>
      </c>
      <c r="B304" s="283" t="s">
        <v>604</v>
      </c>
      <c r="E304" s="283"/>
      <c r="F304" s="221">
        <f t="shared" si="11"/>
      </c>
      <c r="G304" s="221">
        <f t="shared" si="12"/>
      </c>
    </row>
    <row r="305" spans="1:7" ht="15">
      <c r="A305" s="241" t="s">
        <v>810</v>
      </c>
      <c r="B305" s="283" t="s">
        <v>604</v>
      </c>
      <c r="E305" s="283"/>
      <c r="F305" s="221">
        <f t="shared" si="11"/>
      </c>
      <c r="G305" s="221">
        <f t="shared" si="12"/>
      </c>
    </row>
    <row r="306" spans="1:7" ht="15">
      <c r="A306" s="241" t="s">
        <v>811</v>
      </c>
      <c r="B306" s="283" t="s">
        <v>604</v>
      </c>
      <c r="F306" s="221">
        <f t="shared" si="11"/>
      </c>
      <c r="G306" s="221">
        <f t="shared" si="12"/>
      </c>
    </row>
    <row r="307" spans="1:7" ht="15">
      <c r="A307" s="241" t="s">
        <v>812</v>
      </c>
      <c r="B307" s="283" t="s">
        <v>604</v>
      </c>
      <c r="E307" s="274"/>
      <c r="F307" s="221">
        <f t="shared" si="11"/>
      </c>
      <c r="G307" s="221">
        <f t="shared" si="12"/>
      </c>
    </row>
    <row r="308" spans="1:7" ht="15">
      <c r="A308" s="241" t="s">
        <v>813</v>
      </c>
      <c r="B308" s="283" t="s">
        <v>604</v>
      </c>
      <c r="E308" s="274"/>
      <c r="F308" s="221">
        <f t="shared" si="11"/>
      </c>
      <c r="G308" s="221">
        <f t="shared" si="12"/>
      </c>
    </row>
    <row r="309" spans="1:7" ht="15">
      <c r="A309" s="241" t="s">
        <v>814</v>
      </c>
      <c r="B309" s="283" t="s">
        <v>604</v>
      </c>
      <c r="E309" s="274"/>
      <c r="F309" s="221">
        <f t="shared" si="11"/>
      </c>
      <c r="G309" s="221">
        <f t="shared" si="12"/>
      </c>
    </row>
    <row r="310" spans="1:7" ht="15">
      <c r="A310" s="241" t="s">
        <v>815</v>
      </c>
      <c r="B310" s="283" t="s">
        <v>604</v>
      </c>
      <c r="E310" s="274"/>
      <c r="F310" s="221">
        <f t="shared" si="11"/>
      </c>
      <c r="G310" s="221">
        <f t="shared" si="12"/>
      </c>
    </row>
    <row r="311" spans="1:7" ht="15">
      <c r="A311" s="241" t="s">
        <v>1949</v>
      </c>
      <c r="B311" s="283" t="s">
        <v>604</v>
      </c>
      <c r="E311" s="274"/>
      <c r="F311" s="221">
        <f t="shared" si="11"/>
      </c>
      <c r="G311" s="221">
        <f t="shared" si="12"/>
      </c>
    </row>
    <row r="312" spans="1:7" ht="15">
      <c r="A312" s="241" t="s">
        <v>816</v>
      </c>
      <c r="B312" s="283" t="s">
        <v>604</v>
      </c>
      <c r="E312" s="274"/>
      <c r="F312" s="221">
        <f t="shared" si="11"/>
      </c>
      <c r="G312" s="221">
        <f t="shared" si="12"/>
      </c>
    </row>
    <row r="313" spans="1:7" ht="15">
      <c r="A313" s="241" t="s">
        <v>817</v>
      </c>
      <c r="B313" s="283" t="s">
        <v>604</v>
      </c>
      <c r="E313" s="274"/>
      <c r="F313" s="221">
        <f t="shared" si="11"/>
      </c>
      <c r="G313" s="221">
        <f t="shared" si="12"/>
      </c>
    </row>
    <row r="314" spans="1:7" ht="15">
      <c r="A314" s="241" t="s">
        <v>818</v>
      </c>
      <c r="B314" s="283" t="s">
        <v>604</v>
      </c>
      <c r="E314" s="274"/>
      <c r="F314" s="221">
        <f t="shared" si="11"/>
      </c>
      <c r="G314" s="221">
        <f t="shared" si="12"/>
      </c>
    </row>
    <row r="315" spans="1:7" ht="15">
      <c r="A315" s="241" t="s">
        <v>819</v>
      </c>
      <c r="B315" s="294" t="s">
        <v>64</v>
      </c>
      <c r="C315" s="283">
        <f>SUM(C291:C314)</f>
        <v>0</v>
      </c>
      <c r="D315" s="283">
        <f>SUM(D291:D314)</f>
        <v>0</v>
      </c>
      <c r="E315" s="274"/>
      <c r="F315" s="296">
        <f>SUM(F291:F314)</f>
        <v>0</v>
      </c>
      <c r="G315" s="296">
        <f>SUM(G291:G314)</f>
        <v>0</v>
      </c>
    </row>
    <row r="316" spans="1:7" ht="15" customHeight="1">
      <c r="A316" s="270"/>
      <c r="B316" s="271" t="s">
        <v>1950</v>
      </c>
      <c r="C316" s="270" t="s">
        <v>665</v>
      </c>
      <c r="D316" s="270" t="s">
        <v>666</v>
      </c>
      <c r="E316" s="270"/>
      <c r="F316" s="270" t="s">
        <v>486</v>
      </c>
      <c r="G316" s="270" t="s">
        <v>667</v>
      </c>
    </row>
    <row r="317" spans="1:7" ht="15">
      <c r="A317" s="241" t="s">
        <v>820</v>
      </c>
      <c r="B317" s="241" t="s">
        <v>703</v>
      </c>
      <c r="C317" s="280"/>
      <c r="G317" s="241"/>
    </row>
    <row r="318" ht="15">
      <c r="G318" s="241"/>
    </row>
    <row r="319" spans="2:7" ht="15">
      <c r="B319" s="283" t="s">
        <v>704</v>
      </c>
      <c r="G319" s="241"/>
    </row>
    <row r="320" spans="1:7" ht="15">
      <c r="A320" s="241" t="s">
        <v>821</v>
      </c>
      <c r="B320" s="241" t="s">
        <v>706</v>
      </c>
      <c r="F320" s="221">
        <f>IF($C$328=0,"",IF(C320="[for completion]","",C320/$C$328))</f>
      </c>
      <c r="G320" s="221">
        <f>IF($D$328=0,"",IF(D320="[for completion]","",D320/$D$328))</f>
      </c>
    </row>
    <row r="321" spans="1:7" ht="15">
      <c r="A321" s="241" t="s">
        <v>822</v>
      </c>
      <c r="B321" s="241" t="s">
        <v>708</v>
      </c>
      <c r="F321" s="221">
        <f aca="true" t="shared" si="13" ref="F321:F334">IF($C$328=0,"",IF(C321="[for completion]","",C321/$C$328))</f>
      </c>
      <c r="G321" s="221">
        <f aca="true" t="shared" si="14" ref="G321:G334">IF($D$328=0,"",IF(D321="[for completion]","",D321/$D$328))</f>
      </c>
    </row>
    <row r="322" spans="1:7" ht="15">
      <c r="A322" s="241" t="s">
        <v>823</v>
      </c>
      <c r="B322" s="241" t="s">
        <v>710</v>
      </c>
      <c r="F322" s="221">
        <f t="shared" si="13"/>
      </c>
      <c r="G322" s="221">
        <f t="shared" si="14"/>
      </c>
    </row>
    <row r="323" spans="1:7" ht="15">
      <c r="A323" s="241" t="s">
        <v>824</v>
      </c>
      <c r="B323" s="241" t="s">
        <v>712</v>
      </c>
      <c r="F323" s="221">
        <f t="shared" si="13"/>
      </c>
      <c r="G323" s="221">
        <f t="shared" si="14"/>
      </c>
    </row>
    <row r="324" spans="1:7" ht="15">
      <c r="A324" s="241" t="s">
        <v>825</v>
      </c>
      <c r="B324" s="241" t="s">
        <v>714</v>
      </c>
      <c r="F324" s="221">
        <f t="shared" si="13"/>
      </c>
      <c r="G324" s="221">
        <f t="shared" si="14"/>
      </c>
    </row>
    <row r="325" spans="1:7" ht="15">
      <c r="A325" s="241" t="s">
        <v>826</v>
      </c>
      <c r="B325" s="241" t="s">
        <v>716</v>
      </c>
      <c r="F325" s="221">
        <f t="shared" si="13"/>
      </c>
      <c r="G325" s="221">
        <f t="shared" si="14"/>
      </c>
    </row>
    <row r="326" spans="1:7" ht="15">
      <c r="A326" s="241" t="s">
        <v>827</v>
      </c>
      <c r="B326" s="241" t="s">
        <v>718</v>
      </c>
      <c r="F326" s="221">
        <f t="shared" si="13"/>
      </c>
      <c r="G326" s="221">
        <f t="shared" si="14"/>
      </c>
    </row>
    <row r="327" spans="1:7" ht="15">
      <c r="A327" s="241" t="s">
        <v>828</v>
      </c>
      <c r="B327" s="241" t="s">
        <v>720</v>
      </c>
      <c r="F327" s="221">
        <f t="shared" si="13"/>
      </c>
      <c r="G327" s="221">
        <f t="shared" si="14"/>
      </c>
    </row>
    <row r="328" spans="1:7" ht="15">
      <c r="A328" s="241" t="s">
        <v>829</v>
      </c>
      <c r="B328" s="294" t="s">
        <v>64</v>
      </c>
      <c r="C328" s="241">
        <f>SUM(C320:C327)</f>
        <v>0</v>
      </c>
      <c r="D328" s="241">
        <f>SUM(D320:D327)</f>
        <v>0</v>
      </c>
      <c r="F328" s="274">
        <f>SUM(F320:F327)</f>
        <v>0</v>
      </c>
      <c r="G328" s="274">
        <f>SUM(G320:G327)</f>
        <v>0</v>
      </c>
    </row>
    <row r="329" spans="1:7" ht="15" outlineLevel="1">
      <c r="A329" s="241" t="s">
        <v>830</v>
      </c>
      <c r="B329" s="275" t="s">
        <v>723</v>
      </c>
      <c r="F329" s="221">
        <f t="shared" si="13"/>
      </c>
      <c r="G329" s="221">
        <f t="shared" si="14"/>
      </c>
    </row>
    <row r="330" spans="1:7" ht="15" outlineLevel="1">
      <c r="A330" s="241" t="s">
        <v>831</v>
      </c>
      <c r="B330" s="275" t="s">
        <v>725</v>
      </c>
      <c r="F330" s="221">
        <f t="shared" si="13"/>
      </c>
      <c r="G330" s="221">
        <f t="shared" si="14"/>
      </c>
    </row>
    <row r="331" spans="1:7" ht="15" outlineLevel="1">
      <c r="A331" s="241" t="s">
        <v>832</v>
      </c>
      <c r="B331" s="275" t="s">
        <v>727</v>
      </c>
      <c r="F331" s="221">
        <f t="shared" si="13"/>
      </c>
      <c r="G331" s="221">
        <f t="shared" si="14"/>
      </c>
    </row>
    <row r="332" spans="1:7" ht="15" outlineLevel="1">
      <c r="A332" s="241" t="s">
        <v>833</v>
      </c>
      <c r="B332" s="275" t="s">
        <v>729</v>
      </c>
      <c r="F332" s="221">
        <f t="shared" si="13"/>
      </c>
      <c r="G332" s="221">
        <f t="shared" si="14"/>
      </c>
    </row>
    <row r="333" spans="1:7" ht="15" outlineLevel="1">
      <c r="A333" s="241" t="s">
        <v>834</v>
      </c>
      <c r="B333" s="275" t="s">
        <v>731</v>
      </c>
      <c r="F333" s="221">
        <f t="shared" si="13"/>
      </c>
      <c r="G333" s="221">
        <f t="shared" si="14"/>
      </c>
    </row>
    <row r="334" spans="1:7" ht="15" outlineLevel="1">
      <c r="A334" s="241" t="s">
        <v>835</v>
      </c>
      <c r="B334" s="275" t="s">
        <v>733</v>
      </c>
      <c r="F334" s="221">
        <f t="shared" si="13"/>
      </c>
      <c r="G334" s="221">
        <f t="shared" si="14"/>
      </c>
    </row>
    <row r="335" spans="1:7" ht="15" outlineLevel="1">
      <c r="A335" s="241" t="s">
        <v>836</v>
      </c>
      <c r="B335" s="275"/>
      <c r="F335" s="221"/>
      <c r="G335" s="221"/>
    </row>
    <row r="336" spans="1:7" ht="15" outlineLevel="1">
      <c r="A336" s="241" t="s">
        <v>837</v>
      </c>
      <c r="B336" s="275"/>
      <c r="F336" s="221"/>
      <c r="G336" s="221"/>
    </row>
    <row r="337" spans="1:7" ht="15" outlineLevel="1">
      <c r="A337" s="241" t="s">
        <v>838</v>
      </c>
      <c r="B337" s="275"/>
      <c r="F337" s="274"/>
      <c r="G337" s="274"/>
    </row>
    <row r="338" spans="1:7" ht="15" customHeight="1">
      <c r="A338" s="270"/>
      <c r="B338" s="271" t="s">
        <v>1951</v>
      </c>
      <c r="C338" s="270" t="s">
        <v>665</v>
      </c>
      <c r="D338" s="270" t="s">
        <v>666</v>
      </c>
      <c r="E338" s="270"/>
      <c r="F338" s="270" t="s">
        <v>486</v>
      </c>
      <c r="G338" s="270" t="s">
        <v>667</v>
      </c>
    </row>
    <row r="339" spans="1:7" ht="15">
      <c r="A339" s="241" t="s">
        <v>1952</v>
      </c>
      <c r="B339" s="241" t="s">
        <v>703</v>
      </c>
      <c r="C339" s="280" t="s">
        <v>1885</v>
      </c>
      <c r="G339" s="241"/>
    </row>
    <row r="340" ht="15">
      <c r="G340" s="241"/>
    </row>
    <row r="341" spans="2:7" ht="15">
      <c r="B341" s="283" t="s">
        <v>704</v>
      </c>
      <c r="G341" s="241"/>
    </row>
    <row r="342" spans="1:7" ht="15">
      <c r="A342" s="241" t="s">
        <v>1953</v>
      </c>
      <c r="B342" s="241" t="s">
        <v>706</v>
      </c>
      <c r="F342" s="221">
        <f>IF($C$350=0,"",IF(C342="[Mark as ND1 if not relevant]","",C342/$C$350))</f>
      </c>
      <c r="G342" s="221">
        <f>IF($D$350=0,"",IF(D342="[Mark as ND1 if not relevant]","",D342/$D$350))</f>
      </c>
    </row>
    <row r="343" spans="1:7" ht="15">
      <c r="A343" s="241" t="s">
        <v>1954</v>
      </c>
      <c r="B343" s="241" t="s">
        <v>708</v>
      </c>
      <c r="F343" s="221">
        <f aca="true" t="shared" si="15" ref="F343:F349">IF($C$350=0,"",IF(C343="[Mark as ND1 if not relevant]","",C343/$C$350))</f>
      </c>
      <c r="G343" s="221">
        <f aca="true" t="shared" si="16" ref="G343:G349">IF($D$350=0,"",IF(D343="[Mark as ND1 if not relevant]","",D343/$D$350))</f>
      </c>
    </row>
    <row r="344" spans="1:7" ht="15">
      <c r="A344" s="241" t="s">
        <v>1955</v>
      </c>
      <c r="B344" s="241" t="s">
        <v>710</v>
      </c>
      <c r="F344" s="221">
        <f t="shared" si="15"/>
      </c>
      <c r="G344" s="221">
        <f t="shared" si="16"/>
      </c>
    </row>
    <row r="345" spans="1:7" ht="15">
      <c r="A345" s="241" t="s">
        <v>1956</v>
      </c>
      <c r="B345" s="241" t="s">
        <v>712</v>
      </c>
      <c r="F345" s="221">
        <f t="shared" si="15"/>
      </c>
      <c r="G345" s="221">
        <f t="shared" si="16"/>
      </c>
    </row>
    <row r="346" spans="1:7" ht="15">
      <c r="A346" s="241" t="s">
        <v>1957</v>
      </c>
      <c r="B346" s="241" t="s">
        <v>714</v>
      </c>
      <c r="F346" s="221">
        <f t="shared" si="15"/>
      </c>
      <c r="G346" s="221">
        <f t="shared" si="16"/>
      </c>
    </row>
    <row r="347" spans="1:7" ht="15">
      <c r="A347" s="241" t="s">
        <v>1958</v>
      </c>
      <c r="B347" s="241" t="s">
        <v>716</v>
      </c>
      <c r="F347" s="221">
        <f t="shared" si="15"/>
      </c>
      <c r="G347" s="221">
        <f t="shared" si="16"/>
      </c>
    </row>
    <row r="348" spans="1:7" ht="15">
      <c r="A348" s="241" t="s">
        <v>1959</v>
      </c>
      <c r="B348" s="241" t="s">
        <v>718</v>
      </c>
      <c r="F348" s="221">
        <f t="shared" si="15"/>
      </c>
      <c r="G348" s="221">
        <f t="shared" si="16"/>
      </c>
    </row>
    <row r="349" spans="1:7" ht="15">
      <c r="A349" s="241" t="s">
        <v>1960</v>
      </c>
      <c r="B349" s="241" t="s">
        <v>720</v>
      </c>
      <c r="F349" s="221">
        <f t="shared" si="15"/>
      </c>
      <c r="G349" s="221">
        <f t="shared" si="16"/>
      </c>
    </row>
    <row r="350" spans="1:7" ht="15">
      <c r="A350" s="241" t="s">
        <v>1961</v>
      </c>
      <c r="B350" s="294" t="s">
        <v>64</v>
      </c>
      <c r="C350" s="241">
        <f>SUM(C342:C349)</f>
        <v>0</v>
      </c>
      <c r="D350" s="241">
        <f>SUM(D342:D349)</f>
        <v>0</v>
      </c>
      <c r="F350" s="274">
        <f>SUM(F342:F349)</f>
        <v>0</v>
      </c>
      <c r="G350" s="274">
        <f>SUM(G342:G349)</f>
        <v>0</v>
      </c>
    </row>
    <row r="351" spans="1:7" ht="15" outlineLevel="1">
      <c r="A351" s="241" t="s">
        <v>1962</v>
      </c>
      <c r="B351" s="275" t="s">
        <v>723</v>
      </c>
      <c r="F351" s="221">
        <f aca="true" t="shared" si="17" ref="F351:F356">IF($C$350=0,"",IF(C351="[for completion]","",C351/$C$350))</f>
      </c>
      <c r="G351" s="221">
        <f aca="true" t="shared" si="18" ref="G351:G356">IF($D$350=0,"",IF(D351="[for completion]","",D351/$D$350))</f>
      </c>
    </row>
    <row r="352" spans="1:7" ht="15" outlineLevel="1">
      <c r="A352" s="241" t="s">
        <v>1963</v>
      </c>
      <c r="B352" s="275" t="s">
        <v>725</v>
      </c>
      <c r="F352" s="221">
        <f t="shared" si="17"/>
      </c>
      <c r="G352" s="221">
        <f t="shared" si="18"/>
      </c>
    </row>
    <row r="353" spans="1:7" ht="15" outlineLevel="1">
      <c r="A353" s="241" t="s">
        <v>1964</v>
      </c>
      <c r="B353" s="275" t="s">
        <v>727</v>
      </c>
      <c r="F353" s="221">
        <f t="shared" si="17"/>
      </c>
      <c r="G353" s="221">
        <f t="shared" si="18"/>
      </c>
    </row>
    <row r="354" spans="1:7" ht="15" outlineLevel="1">
      <c r="A354" s="241" t="s">
        <v>1965</v>
      </c>
      <c r="B354" s="275" t="s">
        <v>729</v>
      </c>
      <c r="F354" s="221">
        <f t="shared" si="17"/>
      </c>
      <c r="G354" s="221">
        <f t="shared" si="18"/>
      </c>
    </row>
    <row r="355" spans="1:7" ht="15" outlineLevel="1">
      <c r="A355" s="241" t="s">
        <v>1966</v>
      </c>
      <c r="B355" s="275" t="s">
        <v>731</v>
      </c>
      <c r="F355" s="221">
        <f t="shared" si="17"/>
      </c>
      <c r="G355" s="221">
        <f t="shared" si="18"/>
      </c>
    </row>
    <row r="356" spans="1:7" ht="15" outlineLevel="1">
      <c r="A356" s="241" t="s">
        <v>1967</v>
      </c>
      <c r="B356" s="275" t="s">
        <v>733</v>
      </c>
      <c r="F356" s="221">
        <f t="shared" si="17"/>
      </c>
      <c r="G356" s="221">
        <f t="shared" si="18"/>
      </c>
    </row>
    <row r="357" spans="1:7" ht="15" outlineLevel="1">
      <c r="A357" s="241" t="s">
        <v>1968</v>
      </c>
      <c r="B357" s="275"/>
      <c r="F357" s="221"/>
      <c r="G357" s="221"/>
    </row>
    <row r="358" spans="1:7" ht="15" outlineLevel="1">
      <c r="A358" s="241" t="s">
        <v>1969</v>
      </c>
      <c r="B358" s="275"/>
      <c r="F358" s="221"/>
      <c r="G358" s="221"/>
    </row>
    <row r="359" spans="1:7" ht="15" outlineLevel="1">
      <c r="A359" s="241" t="s">
        <v>1970</v>
      </c>
      <c r="B359" s="275"/>
      <c r="F359" s="221"/>
      <c r="G359" s="274"/>
    </row>
    <row r="360" spans="1:7" ht="15" customHeight="1">
      <c r="A360" s="270"/>
      <c r="B360" s="271" t="s">
        <v>839</v>
      </c>
      <c r="C360" s="270" t="s">
        <v>840</v>
      </c>
      <c r="D360" s="270"/>
      <c r="E360" s="270"/>
      <c r="F360" s="270"/>
      <c r="G360" s="272"/>
    </row>
    <row r="361" spans="1:7" ht="15">
      <c r="A361" s="241" t="s">
        <v>841</v>
      </c>
      <c r="B361" s="283" t="s">
        <v>842</v>
      </c>
      <c r="C361" s="280"/>
      <c r="G361" s="241"/>
    </row>
    <row r="362" spans="1:7" ht="15">
      <c r="A362" s="241" t="s">
        <v>843</v>
      </c>
      <c r="B362" s="283" t="s">
        <v>844</v>
      </c>
      <c r="C362" s="280"/>
      <c r="G362" s="241"/>
    </row>
    <row r="363" spans="1:7" ht="15">
      <c r="A363" s="241" t="s">
        <v>845</v>
      </c>
      <c r="B363" s="283" t="s">
        <v>846</v>
      </c>
      <c r="C363" s="280"/>
      <c r="G363" s="241"/>
    </row>
    <row r="364" spans="1:7" ht="15">
      <c r="A364" s="241" t="s">
        <v>847</v>
      </c>
      <c r="B364" s="283" t="s">
        <v>848</v>
      </c>
      <c r="C364" s="280"/>
      <c r="G364" s="241"/>
    </row>
    <row r="365" spans="1:7" ht="15">
      <c r="A365" s="241" t="s">
        <v>849</v>
      </c>
      <c r="B365" s="283" t="s">
        <v>850</v>
      </c>
      <c r="C365" s="280"/>
      <c r="G365" s="241"/>
    </row>
    <row r="366" spans="1:7" ht="15">
      <c r="A366" s="241" t="s">
        <v>851</v>
      </c>
      <c r="B366" s="283" t="s">
        <v>852</v>
      </c>
      <c r="C366" s="280"/>
      <c r="G366" s="241"/>
    </row>
    <row r="367" spans="1:7" ht="15">
      <c r="A367" s="241" t="s">
        <v>853</v>
      </c>
      <c r="B367" s="283" t="s">
        <v>854</v>
      </c>
      <c r="C367" s="280"/>
      <c r="G367" s="241"/>
    </row>
    <row r="368" spans="1:7" ht="15">
      <c r="A368" s="241" t="s">
        <v>855</v>
      </c>
      <c r="B368" s="283" t="s">
        <v>856</v>
      </c>
      <c r="C368" s="280"/>
      <c r="G368" s="241"/>
    </row>
    <row r="369" spans="1:7" ht="15">
      <c r="A369" s="241" t="s">
        <v>857</v>
      </c>
      <c r="B369" s="283" t="s">
        <v>858</v>
      </c>
      <c r="C369" s="280"/>
      <c r="G369" s="241"/>
    </row>
    <row r="370" spans="1:7" ht="15">
      <c r="A370" s="241" t="s">
        <v>859</v>
      </c>
      <c r="B370" s="283" t="s">
        <v>62</v>
      </c>
      <c r="C370" s="280"/>
      <c r="G370" s="241"/>
    </row>
    <row r="371" spans="1:7" ht="15" outlineLevel="1">
      <c r="A371" s="241" t="s">
        <v>860</v>
      </c>
      <c r="B371" s="275" t="s">
        <v>861</v>
      </c>
      <c r="C371" s="280"/>
      <c r="G371" s="241"/>
    </row>
    <row r="372" spans="1:7" ht="15" outlineLevel="1">
      <c r="A372" s="241" t="s">
        <v>862</v>
      </c>
      <c r="B372" s="275" t="s">
        <v>166</v>
      </c>
      <c r="C372" s="280"/>
      <c r="G372" s="241"/>
    </row>
    <row r="373" spans="1:7" ht="15" outlineLevel="1">
      <c r="A373" s="241" t="s">
        <v>863</v>
      </c>
      <c r="B373" s="275" t="s">
        <v>166</v>
      </c>
      <c r="C373" s="280"/>
      <c r="G373" s="241"/>
    </row>
    <row r="374" spans="1:7" ht="15" outlineLevel="1">
      <c r="A374" s="241" t="s">
        <v>864</v>
      </c>
      <c r="B374" s="275" t="s">
        <v>166</v>
      </c>
      <c r="C374" s="280"/>
      <c r="G374" s="241"/>
    </row>
    <row r="375" spans="1:7" ht="15" outlineLevel="1">
      <c r="A375" s="241" t="s">
        <v>865</v>
      </c>
      <c r="B375" s="275" t="s">
        <v>166</v>
      </c>
      <c r="C375" s="280"/>
      <c r="G375" s="241"/>
    </row>
    <row r="376" spans="1:7" ht="15" outlineLevel="1">
      <c r="A376" s="241" t="s">
        <v>866</v>
      </c>
      <c r="B376" s="275" t="s">
        <v>166</v>
      </c>
      <c r="C376" s="280"/>
      <c r="G376" s="241"/>
    </row>
    <row r="377" spans="1:7" ht="15" outlineLevel="1">
      <c r="A377" s="241" t="s">
        <v>867</v>
      </c>
      <c r="B377" s="275" t="s">
        <v>166</v>
      </c>
      <c r="C377" s="280"/>
      <c r="G377" s="241"/>
    </row>
    <row r="378" spans="1:7" ht="15" outlineLevel="1">
      <c r="A378" s="241" t="s">
        <v>868</v>
      </c>
      <c r="B378" s="275" t="s">
        <v>166</v>
      </c>
      <c r="C378" s="280"/>
      <c r="G378" s="241"/>
    </row>
    <row r="379" spans="1:7" ht="15" outlineLevel="1">
      <c r="A379" s="241" t="s">
        <v>869</v>
      </c>
      <c r="B379" s="275" t="s">
        <v>166</v>
      </c>
      <c r="C379" s="280"/>
      <c r="G379" s="241"/>
    </row>
    <row r="380" spans="1:7" ht="15" outlineLevel="1">
      <c r="A380" s="241" t="s">
        <v>870</v>
      </c>
      <c r="B380" s="275" t="s">
        <v>166</v>
      </c>
      <c r="C380" s="280"/>
      <c r="G380" s="241"/>
    </row>
    <row r="381" spans="1:7" ht="15" outlineLevel="1">
      <c r="A381" s="241" t="s">
        <v>871</v>
      </c>
      <c r="B381" s="275" t="s">
        <v>166</v>
      </c>
      <c r="C381" s="280"/>
      <c r="G381" s="241"/>
    </row>
    <row r="382" spans="1:3" ht="15" outlineLevel="1">
      <c r="A382" s="241" t="s">
        <v>872</v>
      </c>
      <c r="B382" s="275" t="s">
        <v>166</v>
      </c>
      <c r="C382" s="280"/>
    </row>
    <row r="383" spans="1:3" ht="15" outlineLevel="1">
      <c r="A383" s="241" t="s">
        <v>873</v>
      </c>
      <c r="B383" s="275" t="s">
        <v>166</v>
      </c>
      <c r="C383" s="280"/>
    </row>
    <row r="384" spans="1:3" ht="15" outlineLevel="1">
      <c r="A384" s="241" t="s">
        <v>874</v>
      </c>
      <c r="B384" s="275" t="s">
        <v>166</v>
      </c>
      <c r="C384" s="280"/>
    </row>
    <row r="385" spans="1:3" ht="15" outlineLevel="1">
      <c r="A385" s="241" t="s">
        <v>875</v>
      </c>
      <c r="B385" s="275" t="s">
        <v>166</v>
      </c>
      <c r="C385" s="280"/>
    </row>
    <row r="386" spans="1:3" ht="15" outlineLevel="1">
      <c r="A386" s="241" t="s">
        <v>876</v>
      </c>
      <c r="B386" s="275" t="s">
        <v>166</v>
      </c>
      <c r="C386" s="280"/>
    </row>
    <row r="387" spans="1:3" ht="15" outlineLevel="1">
      <c r="A387" s="241" t="s">
        <v>877</v>
      </c>
      <c r="B387" s="275" t="s">
        <v>166</v>
      </c>
      <c r="C387" s="280"/>
    </row>
    <row r="388" ht="15">
      <c r="C388" s="280"/>
    </row>
    <row r="389" ht="15">
      <c r="C389" s="280"/>
    </row>
    <row r="390" ht="15">
      <c r="C390" s="280"/>
    </row>
    <row r="391" ht="15">
      <c r="C391" s="280"/>
    </row>
    <row r="392" ht="15">
      <c r="C392" s="280"/>
    </row>
    <row r="393" ht="15">
      <c r="C393" s="28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30.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A1" sqref="A1:B1"/>
    </sheetView>
  </sheetViews>
  <sheetFormatPr defaultColWidth="8.8515625" defaultRowHeight="12.75" outlineLevelRow="1"/>
  <cols>
    <col min="1" max="1" width="13.28125" style="189" customWidth="1"/>
    <col min="2" max="2" width="60.57421875" style="189" bestFit="1" customWidth="1"/>
    <col min="3" max="7" width="41.00390625" style="189" customWidth="1"/>
    <col min="8" max="8" width="7.28125" style="189" customWidth="1"/>
    <col min="9" max="9" width="92.00390625" style="189" customWidth="1"/>
    <col min="10" max="11" width="47.7109375" style="189" customWidth="1"/>
    <col min="12" max="12" width="7.28125" style="189" customWidth="1"/>
    <col min="13" max="13" width="25.7109375" style="189" customWidth="1"/>
    <col min="14" max="14" width="25.7109375" style="186" customWidth="1"/>
    <col min="15" max="16384" width="8.8515625" style="227" customWidth="1"/>
  </cols>
  <sheetData>
    <row r="1" spans="1:2" ht="45" customHeight="1">
      <c r="A1" s="307" t="s">
        <v>2041</v>
      </c>
      <c r="B1" s="307"/>
    </row>
    <row r="2" spans="1:13" ht="31.5">
      <c r="A2" s="185" t="s">
        <v>2042</v>
      </c>
      <c r="B2" s="185"/>
      <c r="C2" s="186"/>
      <c r="D2" s="186"/>
      <c r="E2" s="186"/>
      <c r="F2" s="187" t="s">
        <v>1859</v>
      </c>
      <c r="G2" s="231"/>
      <c r="H2" s="186"/>
      <c r="I2" s="184"/>
      <c r="J2" s="186"/>
      <c r="K2" s="186"/>
      <c r="L2" s="186"/>
      <c r="M2" s="186"/>
    </row>
    <row r="3" spans="1:13" ht="15.75" thickBot="1">
      <c r="A3" s="186"/>
      <c r="B3" s="188"/>
      <c r="C3" s="188"/>
      <c r="D3" s="186"/>
      <c r="E3" s="186"/>
      <c r="F3" s="186"/>
      <c r="G3" s="186"/>
      <c r="H3" s="186"/>
      <c r="L3" s="186"/>
      <c r="M3" s="186"/>
    </row>
    <row r="4" spans="1:13" ht="19.5" thickBot="1">
      <c r="A4" s="190"/>
      <c r="B4" s="191" t="s">
        <v>0</v>
      </c>
      <c r="C4" s="192" t="s">
        <v>2043</v>
      </c>
      <c r="D4" s="190"/>
      <c r="E4" s="190"/>
      <c r="F4" s="186"/>
      <c r="G4" s="186"/>
      <c r="H4" s="186"/>
      <c r="I4" s="200" t="s">
        <v>2044</v>
      </c>
      <c r="J4" s="302" t="s">
        <v>2021</v>
      </c>
      <c r="L4" s="186"/>
      <c r="M4" s="186"/>
    </row>
    <row r="5" spans="8:13" ht="15.75" thickBot="1">
      <c r="H5" s="186"/>
      <c r="I5" s="308" t="s">
        <v>2023</v>
      </c>
      <c r="J5" s="189" t="s">
        <v>45</v>
      </c>
      <c r="L5" s="186"/>
      <c r="M5" s="186"/>
    </row>
    <row r="6" spans="1:13" ht="18.75">
      <c r="A6" s="193"/>
      <c r="B6" s="194" t="s">
        <v>2045</v>
      </c>
      <c r="C6" s="193"/>
      <c r="E6" s="195"/>
      <c r="F6" s="195"/>
      <c r="G6" s="195"/>
      <c r="H6" s="186"/>
      <c r="I6" s="308" t="s">
        <v>2025</v>
      </c>
      <c r="J6" s="189" t="s">
        <v>2026</v>
      </c>
      <c r="L6" s="186"/>
      <c r="M6" s="186"/>
    </row>
    <row r="7" spans="2:13" ht="15">
      <c r="B7" s="196" t="s">
        <v>2046</v>
      </c>
      <c r="H7" s="186"/>
      <c r="I7" s="308" t="s">
        <v>2028</v>
      </c>
      <c r="J7" s="189" t="s">
        <v>2029</v>
      </c>
      <c r="L7" s="186"/>
      <c r="M7" s="186"/>
    </row>
    <row r="8" spans="2:13" ht="15">
      <c r="B8" s="196" t="s">
        <v>879</v>
      </c>
      <c r="H8" s="186"/>
      <c r="I8" s="308" t="s">
        <v>2047</v>
      </c>
      <c r="J8" s="189" t="s">
        <v>2048</v>
      </c>
      <c r="L8" s="186"/>
      <c r="M8" s="186"/>
    </row>
    <row r="9" spans="2:13" ht="15.75" thickBot="1">
      <c r="B9" s="198" t="s">
        <v>880</v>
      </c>
      <c r="H9" s="186"/>
      <c r="L9" s="186"/>
      <c r="M9" s="186"/>
    </row>
    <row r="10" spans="2:13" ht="15">
      <c r="B10" s="199"/>
      <c r="H10" s="186"/>
      <c r="I10" s="309" t="s">
        <v>2049</v>
      </c>
      <c r="L10" s="186"/>
      <c r="M10" s="186"/>
    </row>
    <row r="11" spans="2:13" ht="15">
      <c r="B11" s="199"/>
      <c r="H11" s="186"/>
      <c r="I11" s="309" t="s">
        <v>2050</v>
      </c>
      <c r="L11" s="186"/>
      <c r="M11" s="186"/>
    </row>
    <row r="12" spans="1:13" ht="37.5">
      <c r="A12" s="200" t="s">
        <v>5</v>
      </c>
      <c r="B12" s="200" t="s">
        <v>878</v>
      </c>
      <c r="C12" s="201"/>
      <c r="D12" s="201"/>
      <c r="E12" s="201"/>
      <c r="F12" s="201"/>
      <c r="G12" s="201"/>
      <c r="H12" s="186"/>
      <c r="L12" s="186"/>
      <c r="M12" s="186"/>
    </row>
    <row r="13" spans="1:13" ht="15" customHeight="1">
      <c r="A13" s="210"/>
      <c r="B13" s="211" t="s">
        <v>881</v>
      </c>
      <c r="C13" s="210" t="s">
        <v>882</v>
      </c>
      <c r="D13" s="210" t="s">
        <v>883</v>
      </c>
      <c r="E13" s="212"/>
      <c r="F13" s="213"/>
      <c r="G13" s="213"/>
      <c r="H13" s="186"/>
      <c r="L13" s="186"/>
      <c r="M13" s="186"/>
    </row>
    <row r="14" spans="1:13" ht="15">
      <c r="A14" s="189" t="s">
        <v>884</v>
      </c>
      <c r="B14" s="208" t="s">
        <v>885</v>
      </c>
      <c r="C14" s="310"/>
      <c r="D14" s="310"/>
      <c r="E14" s="195"/>
      <c r="F14" s="195"/>
      <c r="G14" s="195"/>
      <c r="H14" s="186"/>
      <c r="L14" s="186"/>
      <c r="M14" s="186"/>
    </row>
    <row r="15" spans="1:13" ht="15">
      <c r="A15" s="189" t="s">
        <v>886</v>
      </c>
      <c r="B15" s="208" t="s">
        <v>887</v>
      </c>
      <c r="C15" s="241" t="s">
        <v>888</v>
      </c>
      <c r="D15" s="241" t="s">
        <v>889</v>
      </c>
      <c r="E15" s="195"/>
      <c r="F15" s="195"/>
      <c r="G15" s="195"/>
      <c r="H15" s="186"/>
      <c r="L15" s="186"/>
      <c r="M15" s="186"/>
    </row>
    <row r="16" spans="1:13" ht="15">
      <c r="A16" s="189" t="s">
        <v>890</v>
      </c>
      <c r="B16" s="208" t="s">
        <v>891</v>
      </c>
      <c r="C16" s="241"/>
      <c r="D16" s="241"/>
      <c r="E16" s="195"/>
      <c r="F16" s="195"/>
      <c r="G16" s="195"/>
      <c r="H16" s="186"/>
      <c r="L16" s="186"/>
      <c r="M16" s="186"/>
    </row>
    <row r="17" spans="1:13" ht="15">
      <c r="A17" s="189" t="s">
        <v>892</v>
      </c>
      <c r="B17" s="208" t="s">
        <v>893</v>
      </c>
      <c r="C17" s="241"/>
      <c r="D17" s="241"/>
      <c r="E17" s="195"/>
      <c r="F17" s="195"/>
      <c r="G17" s="195"/>
      <c r="H17" s="186"/>
      <c r="L17" s="186"/>
      <c r="M17" s="186"/>
    </row>
    <row r="18" spans="1:13" ht="15">
      <c r="A18" s="189" t="s">
        <v>894</v>
      </c>
      <c r="B18" s="208" t="s">
        <v>895</v>
      </c>
      <c r="C18" s="241"/>
      <c r="D18" s="241"/>
      <c r="E18" s="195"/>
      <c r="F18" s="195"/>
      <c r="G18" s="195"/>
      <c r="H18" s="186"/>
      <c r="L18" s="186"/>
      <c r="M18" s="186"/>
    </row>
    <row r="19" spans="1:13" ht="15">
      <c r="A19" s="189" t="s">
        <v>896</v>
      </c>
      <c r="B19" s="208" t="s">
        <v>897</v>
      </c>
      <c r="C19" s="241"/>
      <c r="D19" s="241"/>
      <c r="E19" s="195"/>
      <c r="F19" s="195"/>
      <c r="G19" s="195"/>
      <c r="H19" s="186"/>
      <c r="L19" s="186"/>
      <c r="M19" s="186"/>
    </row>
    <row r="20" spans="1:13" ht="15">
      <c r="A20" s="189" t="s">
        <v>898</v>
      </c>
      <c r="B20" s="208" t="s">
        <v>899</v>
      </c>
      <c r="C20" s="241"/>
      <c r="D20" s="241"/>
      <c r="E20" s="195"/>
      <c r="F20" s="195"/>
      <c r="G20" s="195"/>
      <c r="H20" s="186"/>
      <c r="L20" s="186"/>
      <c r="M20" s="186"/>
    </row>
    <row r="21" spans="1:13" ht="15">
      <c r="A21" s="189" t="s">
        <v>900</v>
      </c>
      <c r="B21" s="208" t="s">
        <v>901</v>
      </c>
      <c r="C21" s="241"/>
      <c r="D21" s="241"/>
      <c r="E21" s="195"/>
      <c r="F21" s="195"/>
      <c r="G21" s="195"/>
      <c r="H21" s="186"/>
      <c r="L21" s="186"/>
      <c r="M21" s="186"/>
    </row>
    <row r="22" spans="1:13" ht="15">
      <c r="A22" s="189" t="s">
        <v>902</v>
      </c>
      <c r="B22" s="208" t="s">
        <v>903</v>
      </c>
      <c r="C22" s="241"/>
      <c r="D22" s="241"/>
      <c r="E22" s="195"/>
      <c r="F22" s="195"/>
      <c r="G22" s="195"/>
      <c r="H22" s="186"/>
      <c r="L22" s="186"/>
      <c r="M22" s="186"/>
    </row>
    <row r="23" spans="1:13" ht="30">
      <c r="A23" s="189" t="s">
        <v>904</v>
      </c>
      <c r="B23" s="208" t="s">
        <v>905</v>
      </c>
      <c r="C23" s="241" t="s">
        <v>906</v>
      </c>
      <c r="D23" s="241"/>
      <c r="E23" s="195"/>
      <c r="F23" s="195"/>
      <c r="G23" s="195"/>
      <c r="H23" s="186"/>
      <c r="L23" s="186"/>
      <c r="M23" s="186"/>
    </row>
    <row r="24" spans="1:13" ht="15">
      <c r="A24" s="189" t="s">
        <v>907</v>
      </c>
      <c r="B24" s="208" t="s">
        <v>908</v>
      </c>
      <c r="C24" s="241" t="s">
        <v>909</v>
      </c>
      <c r="D24" s="241"/>
      <c r="E24" s="195"/>
      <c r="F24" s="195"/>
      <c r="G24" s="195"/>
      <c r="H24" s="186"/>
      <c r="L24" s="186"/>
      <c r="M24" s="186"/>
    </row>
    <row r="25" spans="1:13" ht="15" outlineLevel="1">
      <c r="A25" s="189" t="s">
        <v>910</v>
      </c>
      <c r="B25" s="205"/>
      <c r="E25" s="195"/>
      <c r="F25" s="195"/>
      <c r="G25" s="195"/>
      <c r="H25" s="186"/>
      <c r="L25" s="186"/>
      <c r="M25" s="186"/>
    </row>
    <row r="26" spans="1:13" ht="15" outlineLevel="1">
      <c r="A26" s="189" t="s">
        <v>911</v>
      </c>
      <c r="B26" s="205"/>
      <c r="E26" s="195"/>
      <c r="F26" s="195"/>
      <c r="G26" s="195"/>
      <c r="H26" s="186"/>
      <c r="L26" s="186"/>
      <c r="M26" s="186"/>
    </row>
    <row r="27" spans="1:13" ht="15" outlineLevel="1">
      <c r="A27" s="189" t="s">
        <v>912</v>
      </c>
      <c r="B27" s="205"/>
      <c r="E27" s="195"/>
      <c r="F27" s="195"/>
      <c r="G27" s="195"/>
      <c r="H27" s="186"/>
      <c r="L27" s="186"/>
      <c r="M27" s="186"/>
    </row>
    <row r="28" spans="1:13" ht="15" outlineLevel="1">
      <c r="A28" s="189" t="s">
        <v>913</v>
      </c>
      <c r="B28" s="205"/>
      <c r="E28" s="195"/>
      <c r="F28" s="195"/>
      <c r="G28" s="195"/>
      <c r="H28" s="186"/>
      <c r="L28" s="186"/>
      <c r="M28" s="186"/>
    </row>
    <row r="29" spans="1:13" ht="15" outlineLevel="1">
      <c r="A29" s="189" t="s">
        <v>914</v>
      </c>
      <c r="B29" s="205"/>
      <c r="E29" s="195"/>
      <c r="F29" s="195"/>
      <c r="G29" s="195"/>
      <c r="H29" s="186"/>
      <c r="L29" s="186"/>
      <c r="M29" s="186"/>
    </row>
    <row r="30" spans="1:13" ht="15" outlineLevel="1">
      <c r="A30" s="189" t="s">
        <v>915</v>
      </c>
      <c r="B30" s="205"/>
      <c r="E30" s="195"/>
      <c r="F30" s="195"/>
      <c r="G30" s="195"/>
      <c r="H30" s="186"/>
      <c r="L30" s="186"/>
      <c r="M30" s="186"/>
    </row>
    <row r="31" spans="1:13" ht="15" outlineLevel="1">
      <c r="A31" s="189" t="s">
        <v>916</v>
      </c>
      <c r="B31" s="205"/>
      <c r="E31" s="195"/>
      <c r="F31" s="195"/>
      <c r="G31" s="195"/>
      <c r="H31" s="186"/>
      <c r="L31" s="186"/>
      <c r="M31" s="186"/>
    </row>
    <row r="32" spans="1:13" ht="15" outlineLevel="1">
      <c r="A32" s="189" t="s">
        <v>917</v>
      </c>
      <c r="B32" s="205"/>
      <c r="E32" s="195"/>
      <c r="F32" s="195"/>
      <c r="G32" s="195"/>
      <c r="H32" s="186"/>
      <c r="L32" s="186"/>
      <c r="M32" s="186"/>
    </row>
    <row r="33" spans="1:13" ht="18.75">
      <c r="A33" s="201"/>
      <c r="B33" s="200" t="s">
        <v>879</v>
      </c>
      <c r="C33" s="201"/>
      <c r="D33" s="201"/>
      <c r="E33" s="201"/>
      <c r="F33" s="201"/>
      <c r="G33" s="201"/>
      <c r="H33" s="186"/>
      <c r="L33" s="186"/>
      <c r="M33" s="186"/>
    </row>
    <row r="34" spans="1:13" ht="15" customHeight="1">
      <c r="A34" s="210"/>
      <c r="B34" s="211" t="s">
        <v>918</v>
      </c>
      <c r="C34" s="210" t="s">
        <v>919</v>
      </c>
      <c r="D34" s="210" t="s">
        <v>883</v>
      </c>
      <c r="E34" s="210" t="s">
        <v>920</v>
      </c>
      <c r="F34" s="213"/>
      <c r="G34" s="213"/>
      <c r="H34" s="186"/>
      <c r="L34" s="186"/>
      <c r="M34" s="186"/>
    </row>
    <row r="35" spans="1:13" ht="15">
      <c r="A35" s="189" t="s">
        <v>921</v>
      </c>
      <c r="B35" s="310" t="s">
        <v>2051</v>
      </c>
      <c r="C35" s="310" t="s">
        <v>2052</v>
      </c>
      <c r="D35" s="310" t="s">
        <v>2053</v>
      </c>
      <c r="E35" s="310" t="s">
        <v>2054</v>
      </c>
      <c r="F35" s="311"/>
      <c r="G35" s="311"/>
      <c r="H35" s="186"/>
      <c r="L35" s="186"/>
      <c r="M35" s="186"/>
    </row>
    <row r="36" spans="1:13" ht="15">
      <c r="A36" s="189" t="s">
        <v>922</v>
      </c>
      <c r="B36" s="208"/>
      <c r="H36" s="186"/>
      <c r="L36" s="186"/>
      <c r="M36" s="186"/>
    </row>
    <row r="37" spans="1:13" ht="15">
      <c r="A37" s="189" t="s">
        <v>923</v>
      </c>
      <c r="B37" s="208"/>
      <c r="H37" s="186"/>
      <c r="L37" s="186"/>
      <c r="M37" s="186"/>
    </row>
    <row r="38" spans="1:13" ht="15">
      <c r="A38" s="189" t="s">
        <v>924</v>
      </c>
      <c r="B38" s="208"/>
      <c r="H38" s="186"/>
      <c r="L38" s="186"/>
      <c r="M38" s="186"/>
    </row>
    <row r="39" spans="1:13" ht="15">
      <c r="A39" s="189" t="s">
        <v>925</v>
      </c>
      <c r="B39" s="208"/>
      <c r="H39" s="186"/>
      <c r="L39" s="186"/>
      <c r="M39" s="186"/>
    </row>
    <row r="40" spans="1:13" ht="15">
      <c r="A40" s="189" t="s">
        <v>926</v>
      </c>
      <c r="B40" s="208"/>
      <c r="H40" s="186"/>
      <c r="L40" s="186"/>
      <c r="M40" s="186"/>
    </row>
    <row r="41" spans="1:13" ht="15">
      <c r="A41" s="189" t="s">
        <v>927</v>
      </c>
      <c r="B41" s="208"/>
      <c r="H41" s="186"/>
      <c r="L41" s="186"/>
      <c r="M41" s="186"/>
    </row>
    <row r="42" spans="1:13" ht="15">
      <c r="A42" s="189" t="s">
        <v>928</v>
      </c>
      <c r="B42" s="208"/>
      <c r="H42" s="186"/>
      <c r="L42" s="186"/>
      <c r="M42" s="186"/>
    </row>
    <row r="43" spans="1:13" ht="15">
      <c r="A43" s="189" t="s">
        <v>929</v>
      </c>
      <c r="B43" s="208"/>
      <c r="H43" s="186"/>
      <c r="L43" s="186"/>
      <c r="M43" s="186"/>
    </row>
    <row r="44" spans="1:13" ht="15">
      <c r="A44" s="189" t="s">
        <v>930</v>
      </c>
      <c r="B44" s="208"/>
      <c r="H44" s="186"/>
      <c r="L44" s="186"/>
      <c r="M44" s="186"/>
    </row>
    <row r="45" spans="1:13" ht="15">
      <c r="A45" s="189" t="s">
        <v>931</v>
      </c>
      <c r="B45" s="208"/>
      <c r="H45" s="186"/>
      <c r="L45" s="186"/>
      <c r="M45" s="186"/>
    </row>
    <row r="46" spans="1:13" ht="15">
      <c r="A46" s="189" t="s">
        <v>932</v>
      </c>
      <c r="B46" s="208"/>
      <c r="H46" s="186"/>
      <c r="L46" s="186"/>
      <c r="M46" s="186"/>
    </row>
    <row r="47" spans="1:13" ht="15">
      <c r="A47" s="189" t="s">
        <v>933</v>
      </c>
      <c r="B47" s="208"/>
      <c r="H47" s="186"/>
      <c r="L47" s="186"/>
      <c r="M47" s="186"/>
    </row>
    <row r="48" spans="1:13" ht="15">
      <c r="A48" s="189" t="s">
        <v>934</v>
      </c>
      <c r="B48" s="208"/>
      <c r="H48" s="186"/>
      <c r="L48" s="186"/>
      <c r="M48" s="186"/>
    </row>
    <row r="49" spans="1:13" ht="15">
      <c r="A49" s="189" t="s">
        <v>935</v>
      </c>
      <c r="B49" s="208"/>
      <c r="H49" s="186"/>
      <c r="L49" s="186"/>
      <c r="M49" s="186"/>
    </row>
    <row r="50" spans="1:13" ht="15">
      <c r="A50" s="189" t="s">
        <v>936</v>
      </c>
      <c r="B50" s="208"/>
      <c r="H50" s="186"/>
      <c r="L50" s="186"/>
      <c r="M50" s="186"/>
    </row>
    <row r="51" spans="1:13" ht="15">
      <c r="A51" s="189" t="s">
        <v>937</v>
      </c>
      <c r="B51" s="208"/>
      <c r="H51" s="186"/>
      <c r="L51" s="186"/>
      <c r="M51" s="186"/>
    </row>
    <row r="52" spans="1:13" ht="15">
      <c r="A52" s="189" t="s">
        <v>938</v>
      </c>
      <c r="B52" s="208"/>
      <c r="H52" s="186"/>
      <c r="L52" s="186"/>
      <c r="M52" s="186"/>
    </row>
    <row r="53" spans="1:13" ht="15">
      <c r="A53" s="189" t="s">
        <v>939</v>
      </c>
      <c r="B53" s="208"/>
      <c r="H53" s="186"/>
      <c r="L53" s="186"/>
      <c r="M53" s="186"/>
    </row>
    <row r="54" spans="1:13" ht="15">
      <c r="A54" s="189" t="s">
        <v>940</v>
      </c>
      <c r="B54" s="208"/>
      <c r="H54" s="186"/>
      <c r="L54" s="186"/>
      <c r="M54" s="186"/>
    </row>
    <row r="55" spans="1:13" ht="15">
      <c r="A55" s="189" t="s">
        <v>941</v>
      </c>
      <c r="B55" s="208"/>
      <c r="H55" s="186"/>
      <c r="L55" s="186"/>
      <c r="M55" s="186"/>
    </row>
    <row r="56" spans="1:13" ht="15">
      <c r="A56" s="189" t="s">
        <v>942</v>
      </c>
      <c r="B56" s="208"/>
      <c r="H56" s="186"/>
      <c r="L56" s="186"/>
      <c r="M56" s="186"/>
    </row>
    <row r="57" spans="1:13" ht="15">
      <c r="A57" s="189" t="s">
        <v>943</v>
      </c>
      <c r="B57" s="208"/>
      <c r="H57" s="186"/>
      <c r="L57" s="186"/>
      <c r="M57" s="186"/>
    </row>
    <row r="58" spans="1:13" ht="15">
      <c r="A58" s="189" t="s">
        <v>944</v>
      </c>
      <c r="B58" s="208"/>
      <c r="H58" s="186"/>
      <c r="L58" s="186"/>
      <c r="M58" s="186"/>
    </row>
    <row r="59" spans="1:13" ht="15">
      <c r="A59" s="189" t="s">
        <v>945</v>
      </c>
      <c r="B59" s="208"/>
      <c r="H59" s="186"/>
      <c r="L59" s="186"/>
      <c r="M59" s="186"/>
    </row>
    <row r="60" spans="1:13" ht="15" outlineLevel="1">
      <c r="A60" s="189" t="s">
        <v>946</v>
      </c>
      <c r="B60" s="208"/>
      <c r="E60" s="208"/>
      <c r="F60" s="208"/>
      <c r="G60" s="208"/>
      <c r="H60" s="186"/>
      <c r="L60" s="186"/>
      <c r="M60" s="186"/>
    </row>
    <row r="61" spans="1:13" ht="15" outlineLevel="1">
      <c r="A61" s="189" t="s">
        <v>947</v>
      </c>
      <c r="B61" s="208"/>
      <c r="E61" s="208"/>
      <c r="F61" s="208"/>
      <c r="G61" s="208"/>
      <c r="H61" s="186"/>
      <c r="L61" s="186"/>
      <c r="M61" s="186"/>
    </row>
    <row r="62" spans="1:13" ht="15" outlineLevel="1">
      <c r="A62" s="189" t="s">
        <v>948</v>
      </c>
      <c r="B62" s="208"/>
      <c r="E62" s="208"/>
      <c r="F62" s="208"/>
      <c r="G62" s="208"/>
      <c r="H62" s="186"/>
      <c r="L62" s="186"/>
      <c r="M62" s="186"/>
    </row>
    <row r="63" spans="1:13" ht="15" outlineLevel="1">
      <c r="A63" s="189" t="s">
        <v>949</v>
      </c>
      <c r="B63" s="208"/>
      <c r="E63" s="208"/>
      <c r="F63" s="208"/>
      <c r="G63" s="208"/>
      <c r="H63" s="186"/>
      <c r="L63" s="186"/>
      <c r="M63" s="186"/>
    </row>
    <row r="64" spans="1:13" ht="15" outlineLevel="1">
      <c r="A64" s="189" t="s">
        <v>950</v>
      </c>
      <c r="B64" s="208"/>
      <c r="E64" s="208"/>
      <c r="F64" s="208"/>
      <c r="G64" s="208"/>
      <c r="H64" s="186"/>
      <c r="L64" s="186"/>
      <c r="M64" s="186"/>
    </row>
    <row r="65" spans="1:13" ht="15" outlineLevel="1">
      <c r="A65" s="189" t="s">
        <v>951</v>
      </c>
      <c r="B65" s="208"/>
      <c r="E65" s="208"/>
      <c r="F65" s="208"/>
      <c r="G65" s="208"/>
      <c r="H65" s="186"/>
      <c r="L65" s="186"/>
      <c r="M65" s="186"/>
    </row>
    <row r="66" spans="1:13" ht="15" outlineLevel="1">
      <c r="A66" s="189" t="s">
        <v>952</v>
      </c>
      <c r="B66" s="208"/>
      <c r="E66" s="208"/>
      <c r="F66" s="208"/>
      <c r="G66" s="208"/>
      <c r="H66" s="186"/>
      <c r="L66" s="186"/>
      <c r="M66" s="186"/>
    </row>
    <row r="67" spans="1:13" ht="15" outlineLevel="1">
      <c r="A67" s="189" t="s">
        <v>953</v>
      </c>
      <c r="B67" s="208"/>
      <c r="E67" s="208"/>
      <c r="F67" s="208"/>
      <c r="G67" s="208"/>
      <c r="H67" s="186"/>
      <c r="L67" s="186"/>
      <c r="M67" s="186"/>
    </row>
    <row r="68" spans="1:13" ht="15" outlineLevel="1">
      <c r="A68" s="189" t="s">
        <v>954</v>
      </c>
      <c r="B68" s="208"/>
      <c r="E68" s="208"/>
      <c r="F68" s="208"/>
      <c r="G68" s="208"/>
      <c r="H68" s="186"/>
      <c r="L68" s="186"/>
      <c r="M68" s="186"/>
    </row>
    <row r="69" spans="1:13" ht="15" outlineLevel="1">
      <c r="A69" s="189" t="s">
        <v>955</v>
      </c>
      <c r="B69" s="208"/>
      <c r="E69" s="208"/>
      <c r="F69" s="208"/>
      <c r="G69" s="208"/>
      <c r="H69" s="186"/>
      <c r="L69" s="186"/>
      <c r="M69" s="186"/>
    </row>
    <row r="70" spans="1:13" ht="15" outlineLevel="1">
      <c r="A70" s="189" t="s">
        <v>956</v>
      </c>
      <c r="B70" s="208"/>
      <c r="E70" s="208"/>
      <c r="F70" s="208"/>
      <c r="G70" s="208"/>
      <c r="H70" s="186"/>
      <c r="L70" s="186"/>
      <c r="M70" s="186"/>
    </row>
    <row r="71" spans="1:13" ht="15" outlineLevel="1">
      <c r="A71" s="189" t="s">
        <v>957</v>
      </c>
      <c r="B71" s="208"/>
      <c r="E71" s="208"/>
      <c r="F71" s="208"/>
      <c r="G71" s="208"/>
      <c r="H71" s="186"/>
      <c r="L71" s="186"/>
      <c r="M71" s="186"/>
    </row>
    <row r="72" spans="1:13" ht="15" outlineLevel="1">
      <c r="A72" s="189" t="s">
        <v>958</v>
      </c>
      <c r="B72" s="208"/>
      <c r="E72" s="208"/>
      <c r="F72" s="208"/>
      <c r="G72" s="208"/>
      <c r="H72" s="186"/>
      <c r="L72" s="186"/>
      <c r="M72" s="186"/>
    </row>
    <row r="73" spans="1:8" ht="37.5">
      <c r="A73" s="201"/>
      <c r="B73" s="200" t="s">
        <v>880</v>
      </c>
      <c r="C73" s="201"/>
      <c r="D73" s="201"/>
      <c r="E73" s="201"/>
      <c r="F73" s="201"/>
      <c r="G73" s="201"/>
      <c r="H73" s="186"/>
    </row>
    <row r="74" spans="1:14" ht="15" customHeight="1">
      <c r="A74" s="210"/>
      <c r="B74" s="211" t="s">
        <v>959</v>
      </c>
      <c r="C74" s="210" t="s">
        <v>960</v>
      </c>
      <c r="D74" s="210"/>
      <c r="E74" s="213"/>
      <c r="F74" s="213"/>
      <c r="G74" s="213"/>
      <c r="H74" s="227"/>
      <c r="I74" s="227"/>
      <c r="J74" s="227"/>
      <c r="K74" s="227"/>
      <c r="L74" s="227"/>
      <c r="M74" s="227"/>
      <c r="N74" s="227"/>
    </row>
    <row r="75" spans="1:8" ht="15">
      <c r="A75" s="189" t="s">
        <v>961</v>
      </c>
      <c r="B75" s="189" t="s">
        <v>962</v>
      </c>
      <c r="C75" s="239">
        <v>36.70418613415391</v>
      </c>
      <c r="H75" s="186"/>
    </row>
    <row r="76" spans="1:8" ht="15">
      <c r="A76" s="189" t="s">
        <v>963</v>
      </c>
      <c r="B76" s="189" t="s">
        <v>2055</v>
      </c>
      <c r="C76" s="239">
        <v>177.78145272039964</v>
      </c>
      <c r="H76" s="186"/>
    </row>
    <row r="77" spans="1:8" ht="15" outlineLevel="1">
      <c r="A77" s="189" t="s">
        <v>964</v>
      </c>
      <c r="H77" s="186"/>
    </row>
    <row r="78" spans="1:8" ht="15" outlineLevel="1">
      <c r="A78" s="189" t="s">
        <v>965</v>
      </c>
      <c r="H78" s="186"/>
    </row>
    <row r="79" spans="1:8" ht="15" outlineLevel="1">
      <c r="A79" s="189" t="s">
        <v>966</v>
      </c>
      <c r="H79" s="186"/>
    </row>
    <row r="80" spans="1:8" ht="15" outlineLevel="1">
      <c r="A80" s="189" t="s">
        <v>967</v>
      </c>
      <c r="H80" s="186"/>
    </row>
    <row r="81" spans="1:8" ht="15">
      <c r="A81" s="210"/>
      <c r="B81" s="211" t="s">
        <v>968</v>
      </c>
      <c r="C81" s="210" t="s">
        <v>485</v>
      </c>
      <c r="D81" s="210" t="s">
        <v>486</v>
      </c>
      <c r="E81" s="213" t="s">
        <v>969</v>
      </c>
      <c r="F81" s="213" t="s">
        <v>970</v>
      </c>
      <c r="G81" s="213" t="s">
        <v>971</v>
      </c>
      <c r="H81" s="186"/>
    </row>
    <row r="82" spans="1:8" ht="15">
      <c r="A82" s="189" t="s">
        <v>972</v>
      </c>
      <c r="B82" s="189" t="s">
        <v>973</v>
      </c>
      <c r="C82" s="279">
        <v>0.0006383269436435261</v>
      </c>
      <c r="D82" s="312"/>
      <c r="E82" s="312"/>
      <c r="F82" s="312"/>
      <c r="G82" s="312">
        <f>C82</f>
        <v>0.0006383269436435261</v>
      </c>
      <c r="H82" s="186"/>
    </row>
    <row r="83" spans="1:8" ht="15">
      <c r="A83" s="189" t="s">
        <v>974</v>
      </c>
      <c r="B83" s="189" t="s">
        <v>975</v>
      </c>
      <c r="C83" s="279">
        <v>0.0001658272074701723</v>
      </c>
      <c r="G83" s="313">
        <f>C83</f>
        <v>0.0001658272074701723</v>
      </c>
      <c r="H83" s="186"/>
    </row>
    <row r="84" spans="1:8" ht="15">
      <c r="A84" s="189" t="s">
        <v>976</v>
      </c>
      <c r="B84" s="189" t="s">
        <v>977</v>
      </c>
      <c r="C84" s="279">
        <v>6.686111399681497E-05</v>
      </c>
      <c r="G84" s="313">
        <f>C84</f>
        <v>6.686111399681497E-05</v>
      </c>
      <c r="H84" s="186"/>
    </row>
    <row r="85" spans="1:8" ht="15">
      <c r="A85" s="189" t="s">
        <v>978</v>
      </c>
      <c r="B85" s="189" t="s">
        <v>979</v>
      </c>
      <c r="C85" s="279">
        <v>2.5704727347685746E-05</v>
      </c>
      <c r="G85" s="313">
        <f>C85</f>
        <v>2.5704727347685746E-05</v>
      </c>
      <c r="H85" s="186"/>
    </row>
    <row r="86" spans="1:8" ht="15">
      <c r="A86" s="189" t="s">
        <v>980</v>
      </c>
      <c r="B86" s="189" t="s">
        <v>981</v>
      </c>
      <c r="C86" s="279">
        <v>0</v>
      </c>
      <c r="G86" s="313">
        <f>C86</f>
        <v>0</v>
      </c>
      <c r="H86" s="186"/>
    </row>
    <row r="87" spans="1:8" ht="15" outlineLevel="1">
      <c r="A87" s="189" t="s">
        <v>982</v>
      </c>
      <c r="H87" s="186"/>
    </row>
    <row r="88" spans="1:8" ht="15" outlineLevel="1">
      <c r="A88" s="189" t="s">
        <v>983</v>
      </c>
      <c r="H88" s="186"/>
    </row>
    <row r="89" spans="1:8" ht="15" outlineLevel="1">
      <c r="A89" s="189" t="s">
        <v>984</v>
      </c>
      <c r="H89" s="186"/>
    </row>
    <row r="90" spans="1:8" ht="15" outlineLevel="1">
      <c r="A90" s="189" t="s">
        <v>985</v>
      </c>
      <c r="H90" s="186"/>
    </row>
    <row r="91" ht="15">
      <c r="H91" s="186"/>
    </row>
    <row r="92" ht="15">
      <c r="H92" s="186"/>
    </row>
    <row r="93" ht="15">
      <c r="H93" s="186"/>
    </row>
    <row r="94" ht="15">
      <c r="H94" s="186"/>
    </row>
    <row r="95" ht="15">
      <c r="H95" s="186"/>
    </row>
    <row r="96" ht="15">
      <c r="H96" s="186"/>
    </row>
    <row r="97" ht="15">
      <c r="H97" s="186"/>
    </row>
    <row r="98" ht="15">
      <c r="H98" s="186"/>
    </row>
    <row r="99" ht="15">
      <c r="H99" s="186"/>
    </row>
    <row r="100" ht="15">
      <c r="H100" s="186"/>
    </row>
    <row r="101" ht="15">
      <c r="H101" s="186"/>
    </row>
    <row r="102" ht="15">
      <c r="H102" s="186"/>
    </row>
    <row r="103" ht="15">
      <c r="H103" s="186"/>
    </row>
    <row r="104" ht="15">
      <c r="H104" s="186"/>
    </row>
    <row r="105" ht="15">
      <c r="H105" s="186"/>
    </row>
    <row r="106" ht="15">
      <c r="H106" s="186"/>
    </row>
    <row r="107" ht="15">
      <c r="H107" s="186"/>
    </row>
    <row r="108" ht="15">
      <c r="H108" s="186"/>
    </row>
    <row r="109" ht="15">
      <c r="H109" s="186"/>
    </row>
    <row r="110" ht="15">
      <c r="H110" s="186"/>
    </row>
    <row r="111" ht="15">
      <c r="H111" s="186"/>
    </row>
    <row r="112" ht="15">
      <c r="H112" s="186"/>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31.xml><?xml version="1.0" encoding="utf-8"?>
<worksheet xmlns="http://schemas.openxmlformats.org/spreadsheetml/2006/main" xmlns:r="http://schemas.openxmlformats.org/officeDocument/2006/relationships">
  <dimension ref="A1:F382"/>
  <sheetViews>
    <sheetView showGridLines="0" zoomScalePageLayoutView="0" workbookViewId="0" topLeftCell="A1">
      <selection activeCell="A1" sqref="A1"/>
    </sheetView>
  </sheetViews>
  <sheetFormatPr defaultColWidth="9.140625" defaultRowHeight="12.75"/>
  <sheetData>
    <row r="1" spans="2:6" ht="12.75">
      <c r="B1" t="s">
        <v>1692</v>
      </c>
      <c r="C1" t="s">
        <v>1693</v>
      </c>
      <c r="D1" t="s">
        <v>1694</v>
      </c>
      <c r="E1" t="s">
        <v>1695</v>
      </c>
      <c r="F1" t="s">
        <v>1696</v>
      </c>
    </row>
    <row r="2" spans="1:6" ht="12.75">
      <c r="A2" t="s">
        <v>1311</v>
      </c>
      <c r="B2">
        <v>13525029298.185057</v>
      </c>
      <c r="C2">
        <v>13502089847.617235</v>
      </c>
      <c r="D2">
        <v>13467751254.342722</v>
      </c>
      <c r="E2">
        <v>13410707988.315544</v>
      </c>
      <c r="F2">
        <v>5000000000</v>
      </c>
    </row>
    <row r="3" spans="1:6" ht="12.75">
      <c r="A3" t="s">
        <v>1312</v>
      </c>
      <c r="B3">
        <v>13447155221.462942</v>
      </c>
      <c r="C3">
        <v>13402313034.374952</v>
      </c>
      <c r="D3">
        <v>13335325402.444185</v>
      </c>
      <c r="E3">
        <v>13224410466.293955</v>
      </c>
      <c r="F3">
        <v>5000000000</v>
      </c>
    </row>
    <row r="4" spans="1:6" ht="12.75">
      <c r="A4" t="s">
        <v>1313</v>
      </c>
      <c r="B4">
        <v>13361569451.465914</v>
      </c>
      <c r="C4">
        <v>13294426028.013784</v>
      </c>
      <c r="D4">
        <v>13194336168.942049</v>
      </c>
      <c r="E4">
        <v>13029173507.681393</v>
      </c>
      <c r="F4">
        <v>5000000000</v>
      </c>
    </row>
    <row r="5" spans="1:6" ht="12.75">
      <c r="A5" t="s">
        <v>1314</v>
      </c>
      <c r="B5">
        <v>13272900006.837923</v>
      </c>
      <c r="C5">
        <v>13184525406.66632</v>
      </c>
      <c r="D5">
        <v>13053056618.985344</v>
      </c>
      <c r="E5">
        <v>12836825213.164242</v>
      </c>
      <c r="F5">
        <v>5000000000</v>
      </c>
    </row>
    <row r="6" spans="1:6" ht="12.75">
      <c r="A6" t="s">
        <v>1315</v>
      </c>
      <c r="B6">
        <v>13187597959.370096</v>
      </c>
      <c r="C6">
        <v>13077573108.077682</v>
      </c>
      <c r="D6">
        <v>12914243469.598747</v>
      </c>
      <c r="E6">
        <v>12646518842.806911</v>
      </c>
      <c r="F6">
        <v>5000000000</v>
      </c>
    </row>
    <row r="7" spans="1:6" ht="12.75">
      <c r="A7" t="s">
        <v>1316</v>
      </c>
      <c r="B7">
        <v>13104341824.729027</v>
      </c>
      <c r="C7">
        <v>12972971082.620913</v>
      </c>
      <c r="D7">
        <v>12778366972.522934</v>
      </c>
      <c r="E7">
        <v>12460457876.455433</v>
      </c>
      <c r="F7">
        <v>5000000000</v>
      </c>
    </row>
    <row r="8" spans="1:6" ht="12.75">
      <c r="A8" t="s">
        <v>1317</v>
      </c>
      <c r="B8">
        <v>13021573294.918362</v>
      </c>
      <c r="C8">
        <v>12869872876.603933</v>
      </c>
      <c r="D8">
        <v>12645614276.175528</v>
      </c>
      <c r="E8">
        <v>12280460689.167696</v>
      </c>
      <c r="F8">
        <v>5000000000</v>
      </c>
    </row>
    <row r="9" spans="1:6" ht="12.75">
      <c r="A9" t="s">
        <v>1318</v>
      </c>
      <c r="B9">
        <v>12938641811.80265</v>
      </c>
      <c r="C9">
        <v>12766218301.950684</v>
      </c>
      <c r="D9">
        <v>12511864512.842087</v>
      </c>
      <c r="E9">
        <v>12099108773.01051</v>
      </c>
      <c r="F9">
        <v>5000000000</v>
      </c>
    </row>
    <row r="10" spans="1:6" ht="12.75">
      <c r="A10" t="s">
        <v>1319</v>
      </c>
      <c r="B10">
        <v>12850310723.991306</v>
      </c>
      <c r="C10">
        <v>12658252832.611446</v>
      </c>
      <c r="D10">
        <v>12375515530.972107</v>
      </c>
      <c r="E10">
        <v>11918201705.39105</v>
      </c>
      <c r="F10">
        <v>5000000000</v>
      </c>
    </row>
    <row r="11" spans="1:6" ht="12.75">
      <c r="A11" t="s">
        <v>1320</v>
      </c>
      <c r="B11">
        <v>12764596847.911486</v>
      </c>
      <c r="C11">
        <v>12552493887.859705</v>
      </c>
      <c r="D11">
        <v>12240908315.585135</v>
      </c>
      <c r="E11">
        <v>11738637633.081547</v>
      </c>
      <c r="F11">
        <v>5000000000</v>
      </c>
    </row>
    <row r="12" spans="1:6" ht="12.75">
      <c r="A12" t="s">
        <v>1321</v>
      </c>
      <c r="B12">
        <v>12678827333.924004</v>
      </c>
      <c r="C12">
        <v>12447002658.920603</v>
      </c>
      <c r="D12">
        <v>12107166130.810226</v>
      </c>
      <c r="E12">
        <v>11561206876.545795</v>
      </c>
      <c r="F12">
        <v>5000000000</v>
      </c>
    </row>
    <row r="13" spans="1:6" ht="12.75">
      <c r="A13" t="s">
        <v>1322</v>
      </c>
      <c r="B13">
        <v>12588739827.59376</v>
      </c>
      <c r="C13">
        <v>12339628244.416311</v>
      </c>
      <c r="D13">
        <v>11975148604.436415</v>
      </c>
      <c r="E13">
        <v>11391386661.469362</v>
      </c>
      <c r="F13">
        <v>5000000000</v>
      </c>
    </row>
    <row r="14" spans="1:6" ht="12.75">
      <c r="A14" t="s">
        <v>1323</v>
      </c>
      <c r="B14">
        <v>12502987359.789412</v>
      </c>
      <c r="C14">
        <v>12234786326.378622</v>
      </c>
      <c r="D14">
        <v>11843206927.921741</v>
      </c>
      <c r="E14">
        <v>11218159721.166786</v>
      </c>
      <c r="F14">
        <v>5000000000</v>
      </c>
    </row>
    <row r="15" spans="1:6" ht="12.75">
      <c r="A15" t="s">
        <v>1324</v>
      </c>
      <c r="B15">
        <v>12418268727.629705</v>
      </c>
      <c r="C15">
        <v>12131938802.439554</v>
      </c>
      <c r="D15">
        <v>11714746809.494492</v>
      </c>
      <c r="E15">
        <v>11050992692.128757</v>
      </c>
      <c r="F15">
        <v>5000000000</v>
      </c>
    </row>
    <row r="16" spans="1:6" ht="12.75">
      <c r="A16" t="s">
        <v>1325</v>
      </c>
      <c r="B16">
        <v>12332386767.681253</v>
      </c>
      <c r="C16">
        <v>12027602673.612402</v>
      </c>
      <c r="D16">
        <v>11584461793.237598</v>
      </c>
      <c r="E16">
        <v>10881803171.834494</v>
      </c>
      <c r="F16">
        <v>5000000000</v>
      </c>
    </row>
    <row r="17" spans="1:6" ht="12.75">
      <c r="A17" t="s">
        <v>1326</v>
      </c>
      <c r="B17">
        <v>12246768121.342503</v>
      </c>
      <c r="C17">
        <v>11924494889.065836</v>
      </c>
      <c r="D17">
        <v>11456884837.95259</v>
      </c>
      <c r="E17">
        <v>10717849040.99543</v>
      </c>
      <c r="F17">
        <v>5000000000</v>
      </c>
    </row>
    <row r="18" spans="1:6" ht="12.75">
      <c r="A18" t="s">
        <v>1327</v>
      </c>
      <c r="B18">
        <v>12159745549.947912</v>
      </c>
      <c r="C18">
        <v>11819681200.24339</v>
      </c>
      <c r="D18">
        <v>11327300232.390503</v>
      </c>
      <c r="E18">
        <v>10551740922.307573</v>
      </c>
      <c r="F18">
        <v>5000000000</v>
      </c>
    </row>
    <row r="19" spans="1:6" ht="12.75">
      <c r="A19" t="s">
        <v>1328</v>
      </c>
      <c r="B19">
        <v>12075100269.613869</v>
      </c>
      <c r="C19">
        <v>11717495639.645445</v>
      </c>
      <c r="D19">
        <v>11200812886.492727</v>
      </c>
      <c r="E19">
        <v>10389720619.56461</v>
      </c>
      <c r="F19">
        <v>5000000000</v>
      </c>
    </row>
    <row r="20" spans="1:6" ht="12.75">
      <c r="A20" t="s">
        <v>1329</v>
      </c>
      <c r="B20">
        <v>11988870678.14103</v>
      </c>
      <c r="C20">
        <v>11614723909.761702</v>
      </c>
      <c r="D20">
        <v>11075246467.336273</v>
      </c>
      <c r="E20">
        <v>10231134887.473188</v>
      </c>
      <c r="F20">
        <v>5000000000</v>
      </c>
    </row>
    <row r="21" spans="1:6" ht="12.75">
      <c r="A21" t="s">
        <v>1330</v>
      </c>
      <c r="B21">
        <v>11899790384.21601</v>
      </c>
      <c r="C21">
        <v>11508870559.8904</v>
      </c>
      <c r="D21">
        <v>10946399835.912497</v>
      </c>
      <c r="E21">
        <v>10069278147.84496</v>
      </c>
      <c r="F21">
        <v>5000000000</v>
      </c>
    </row>
    <row r="22" spans="1:6" ht="12.75">
      <c r="A22" t="s">
        <v>1331</v>
      </c>
      <c r="B22">
        <v>11813202240.154469</v>
      </c>
      <c r="C22">
        <v>11406373639.810593</v>
      </c>
      <c r="D22">
        <v>10822210147.285547</v>
      </c>
      <c r="E22">
        <v>9914231979.951471</v>
      </c>
      <c r="F22">
        <v>5000000000</v>
      </c>
    </row>
    <row r="23" spans="1:6" ht="12.75">
      <c r="A23" t="s">
        <v>1332</v>
      </c>
      <c r="B23">
        <v>11731102353.726288</v>
      </c>
      <c r="C23">
        <v>11307889546.010607</v>
      </c>
      <c r="D23">
        <v>10701484326.425053</v>
      </c>
      <c r="E23">
        <v>9762111259.881166</v>
      </c>
      <c r="F23">
        <v>5000000000</v>
      </c>
    </row>
    <row r="24" spans="1:6" ht="12.75">
      <c r="A24" t="s">
        <v>1333</v>
      </c>
      <c r="B24">
        <v>11647892595.991085</v>
      </c>
      <c r="C24">
        <v>11208638695.565006</v>
      </c>
      <c r="D24">
        <v>10580578777.312305</v>
      </c>
      <c r="E24">
        <v>9610938051.028715</v>
      </c>
      <c r="F24">
        <v>5000000000</v>
      </c>
    </row>
    <row r="25" spans="1:6" ht="12.75">
      <c r="A25" t="s">
        <v>1334</v>
      </c>
      <c r="B25">
        <v>11562259222.303728</v>
      </c>
      <c r="C25">
        <v>11109188544.46276</v>
      </c>
      <c r="D25">
        <v>10462609317.923876</v>
      </c>
      <c r="E25">
        <v>9467414088.38613</v>
      </c>
      <c r="F25">
        <v>5000000000</v>
      </c>
    </row>
    <row r="26" spans="1:6" ht="12.75">
      <c r="A26" t="s">
        <v>1335</v>
      </c>
      <c r="B26">
        <v>11476933522.620287</v>
      </c>
      <c r="C26">
        <v>11008503400.50238</v>
      </c>
      <c r="D26">
        <v>10341416861.828829</v>
      </c>
      <c r="E26">
        <v>9318114195.881529</v>
      </c>
      <c r="F26">
        <v>5000000000</v>
      </c>
    </row>
    <row r="27" spans="1:6" ht="12.75">
      <c r="A27" t="s">
        <v>1336</v>
      </c>
      <c r="B27">
        <v>11394935203.972847</v>
      </c>
      <c r="C27">
        <v>10911911502.825262</v>
      </c>
      <c r="D27">
        <v>10225448515.04641</v>
      </c>
      <c r="E27">
        <v>9175852706.456348</v>
      </c>
      <c r="F27">
        <v>5000000000</v>
      </c>
    </row>
    <row r="28" spans="1:6" ht="12.75">
      <c r="A28" t="s">
        <v>1337</v>
      </c>
      <c r="B28">
        <v>11310965355.084394</v>
      </c>
      <c r="C28">
        <v>10813130052.42737</v>
      </c>
      <c r="D28">
        <v>10107111354.442308</v>
      </c>
      <c r="E28">
        <v>9031247354.895924</v>
      </c>
      <c r="F28">
        <v>5000000000</v>
      </c>
    </row>
    <row r="29" spans="1:6" ht="12.75">
      <c r="A29" t="s">
        <v>1338</v>
      </c>
      <c r="B29">
        <v>11226479424.324074</v>
      </c>
      <c r="C29">
        <v>10714746470.425406</v>
      </c>
      <c r="D29">
        <v>9990501532.911024</v>
      </c>
      <c r="E29">
        <v>8890456491.610022</v>
      </c>
      <c r="F29">
        <v>5000000000</v>
      </c>
    </row>
    <row r="30" spans="1:6" ht="12.75">
      <c r="A30" t="s">
        <v>1339</v>
      </c>
      <c r="B30">
        <v>11142752569.09459</v>
      </c>
      <c r="C30">
        <v>10616798640.119396</v>
      </c>
      <c r="D30">
        <v>9873998680.861074</v>
      </c>
      <c r="E30">
        <v>8749564853.847368</v>
      </c>
      <c r="F30">
        <v>5000000000</v>
      </c>
    </row>
    <row r="31" spans="1:6" ht="12.75">
      <c r="A31" t="s">
        <v>1340</v>
      </c>
      <c r="B31">
        <v>11057292073.780394</v>
      </c>
      <c r="C31">
        <v>10517503232.40211</v>
      </c>
      <c r="D31">
        <v>9756773685.423326</v>
      </c>
      <c r="E31">
        <v>8609070031.843676</v>
      </c>
      <c r="F31">
        <v>5000000000</v>
      </c>
    </row>
    <row r="32" spans="1:6" ht="12.75">
      <c r="A32" t="s">
        <v>1341</v>
      </c>
      <c r="B32">
        <v>10974044663.164387</v>
      </c>
      <c r="C32">
        <v>10421186218.689722</v>
      </c>
      <c r="D32">
        <v>9643629148.85957</v>
      </c>
      <c r="E32">
        <v>8474353841.495456</v>
      </c>
      <c r="F32">
        <v>5000000000</v>
      </c>
    </row>
    <row r="33" spans="1:6" ht="12.75">
      <c r="A33" t="s">
        <v>1342</v>
      </c>
      <c r="B33">
        <v>10888622844.59242</v>
      </c>
      <c r="C33">
        <v>10322530322.69382</v>
      </c>
      <c r="D33">
        <v>9528040723.69154</v>
      </c>
      <c r="E33">
        <v>8337317048.758006</v>
      </c>
      <c r="F33">
        <v>5000000000</v>
      </c>
    </row>
    <row r="34" spans="1:6" ht="12.75">
      <c r="A34" t="s">
        <v>1343</v>
      </c>
      <c r="B34">
        <v>10805006171.600721</v>
      </c>
      <c r="C34">
        <v>10226447468.292852</v>
      </c>
      <c r="D34">
        <v>9416120258.486822</v>
      </c>
      <c r="E34">
        <v>8205608497.839721</v>
      </c>
      <c r="F34">
        <v>5000000000</v>
      </c>
    </row>
    <row r="35" spans="1:6" ht="12.75">
      <c r="A35" t="s">
        <v>1344</v>
      </c>
      <c r="B35">
        <v>10722720704.907883</v>
      </c>
      <c r="C35">
        <v>10131355289.947388</v>
      </c>
      <c r="D35">
        <v>9304838575.392168</v>
      </c>
      <c r="E35">
        <v>8074288417.244251</v>
      </c>
      <c r="F35">
        <v>5000000000</v>
      </c>
    </row>
    <row r="36" spans="1:6" ht="12.75">
      <c r="A36" t="s">
        <v>1345</v>
      </c>
      <c r="B36">
        <v>10638788273.030024</v>
      </c>
      <c r="C36">
        <v>10035002765.655643</v>
      </c>
      <c r="D36">
        <v>9192907431.256231</v>
      </c>
      <c r="E36">
        <v>7943372369.730326</v>
      </c>
      <c r="F36">
        <v>5000000000</v>
      </c>
    </row>
    <row r="37" spans="1:6" ht="12.75">
      <c r="A37" t="s">
        <v>1346</v>
      </c>
      <c r="B37">
        <v>10553015543.10426</v>
      </c>
      <c r="C37">
        <v>9938847603.29074</v>
      </c>
      <c r="D37">
        <v>9083904044.950108</v>
      </c>
      <c r="E37">
        <v>7819150713.232778</v>
      </c>
      <c r="F37">
        <v>5000000000</v>
      </c>
    </row>
    <row r="38" spans="1:6" ht="12.75">
      <c r="A38" t="s">
        <v>1347</v>
      </c>
      <c r="B38">
        <v>10471645542.345896</v>
      </c>
      <c r="C38">
        <v>9845486157.729715</v>
      </c>
      <c r="D38">
        <v>8975688362.873257</v>
      </c>
      <c r="E38">
        <v>7693278088.384879</v>
      </c>
      <c r="F38">
        <v>5000000000</v>
      </c>
    </row>
    <row r="39" spans="1:6" ht="12.75">
      <c r="A39" t="s">
        <v>1348</v>
      </c>
      <c r="B39">
        <v>10386399584.27703</v>
      </c>
      <c r="C39">
        <v>9749308649.394289</v>
      </c>
      <c r="D39">
        <v>8866131871.742552</v>
      </c>
      <c r="E39">
        <v>7568223270.697247</v>
      </c>
      <c r="F39">
        <v>5000000000</v>
      </c>
    </row>
    <row r="40" spans="1:6" ht="12.75">
      <c r="A40" t="s">
        <v>1349</v>
      </c>
      <c r="B40">
        <v>10302113263.964209</v>
      </c>
      <c r="C40">
        <v>9653791002.337551</v>
      </c>
      <c r="D40">
        <v>8756939557.160355</v>
      </c>
      <c r="E40">
        <v>7443354799.776718</v>
      </c>
      <c r="F40">
        <v>5000000000</v>
      </c>
    </row>
    <row r="41" spans="1:6" ht="12.75">
      <c r="A41" t="s">
        <v>1350</v>
      </c>
      <c r="B41">
        <v>10217687747.545412</v>
      </c>
      <c r="C41">
        <v>9558962524.896908</v>
      </c>
      <c r="D41">
        <v>8649579325.917404</v>
      </c>
      <c r="E41">
        <v>7321961453.1231785</v>
      </c>
      <c r="F41">
        <v>5000000000</v>
      </c>
    </row>
    <row r="42" spans="1:6" ht="12.75">
      <c r="A42" t="s">
        <v>1351</v>
      </c>
      <c r="B42">
        <v>10134803575.793266</v>
      </c>
      <c r="C42">
        <v>9465340628.774529</v>
      </c>
      <c r="D42">
        <v>8543081851.663229</v>
      </c>
      <c r="E42">
        <v>7201179544.310541</v>
      </c>
      <c r="F42">
        <v>5000000000</v>
      </c>
    </row>
    <row r="43" spans="1:6" ht="12.75">
      <c r="A43" t="s">
        <v>1352</v>
      </c>
      <c r="B43">
        <v>10048037075.176163</v>
      </c>
      <c r="C43">
        <v>9368389085.40909</v>
      </c>
      <c r="D43">
        <v>8434072543.82021</v>
      </c>
      <c r="E43">
        <v>7079181114.956045</v>
      </c>
      <c r="F43">
        <v>5000000000</v>
      </c>
    </row>
    <row r="44" spans="1:6" ht="12.75">
      <c r="A44" t="s">
        <v>1353</v>
      </c>
      <c r="B44">
        <v>9964583255.772137</v>
      </c>
      <c r="C44">
        <v>9275330450.159893</v>
      </c>
      <c r="D44">
        <v>8329742403.996944</v>
      </c>
      <c r="E44">
        <v>6962951111.938311</v>
      </c>
      <c r="F44">
        <v>5000000000</v>
      </c>
    </row>
    <row r="45" spans="1:6" ht="12.75">
      <c r="A45" t="s">
        <v>1354</v>
      </c>
      <c r="B45">
        <v>9877819716.884605</v>
      </c>
      <c r="C45">
        <v>9178973699.370161</v>
      </c>
      <c r="D45">
        <v>8222244715.923311</v>
      </c>
      <c r="E45">
        <v>6843980961.823688</v>
      </c>
      <c r="F45">
        <v>5000000000</v>
      </c>
    </row>
    <row r="46" spans="1:6" ht="12.75">
      <c r="A46" t="s">
        <v>1355</v>
      </c>
      <c r="B46">
        <v>9791093240.784098</v>
      </c>
      <c r="C46">
        <v>9083448887.674292</v>
      </c>
      <c r="D46">
        <v>8116649961.640872</v>
      </c>
      <c r="E46">
        <v>6728392140.406337</v>
      </c>
      <c r="F46">
        <v>5000000000</v>
      </c>
    </row>
    <row r="47" spans="1:6" ht="12.75">
      <c r="A47" t="s">
        <v>1356</v>
      </c>
      <c r="B47">
        <v>9708720986.13811</v>
      </c>
      <c r="C47">
        <v>8991753440.124182</v>
      </c>
      <c r="D47">
        <v>8014280208.042968</v>
      </c>
      <c r="E47">
        <v>6615392556.499671</v>
      </c>
      <c r="F47">
        <v>5000000000</v>
      </c>
    </row>
    <row r="48" spans="1:6" ht="12.75">
      <c r="A48" t="s">
        <v>1357</v>
      </c>
      <c r="B48">
        <v>9624621046.903263</v>
      </c>
      <c r="C48">
        <v>8898745522.02403</v>
      </c>
      <c r="D48">
        <v>7911211831.693973</v>
      </c>
      <c r="E48">
        <v>6502655259.910193</v>
      </c>
      <c r="F48">
        <v>5000000000</v>
      </c>
    </row>
    <row r="49" spans="1:6" ht="12.75">
      <c r="A49" t="s">
        <v>1358</v>
      </c>
      <c r="B49">
        <v>9541224067.728352</v>
      </c>
      <c r="C49">
        <v>8807640609.527586</v>
      </c>
      <c r="D49">
        <v>7811586620.972512</v>
      </c>
      <c r="E49">
        <v>6395323493.964501</v>
      </c>
      <c r="F49">
        <v>5000000000</v>
      </c>
    </row>
    <row r="50" spans="1:6" ht="12.75">
      <c r="A50" t="s">
        <v>1359</v>
      </c>
      <c r="B50">
        <v>9459484665.839003</v>
      </c>
      <c r="C50">
        <v>8717375363.463272</v>
      </c>
      <c r="D50">
        <v>7711866579.610902</v>
      </c>
      <c r="E50">
        <v>6286941094.804822</v>
      </c>
      <c r="F50">
        <v>5000000000</v>
      </c>
    </row>
    <row r="51" spans="1:6" ht="12.75">
      <c r="A51" t="s">
        <v>1360</v>
      </c>
      <c r="B51">
        <v>9375094454.813768</v>
      </c>
      <c r="C51">
        <v>8625424569.994814</v>
      </c>
      <c r="D51">
        <v>7611741124.384478</v>
      </c>
      <c r="E51">
        <v>6179879071.30099</v>
      </c>
      <c r="F51">
        <v>5000000000</v>
      </c>
    </row>
    <row r="52" spans="1:6" ht="12.75">
      <c r="A52" t="s">
        <v>1361</v>
      </c>
      <c r="B52">
        <v>9286665451.832335</v>
      </c>
      <c r="C52">
        <v>8529575332.817307</v>
      </c>
      <c r="D52">
        <v>7508013243.534332</v>
      </c>
      <c r="E52">
        <v>6069845222.032642</v>
      </c>
      <c r="F52">
        <v>5000000000</v>
      </c>
    </row>
    <row r="53" spans="1:6" ht="12.75">
      <c r="A53" t="s">
        <v>1362</v>
      </c>
      <c r="B53">
        <v>9201847851.490873</v>
      </c>
      <c r="C53">
        <v>8437799805.942387</v>
      </c>
      <c r="D53">
        <v>7408948999.22977</v>
      </c>
      <c r="E53">
        <v>5965203659.643116</v>
      </c>
      <c r="F53">
        <v>5000000000</v>
      </c>
    </row>
    <row r="54" spans="1:6" ht="12.75">
      <c r="A54" t="s">
        <v>1363</v>
      </c>
      <c r="B54">
        <v>9120251759.457514</v>
      </c>
      <c r="C54">
        <v>8348794571.6013975</v>
      </c>
      <c r="D54">
        <v>7312152764.078547</v>
      </c>
      <c r="E54">
        <v>5862333834.052446</v>
      </c>
      <c r="F54">
        <v>5000000000</v>
      </c>
    </row>
    <row r="55" spans="1:6" ht="12.75">
      <c r="A55" t="s">
        <v>1364</v>
      </c>
      <c r="B55">
        <v>9035636630.942274</v>
      </c>
      <c r="C55">
        <v>8257308006.396157</v>
      </c>
      <c r="D55">
        <v>7213633248.751804</v>
      </c>
      <c r="E55">
        <v>5758852668.648113</v>
      </c>
      <c r="F55">
        <v>5000000000</v>
      </c>
    </row>
    <row r="56" spans="1:6" ht="12.75">
      <c r="A56" t="s">
        <v>1365</v>
      </c>
      <c r="B56">
        <v>8948643623.984787</v>
      </c>
      <c r="C56">
        <v>8164385455.205438</v>
      </c>
      <c r="D56">
        <v>7114900672.624817</v>
      </c>
      <c r="E56">
        <v>5656748032.6044035</v>
      </c>
      <c r="F56">
        <v>5000000000</v>
      </c>
    </row>
    <row r="57" spans="1:6" ht="12.75">
      <c r="A57" t="s">
        <v>1366</v>
      </c>
      <c r="B57">
        <v>8862642878.972242</v>
      </c>
      <c r="C57">
        <v>8072207484.517694</v>
      </c>
      <c r="D57">
        <v>7016681286.33943</v>
      </c>
      <c r="E57">
        <v>5555029413.920483</v>
      </c>
      <c r="F57">
        <v>5000000000</v>
      </c>
    </row>
    <row r="58" spans="1:6" ht="12.75">
      <c r="A58" t="s">
        <v>1367</v>
      </c>
      <c r="B58">
        <v>8777837611.10621</v>
      </c>
      <c r="C58">
        <v>7981842779.781598</v>
      </c>
      <c r="D58">
        <v>6921056115.355957</v>
      </c>
      <c r="E58">
        <v>5456863200.490433</v>
      </c>
      <c r="F58">
        <v>5000000000</v>
      </c>
    </row>
    <row r="59" spans="1:6" ht="12.75">
      <c r="A59" t="s">
        <v>1368</v>
      </c>
      <c r="B59">
        <v>8702095941.06084</v>
      </c>
      <c r="C59">
        <v>7899548559.492472</v>
      </c>
      <c r="D59">
        <v>6832278600.724689</v>
      </c>
      <c r="E59">
        <v>5364050809.038108</v>
      </c>
      <c r="F59">
        <v>5000000000</v>
      </c>
    </row>
    <row r="60" spans="1:6" ht="12.75">
      <c r="A60" t="s">
        <v>1369</v>
      </c>
      <c r="B60">
        <v>8625990202.662533</v>
      </c>
      <c r="C60">
        <v>7817180600.521899</v>
      </c>
      <c r="D60">
        <v>6743844266.397601</v>
      </c>
      <c r="E60">
        <v>5272195035.556281</v>
      </c>
      <c r="F60">
        <v>5000000000</v>
      </c>
    </row>
    <row r="61" spans="1:6" ht="12.75">
      <c r="A61" t="s">
        <v>1370</v>
      </c>
      <c r="B61">
        <v>8549980632.971067</v>
      </c>
      <c r="C61">
        <v>7736427126.589798</v>
      </c>
      <c r="D61">
        <v>6658845559.713232</v>
      </c>
      <c r="E61">
        <v>5185825377.644879</v>
      </c>
      <c r="F61">
        <v>5000000000</v>
      </c>
    </row>
    <row r="62" spans="1:6" ht="12.75">
      <c r="A62" t="s">
        <v>1371</v>
      </c>
      <c r="B62">
        <v>8473720816.642866</v>
      </c>
      <c r="C62">
        <v>7654419117.693616</v>
      </c>
      <c r="D62">
        <v>6571504875.948137</v>
      </c>
      <c r="E62">
        <v>5096128853.406909</v>
      </c>
      <c r="F62">
        <v>5000000000</v>
      </c>
    </row>
    <row r="63" spans="1:6" ht="12.75">
      <c r="A63" t="s">
        <v>1372</v>
      </c>
      <c r="B63">
        <v>8394863857.939033</v>
      </c>
      <c r="C63">
        <v>7570739535.58875</v>
      </c>
      <c r="D63">
        <v>6483666506.124612</v>
      </c>
      <c r="E63">
        <v>5007400377.923753</v>
      </c>
      <c r="F63">
        <v>5000000000</v>
      </c>
    </row>
    <row r="64" spans="1:6" ht="12.75">
      <c r="A64" t="s">
        <v>1373</v>
      </c>
      <c r="B64">
        <v>8316554509.896661</v>
      </c>
      <c r="C64">
        <v>7487397066.408899</v>
      </c>
      <c r="D64">
        <v>6395983302.058802</v>
      </c>
      <c r="E64">
        <v>4918759519.734831</v>
      </c>
      <c r="F64">
        <v>5000000000</v>
      </c>
    </row>
    <row r="65" spans="1:6" ht="12.75">
      <c r="A65" t="s">
        <v>1374</v>
      </c>
      <c r="B65">
        <v>8239127059.300082</v>
      </c>
      <c r="C65">
        <v>7405513658.507416</v>
      </c>
      <c r="D65">
        <v>6310465705.784801</v>
      </c>
      <c r="E65">
        <v>4833099802.600237</v>
      </c>
      <c r="F65">
        <v>5000000000</v>
      </c>
    </row>
    <row r="66" spans="1:6" ht="12.75">
      <c r="A66" t="s">
        <v>1375</v>
      </c>
      <c r="B66">
        <v>8163964790.800632</v>
      </c>
      <c r="C66">
        <v>7325510395.836774</v>
      </c>
      <c r="D66">
        <v>6226417033.309047</v>
      </c>
      <c r="E66">
        <v>4748529906.037548</v>
      </c>
      <c r="F66">
        <v>5000000000</v>
      </c>
    </row>
    <row r="67" spans="1:6" ht="12.75">
      <c r="A67" t="s">
        <v>1376</v>
      </c>
      <c r="B67">
        <v>8082117878.489117</v>
      </c>
      <c r="C67">
        <v>7239769267.691875</v>
      </c>
      <c r="D67">
        <v>6137890478.023942</v>
      </c>
      <c r="E67">
        <v>4661189144.625571</v>
      </c>
      <c r="F67">
        <v>5000000000</v>
      </c>
    </row>
    <row r="68" spans="1:6" ht="12.75">
      <c r="A68" t="s">
        <v>1377</v>
      </c>
      <c r="B68">
        <v>8008034553.84167</v>
      </c>
      <c r="C68">
        <v>7161632704.949506</v>
      </c>
      <c r="D68">
        <v>6056702199.95196</v>
      </c>
      <c r="E68">
        <v>4580679387.242814</v>
      </c>
      <c r="F68">
        <v>5000000000</v>
      </c>
    </row>
    <row r="69" spans="1:6" ht="12.75">
      <c r="A69" t="s">
        <v>1378</v>
      </c>
      <c r="B69">
        <v>7934541819.511694</v>
      </c>
      <c r="C69">
        <v>7083872532.999168</v>
      </c>
      <c r="D69">
        <v>5975703043.013051</v>
      </c>
      <c r="E69">
        <v>4500277579.132629</v>
      </c>
      <c r="F69">
        <v>5000000000</v>
      </c>
    </row>
    <row r="70" spans="1:6" ht="12.75">
      <c r="A70" t="s">
        <v>1379</v>
      </c>
      <c r="B70">
        <v>7849373283.010339</v>
      </c>
      <c r="C70">
        <v>6996332282.595292</v>
      </c>
      <c r="D70">
        <v>5887331147.773978</v>
      </c>
      <c r="E70">
        <v>4415550362.188074</v>
      </c>
      <c r="F70">
        <v>5000000000</v>
      </c>
    </row>
    <row r="71" spans="1:6" ht="12.75">
      <c r="A71" t="s">
        <v>1380</v>
      </c>
      <c r="B71">
        <v>7774907028.655821</v>
      </c>
      <c r="C71">
        <v>6918205023.841845</v>
      </c>
      <c r="D71">
        <v>5806782484.100425</v>
      </c>
      <c r="E71">
        <v>4336691769.486695</v>
      </c>
      <c r="F71">
        <v>5000000000</v>
      </c>
    </row>
    <row r="72" spans="1:6" ht="12.75">
      <c r="A72" t="s">
        <v>1381</v>
      </c>
      <c r="B72">
        <v>7700837552.105755</v>
      </c>
      <c r="C72">
        <v>6840675117.00674</v>
      </c>
      <c r="D72">
        <v>5727105556.530928</v>
      </c>
      <c r="E72">
        <v>4259070263.769552</v>
      </c>
      <c r="F72">
        <v>2500000000</v>
      </c>
    </row>
    <row r="73" spans="1:6" ht="12.75">
      <c r="A73" t="s">
        <v>1382</v>
      </c>
      <c r="B73">
        <v>7625930323.176352</v>
      </c>
      <c r="C73">
        <v>6763756414.673137</v>
      </c>
      <c r="D73">
        <v>5649698833.022674</v>
      </c>
      <c r="E73">
        <v>4185428488.387578</v>
      </c>
      <c r="F73">
        <v>2500000000</v>
      </c>
    </row>
    <row r="74" spans="1:6" ht="12.75">
      <c r="A74" t="s">
        <v>1383</v>
      </c>
      <c r="B74">
        <v>7551974267.606325</v>
      </c>
      <c r="C74">
        <v>6686801119.252392</v>
      </c>
      <c r="D74">
        <v>5571213966.316159</v>
      </c>
      <c r="E74">
        <v>4109803769.5549808</v>
      </c>
      <c r="F74">
        <v>2500000000</v>
      </c>
    </row>
    <row r="75" spans="1:6" ht="12.75">
      <c r="A75" t="s">
        <v>1384</v>
      </c>
      <c r="B75">
        <v>7479382598.173499</v>
      </c>
      <c r="C75">
        <v>6611655474.673489</v>
      </c>
      <c r="D75">
        <v>5495047032.2543745</v>
      </c>
      <c r="E75">
        <v>4036999962.357652</v>
      </c>
      <c r="F75">
        <v>2500000000</v>
      </c>
    </row>
    <row r="76" spans="1:6" ht="12.75">
      <c r="A76" t="s">
        <v>1385</v>
      </c>
      <c r="B76">
        <v>7405499671.411399</v>
      </c>
      <c r="C76">
        <v>6535241056.27145</v>
      </c>
      <c r="D76">
        <v>5417724332.842624</v>
      </c>
      <c r="E76">
        <v>3963335655.0225296</v>
      </c>
      <c r="F76">
        <v>2500000000</v>
      </c>
    </row>
    <row r="77" spans="1:6" ht="12.75">
      <c r="A77" t="s">
        <v>1386</v>
      </c>
      <c r="B77">
        <v>7332604457.76596</v>
      </c>
      <c r="C77">
        <v>6460290737.061078</v>
      </c>
      <c r="D77">
        <v>5342408866.259796</v>
      </c>
      <c r="E77">
        <v>3892218001.6008835</v>
      </c>
      <c r="F77">
        <v>2500000000</v>
      </c>
    </row>
    <row r="78" spans="1:6" ht="12.75">
      <c r="A78" t="s">
        <v>1387</v>
      </c>
      <c r="B78">
        <v>7259977567.022127</v>
      </c>
      <c r="C78">
        <v>6385455205.000979</v>
      </c>
      <c r="D78">
        <v>5267093339.227903</v>
      </c>
      <c r="E78">
        <v>3821093534.607817</v>
      </c>
      <c r="F78">
        <v>2500000000</v>
      </c>
    </row>
    <row r="79" spans="1:6" ht="12.75">
      <c r="A79" t="s">
        <v>1388</v>
      </c>
      <c r="B79">
        <v>7188122712.020697</v>
      </c>
      <c r="C79">
        <v>6311532828.200424</v>
      </c>
      <c r="D79">
        <v>5192877651.575201</v>
      </c>
      <c r="E79">
        <v>3751296259.399732</v>
      </c>
      <c r="F79">
        <v>2500000000</v>
      </c>
    </row>
    <row r="80" spans="1:6" ht="12.75">
      <c r="A80" t="s">
        <v>1389</v>
      </c>
      <c r="B80">
        <v>7116219293.700646</v>
      </c>
      <c r="C80">
        <v>6238141851.535023</v>
      </c>
      <c r="D80">
        <v>5119862036.947897</v>
      </c>
      <c r="E80">
        <v>3683389242.8656535</v>
      </c>
      <c r="F80">
        <v>2500000000</v>
      </c>
    </row>
    <row r="81" spans="1:6" ht="12.75">
      <c r="A81" t="s">
        <v>1390</v>
      </c>
      <c r="B81">
        <v>7042403067.178184</v>
      </c>
      <c r="C81">
        <v>6162963282.590515</v>
      </c>
      <c r="D81">
        <v>5045296403.164616</v>
      </c>
      <c r="E81">
        <v>3614370442.92384</v>
      </c>
      <c r="F81">
        <v>2500000000</v>
      </c>
    </row>
    <row r="82" spans="1:6" ht="12.75">
      <c r="A82" t="s">
        <v>1391</v>
      </c>
      <c r="B82">
        <v>6968368859.36457</v>
      </c>
      <c r="C82">
        <v>6088164718.428913</v>
      </c>
      <c r="D82">
        <v>4971795608.467878</v>
      </c>
      <c r="E82">
        <v>3547115470.991171</v>
      </c>
      <c r="F82">
        <v>2500000000</v>
      </c>
    </row>
    <row r="83" spans="1:6" ht="12.75">
      <c r="A83" t="s">
        <v>1392</v>
      </c>
      <c r="B83">
        <v>6897151119.529267</v>
      </c>
      <c r="C83">
        <v>6015722347.595634</v>
      </c>
      <c r="D83">
        <v>4900142938.718236</v>
      </c>
      <c r="E83">
        <v>3481187603.9987383</v>
      </c>
      <c r="F83">
        <v>2500000000</v>
      </c>
    </row>
    <row r="84" spans="1:6" ht="12.75">
      <c r="A84" t="s">
        <v>1393</v>
      </c>
      <c r="B84">
        <v>6826634570.411757</v>
      </c>
      <c r="C84">
        <v>5944118742.399497</v>
      </c>
      <c r="D84">
        <v>4829504050.921981</v>
      </c>
      <c r="E84">
        <v>3416471749.478019</v>
      </c>
      <c r="F84">
        <v>2500000000</v>
      </c>
    </row>
    <row r="85" spans="1:6" ht="12.75">
      <c r="A85" t="s">
        <v>1394</v>
      </c>
      <c r="B85">
        <v>6757216838.488637</v>
      </c>
      <c r="C85">
        <v>5874660850.276218</v>
      </c>
      <c r="D85">
        <v>4762105074.609359</v>
      </c>
      <c r="E85">
        <v>3355902110.4089355</v>
      </c>
      <c r="F85">
        <v>2500000000</v>
      </c>
    </row>
    <row r="86" spans="1:6" ht="12.75">
      <c r="A86" t="s">
        <v>1395</v>
      </c>
      <c r="B86">
        <v>6687481439.446309</v>
      </c>
      <c r="C86">
        <v>5804172518.209302</v>
      </c>
      <c r="D86">
        <v>4693000276.12654</v>
      </c>
      <c r="E86">
        <v>3293195473.5422354</v>
      </c>
      <c r="F86">
        <v>2500000000</v>
      </c>
    </row>
    <row r="87" spans="1:6" ht="12.75">
      <c r="A87" t="s">
        <v>1396</v>
      </c>
      <c r="B87">
        <v>6618028862.901151</v>
      </c>
      <c r="C87">
        <v>5734465445.626448</v>
      </c>
      <c r="D87">
        <v>4625226174.227486</v>
      </c>
      <c r="E87">
        <v>3232332196.5672812</v>
      </c>
      <c r="F87">
        <v>2500000000</v>
      </c>
    </row>
    <row r="88" spans="1:6" ht="12.75">
      <c r="A88" t="s">
        <v>1397</v>
      </c>
      <c r="B88">
        <v>6549324859.097302</v>
      </c>
      <c r="C88">
        <v>5665308905.498336</v>
      </c>
      <c r="D88">
        <v>4557825800.653978</v>
      </c>
      <c r="E88">
        <v>3171738366.199654</v>
      </c>
      <c r="F88">
        <v>2500000000</v>
      </c>
    </row>
    <row r="89" spans="1:6" ht="12.75">
      <c r="A89" t="s">
        <v>1398</v>
      </c>
      <c r="B89">
        <v>6481809974.649302</v>
      </c>
      <c r="C89">
        <v>5597703841.582426</v>
      </c>
      <c r="D89">
        <v>4492352350.998777</v>
      </c>
      <c r="E89">
        <v>3113361342.9523582</v>
      </c>
      <c r="F89">
        <v>2500000000</v>
      </c>
    </row>
    <row r="90" spans="1:6" ht="12.75">
      <c r="A90" t="s">
        <v>1399</v>
      </c>
      <c r="B90">
        <v>6413568152.43905</v>
      </c>
      <c r="C90">
        <v>5529375905.795784</v>
      </c>
      <c r="D90">
        <v>4426231283.567461</v>
      </c>
      <c r="E90">
        <v>3054544379.921514</v>
      </c>
      <c r="F90">
        <v>2500000000</v>
      </c>
    </row>
    <row r="91" spans="1:6" ht="12.75">
      <c r="A91" t="s">
        <v>1400</v>
      </c>
      <c r="B91">
        <v>6345581511.357168</v>
      </c>
      <c r="C91">
        <v>5461483273.763998</v>
      </c>
      <c r="D91">
        <v>4360765050.802997</v>
      </c>
      <c r="E91">
        <v>2996619795.140784</v>
      </c>
      <c r="F91">
        <v>2500000000</v>
      </c>
    </row>
    <row r="92" spans="1:6" ht="12.75">
      <c r="A92" t="s">
        <v>1401</v>
      </c>
      <c r="B92">
        <v>6277348129.597404</v>
      </c>
      <c r="C92">
        <v>5393888387.301421</v>
      </c>
      <c r="D92">
        <v>4296193199.962359</v>
      </c>
      <c r="E92">
        <v>2940145631.799017</v>
      </c>
      <c r="F92">
        <v>2500000000</v>
      </c>
    </row>
    <row r="93" spans="1:6" ht="12.75">
      <c r="A93" t="s">
        <v>1402</v>
      </c>
      <c r="B93">
        <v>6208499877.907362</v>
      </c>
      <c r="C93">
        <v>5325681586.123817</v>
      </c>
      <c r="D93">
        <v>4231079034.0169024</v>
      </c>
      <c r="E93">
        <v>2883319681.46471</v>
      </c>
      <c r="F93">
        <v>2500000000</v>
      </c>
    </row>
    <row r="94" spans="1:6" ht="12.75">
      <c r="A94" t="s">
        <v>1403</v>
      </c>
      <c r="B94">
        <v>6140757875.13365</v>
      </c>
      <c r="C94">
        <v>5258925935.433446</v>
      </c>
      <c r="D94">
        <v>4167760577.4756103</v>
      </c>
      <c r="E94">
        <v>2828528145.2291126</v>
      </c>
      <c r="F94">
        <v>2500000000</v>
      </c>
    </row>
    <row r="95" spans="1:6" ht="12.75">
      <c r="A95" t="s">
        <v>1404</v>
      </c>
      <c r="B95">
        <v>6073276593.49513</v>
      </c>
      <c r="C95">
        <v>5192313665.67452</v>
      </c>
      <c r="D95">
        <v>4104504356.7355375</v>
      </c>
      <c r="E95">
        <v>2773799609.6783895</v>
      </c>
      <c r="F95">
        <v>2500000000</v>
      </c>
    </row>
    <row r="96" spans="1:6" ht="12.75">
      <c r="A96" t="s">
        <v>1405</v>
      </c>
      <c r="B96">
        <v>6005921060.596392</v>
      </c>
      <c r="C96">
        <v>5126019552.2506895</v>
      </c>
      <c r="D96">
        <v>4041793788.292389</v>
      </c>
      <c r="E96">
        <v>2719851127.851278</v>
      </c>
      <c r="F96">
        <v>2500000000</v>
      </c>
    </row>
    <row r="97" spans="1:6" ht="12.75">
      <c r="A97" t="s">
        <v>1406</v>
      </c>
      <c r="B97">
        <v>5938397070.6235</v>
      </c>
      <c r="C97">
        <v>5060346012.1334095</v>
      </c>
      <c r="D97">
        <v>3980517605.6872587</v>
      </c>
      <c r="E97">
        <v>2668001551.3071375</v>
      </c>
      <c r="F97">
        <v>2500000000</v>
      </c>
    </row>
    <row r="98" spans="1:6" ht="12.75">
      <c r="A98" t="s">
        <v>1407</v>
      </c>
      <c r="B98">
        <v>5871545691.824736</v>
      </c>
      <c r="C98">
        <v>4994893172.95301</v>
      </c>
      <c r="D98">
        <v>3919039426.618663</v>
      </c>
      <c r="E98">
        <v>2615668973.040968</v>
      </c>
      <c r="F98">
        <v>2500000000</v>
      </c>
    </row>
    <row r="99" spans="1:6" ht="12.75">
      <c r="A99" t="s">
        <v>1408</v>
      </c>
      <c r="B99">
        <v>5804806963.978546</v>
      </c>
      <c r="C99">
        <v>4930013424.420591</v>
      </c>
      <c r="D99">
        <v>3858613660.5792837</v>
      </c>
      <c r="E99">
        <v>2564782425.6588297</v>
      </c>
      <c r="F99">
        <v>2500000000</v>
      </c>
    </row>
    <row r="100" spans="1:6" ht="12.75">
      <c r="A100" t="s">
        <v>1409</v>
      </c>
      <c r="B100">
        <v>5737368388.856921</v>
      </c>
      <c r="C100">
        <v>4864473424.487663</v>
      </c>
      <c r="D100">
        <v>3797634145.82235</v>
      </c>
      <c r="E100">
        <v>2513558369.767278</v>
      </c>
      <c r="F100">
        <v>2500000000</v>
      </c>
    </row>
    <row r="101" spans="1:6" ht="12.75">
      <c r="A101" t="s">
        <v>1410</v>
      </c>
      <c r="B101">
        <v>5673742093.477791</v>
      </c>
      <c r="C101">
        <v>4802631331.21825</v>
      </c>
      <c r="D101">
        <v>3740126622.866741</v>
      </c>
      <c r="E101">
        <v>2465348050.1534557</v>
      </c>
      <c r="F101">
        <v>2500000000</v>
      </c>
    </row>
    <row r="102" spans="1:6" ht="12.75">
      <c r="A102" t="s">
        <v>1411</v>
      </c>
      <c r="B102">
        <v>5609411810.243871</v>
      </c>
      <c r="C102">
        <v>4740124654.924542</v>
      </c>
      <c r="D102">
        <v>3682060427.020916</v>
      </c>
      <c r="E102">
        <v>2416793063.4713907</v>
      </c>
      <c r="F102">
        <v>2500000000</v>
      </c>
    </row>
    <row r="103" spans="1:6" ht="12.75">
      <c r="A103" t="s">
        <v>1412</v>
      </c>
      <c r="B103">
        <v>5544360847.17695</v>
      </c>
      <c r="C103">
        <v>4677208231.344855</v>
      </c>
      <c r="D103">
        <v>3623947912.6861706</v>
      </c>
      <c r="E103">
        <v>2368574889.210236</v>
      </c>
      <c r="F103">
        <v>2500000000</v>
      </c>
    </row>
    <row r="104" spans="1:6" ht="12.75">
      <c r="A104" t="s">
        <v>1413</v>
      </c>
      <c r="B104">
        <v>5481424485.379882</v>
      </c>
      <c r="C104">
        <v>4616525227.461809</v>
      </c>
      <c r="D104">
        <v>3568126328.3641787</v>
      </c>
      <c r="E104">
        <v>2322530785.3925953</v>
      </c>
      <c r="F104">
        <v>2500000000</v>
      </c>
    </row>
    <row r="105" spans="1:6" ht="12.75">
      <c r="A105" t="s">
        <v>1414</v>
      </c>
      <c r="B105">
        <v>5419945984.26882</v>
      </c>
      <c r="C105">
        <v>4557005104.895622</v>
      </c>
      <c r="D105">
        <v>3513165561.6166005</v>
      </c>
      <c r="E105">
        <v>2277070587.9680347</v>
      </c>
      <c r="F105">
        <v>2500000000</v>
      </c>
    </row>
    <row r="106" spans="1:6" ht="12.75">
      <c r="A106" t="s">
        <v>1415</v>
      </c>
      <c r="B106">
        <v>5357926226.865191</v>
      </c>
      <c r="C106">
        <v>4497465563.075534</v>
      </c>
      <c r="D106">
        <v>3458730436.9195876</v>
      </c>
      <c r="E106">
        <v>2232598743.7892795</v>
      </c>
      <c r="F106">
        <v>2500000000</v>
      </c>
    </row>
    <row r="107" spans="1:6" ht="12.75">
      <c r="A107" t="s">
        <v>1416</v>
      </c>
      <c r="B107">
        <v>5295928009.998915</v>
      </c>
      <c r="C107">
        <v>4437884233.856646</v>
      </c>
      <c r="D107">
        <v>3404230285.2842155</v>
      </c>
      <c r="E107">
        <v>2188111813.780733</v>
      </c>
      <c r="F107">
        <v>2500000000</v>
      </c>
    </row>
    <row r="108" spans="1:6" ht="12.75">
      <c r="A108" t="s">
        <v>1417</v>
      </c>
      <c r="B108">
        <v>5235178530.674119</v>
      </c>
      <c r="C108">
        <v>4379536718.481854</v>
      </c>
      <c r="D108">
        <v>3350929005.0968485</v>
      </c>
      <c r="E108">
        <v>2144729009.918332</v>
      </c>
      <c r="F108">
        <v>0</v>
      </c>
    </row>
    <row r="109" spans="1:5" ht="12.75">
      <c r="A109" t="s">
        <v>1418</v>
      </c>
      <c r="B109">
        <v>5174328271.57273</v>
      </c>
      <c r="C109">
        <v>4322000135.557005</v>
      </c>
      <c r="D109">
        <v>3299308661.390971</v>
      </c>
      <c r="E109">
        <v>2103609666.6158657</v>
      </c>
    </row>
    <row r="110" spans="1:5" ht="12.75">
      <c r="A110" t="s">
        <v>1419</v>
      </c>
      <c r="B110">
        <v>5115141108.293848</v>
      </c>
      <c r="C110">
        <v>4265315845.978912</v>
      </c>
      <c r="D110">
        <v>3247756495.2427845</v>
      </c>
      <c r="E110">
        <v>2061969752.62162</v>
      </c>
    </row>
    <row r="111" spans="1:5" ht="12.75">
      <c r="A111" t="s">
        <v>1420</v>
      </c>
      <c r="B111">
        <v>5053395531.312511</v>
      </c>
      <c r="C111">
        <v>4206912020.2398005</v>
      </c>
      <c r="D111">
        <v>3195401691.9698973</v>
      </c>
      <c r="E111">
        <v>2020414024.8236315</v>
      </c>
    </row>
    <row r="112" spans="1:5" ht="12.75">
      <c r="A112" t="s">
        <v>1421</v>
      </c>
      <c r="B112">
        <v>4991735616.307716</v>
      </c>
      <c r="C112">
        <v>4148532453.8691</v>
      </c>
      <c r="D112">
        <v>3143045122.7966795</v>
      </c>
      <c r="E112">
        <v>1978892257.226898</v>
      </c>
    </row>
    <row r="113" spans="1:5" ht="12.75">
      <c r="A113" t="s">
        <v>1422</v>
      </c>
      <c r="B113">
        <v>4932891101.173876</v>
      </c>
      <c r="C113">
        <v>4092898787.139289</v>
      </c>
      <c r="D113">
        <v>3093263354.033406</v>
      </c>
      <c r="E113">
        <v>1939565780.2344658</v>
      </c>
    </row>
    <row r="114" spans="1:5" ht="12.75">
      <c r="A114" t="s">
        <v>1423</v>
      </c>
      <c r="B114">
        <v>4874558898.996353</v>
      </c>
      <c r="C114">
        <v>4037639853.6629004</v>
      </c>
      <c r="D114">
        <v>3043740076.9829955</v>
      </c>
      <c r="E114">
        <v>1900429656.4185832</v>
      </c>
    </row>
    <row r="115" spans="1:5" ht="12.75">
      <c r="A115" t="s">
        <v>1424</v>
      </c>
      <c r="B115">
        <v>4813306028.337107</v>
      </c>
      <c r="C115">
        <v>3980141480.630267</v>
      </c>
      <c r="D115">
        <v>2992764799.9452143</v>
      </c>
      <c r="E115">
        <v>1860687512.7846181</v>
      </c>
    </row>
    <row r="116" spans="1:5" ht="12.75">
      <c r="A116" t="s">
        <v>1425</v>
      </c>
      <c r="B116">
        <v>4756751256.941223</v>
      </c>
      <c r="C116">
        <v>3926919849.575896</v>
      </c>
      <c r="D116">
        <v>2945478666.729402</v>
      </c>
      <c r="E116">
        <v>1823781562.723615</v>
      </c>
    </row>
    <row r="117" spans="1:5" ht="12.75">
      <c r="A117" t="s">
        <v>1426</v>
      </c>
      <c r="B117">
        <v>4698135823.087507</v>
      </c>
      <c r="C117">
        <v>3871951803.1453233</v>
      </c>
      <c r="D117">
        <v>2896862487.7711186</v>
      </c>
      <c r="E117">
        <v>1786082185.9503145</v>
      </c>
    </row>
    <row r="118" spans="1:5" ht="12.75">
      <c r="A118" t="s">
        <v>1427</v>
      </c>
      <c r="B118">
        <v>4641672770.955877</v>
      </c>
      <c r="C118">
        <v>3819138913.728048</v>
      </c>
      <c r="D118">
        <v>2850316979.1429334</v>
      </c>
      <c r="E118">
        <v>1750180344.8494208</v>
      </c>
    </row>
    <row r="119" spans="1:5" ht="12.75">
      <c r="A119" t="s">
        <v>1428</v>
      </c>
      <c r="B119">
        <v>4587529735.215551</v>
      </c>
      <c r="C119">
        <v>3768188382.7612123</v>
      </c>
      <c r="D119">
        <v>2805139113.391935</v>
      </c>
      <c r="E119">
        <v>1715144305.4866176</v>
      </c>
    </row>
    <row r="120" spans="1:5" ht="12.75">
      <c r="A120" t="s">
        <v>1429</v>
      </c>
      <c r="B120">
        <v>4533423391.754695</v>
      </c>
      <c r="C120">
        <v>3717429784.9974456</v>
      </c>
      <c r="D120">
        <v>2760315122.0886607</v>
      </c>
      <c r="E120">
        <v>1680589114.3787456</v>
      </c>
    </row>
    <row r="121" spans="1:5" ht="12.75">
      <c r="A121" t="s">
        <v>1430</v>
      </c>
      <c r="B121">
        <v>4478751813.297358</v>
      </c>
      <c r="C121">
        <v>3666972163.0674176</v>
      </c>
      <c r="D121">
        <v>2716593264.9980783</v>
      </c>
      <c r="E121">
        <v>1647640703.926459</v>
      </c>
    </row>
    <row r="122" spans="1:5" ht="12.75">
      <c r="A122" t="s">
        <v>1431</v>
      </c>
      <c r="B122">
        <v>4425448566.117551</v>
      </c>
      <c r="C122">
        <v>3617184763.315718</v>
      </c>
      <c r="D122">
        <v>2672894345.1510577</v>
      </c>
      <c r="E122">
        <v>1614270478.3731875</v>
      </c>
    </row>
    <row r="123" spans="1:5" ht="12.75">
      <c r="A123" t="s">
        <v>1432</v>
      </c>
      <c r="B123">
        <v>4371282394.313676</v>
      </c>
      <c r="C123">
        <v>3567046898.1582766</v>
      </c>
      <c r="D123">
        <v>2629357785.4304376</v>
      </c>
      <c r="E123">
        <v>1581467537.952808</v>
      </c>
    </row>
    <row r="124" spans="1:5" ht="12.75">
      <c r="A124" t="s">
        <v>1433</v>
      </c>
      <c r="B124">
        <v>4317728576.656622</v>
      </c>
      <c r="C124">
        <v>3517370141.612467</v>
      </c>
      <c r="D124">
        <v>2586145958.387175</v>
      </c>
      <c r="E124">
        <v>1548888829.0121813</v>
      </c>
    </row>
    <row r="125" spans="1:5" ht="12.75">
      <c r="A125" t="s">
        <v>1434</v>
      </c>
      <c r="B125">
        <v>4265232443.896194</v>
      </c>
      <c r="C125">
        <v>3468901746.5762057</v>
      </c>
      <c r="D125">
        <v>2544232089.492848</v>
      </c>
      <c r="E125">
        <v>1517539571.8989463</v>
      </c>
    </row>
    <row r="126" spans="1:5" ht="12.75">
      <c r="A126" t="s">
        <v>1435</v>
      </c>
      <c r="B126">
        <v>4212987370.87492</v>
      </c>
      <c r="C126">
        <v>3420599526.655841</v>
      </c>
      <c r="D126">
        <v>2502424890.0824637</v>
      </c>
      <c r="E126">
        <v>1486281148.6598096</v>
      </c>
    </row>
    <row r="127" spans="1:5" ht="12.75">
      <c r="A127" t="s">
        <v>1436</v>
      </c>
      <c r="B127">
        <v>4160561208.761244</v>
      </c>
      <c r="C127">
        <v>3372304396.0506206</v>
      </c>
      <c r="D127">
        <v>2460819056.6438527</v>
      </c>
      <c r="E127">
        <v>1455379385.9248223</v>
      </c>
    </row>
    <row r="128" spans="1:5" ht="12.75">
      <c r="A128" t="s">
        <v>1437</v>
      </c>
      <c r="B128">
        <v>4108088644.81127</v>
      </c>
      <c r="C128">
        <v>3324307732.1324573</v>
      </c>
      <c r="D128">
        <v>2419824668.164894</v>
      </c>
      <c r="E128">
        <v>1425267955.9728506</v>
      </c>
    </row>
    <row r="129" spans="1:5" ht="12.75">
      <c r="A129" t="s">
        <v>1438</v>
      </c>
      <c r="B129">
        <v>4056376431.414319</v>
      </c>
      <c r="C129">
        <v>3276894377.4053917</v>
      </c>
      <c r="D129">
        <v>2379245277.893153</v>
      </c>
      <c r="E129">
        <v>1395431289.957813</v>
      </c>
    </row>
    <row r="130" spans="1:5" ht="12.75">
      <c r="A130" t="s">
        <v>1439</v>
      </c>
      <c r="B130">
        <v>4004629837.591701</v>
      </c>
      <c r="C130">
        <v>3229781419.3581285</v>
      </c>
      <c r="D130">
        <v>2339266340.776242</v>
      </c>
      <c r="E130">
        <v>1366359549.130036</v>
      </c>
    </row>
    <row r="131" spans="1:5" ht="12.75">
      <c r="A131" t="s">
        <v>1440</v>
      </c>
      <c r="B131">
        <v>3953128718.670941</v>
      </c>
      <c r="C131">
        <v>3182837656.9322047</v>
      </c>
      <c r="D131">
        <v>2299403143.1888556</v>
      </c>
      <c r="E131">
        <v>1337386899.3988345</v>
      </c>
    </row>
    <row r="132" spans="1:5" ht="12.75">
      <c r="A132" t="s">
        <v>1441</v>
      </c>
      <c r="B132">
        <v>3902075337.249074</v>
      </c>
      <c r="C132">
        <v>3136403725.4043403</v>
      </c>
      <c r="D132">
        <v>2260094960.642739</v>
      </c>
      <c r="E132">
        <v>1308956609.830144</v>
      </c>
    </row>
    <row r="133" spans="1:5" ht="12.75">
      <c r="A133" t="s">
        <v>1442</v>
      </c>
      <c r="B133">
        <v>3850878237.845369</v>
      </c>
      <c r="C133">
        <v>3090510480.7969837</v>
      </c>
      <c r="D133">
        <v>2221907949.6523476</v>
      </c>
      <c r="E133">
        <v>1281916205.0049407</v>
      </c>
    </row>
    <row r="134" spans="1:5" ht="12.75">
      <c r="A134" t="s">
        <v>1443</v>
      </c>
      <c r="B134">
        <v>3800271250.742518</v>
      </c>
      <c r="C134">
        <v>3044723149.700624</v>
      </c>
      <c r="D134">
        <v>2183422313.2254624</v>
      </c>
      <c r="E134">
        <v>1254376584.9352686</v>
      </c>
    </row>
    <row r="135" spans="1:5" ht="12.75">
      <c r="A135" t="s">
        <v>1444</v>
      </c>
      <c r="B135">
        <v>3750100517.438518</v>
      </c>
      <c r="C135">
        <v>2999595422.044316</v>
      </c>
      <c r="D135">
        <v>2145766122.5734587</v>
      </c>
      <c r="E135">
        <v>1227689841.146685</v>
      </c>
    </row>
    <row r="136" spans="1:5" ht="12.75">
      <c r="A136" t="s">
        <v>1445</v>
      </c>
      <c r="B136">
        <v>3700251703.649369</v>
      </c>
      <c r="C136">
        <v>2954702908.921625</v>
      </c>
      <c r="D136">
        <v>2108276727.9429884</v>
      </c>
      <c r="E136">
        <v>1201131377.2973204</v>
      </c>
    </row>
    <row r="137" spans="1:5" ht="12.75">
      <c r="A137" t="s">
        <v>1446</v>
      </c>
      <c r="B137">
        <v>3650641825.992676</v>
      </c>
      <c r="C137">
        <v>2910303878.819921</v>
      </c>
      <c r="D137">
        <v>2071485513.7761729</v>
      </c>
      <c r="E137">
        <v>1175332868.2700574</v>
      </c>
    </row>
    <row r="138" spans="1:5" ht="12.75">
      <c r="A138" t="s">
        <v>1447</v>
      </c>
      <c r="B138">
        <v>3601906797.17009</v>
      </c>
      <c r="C138">
        <v>2866581955.4332576</v>
      </c>
      <c r="D138">
        <v>2035176213.2803512</v>
      </c>
      <c r="E138">
        <v>1149840545.139921</v>
      </c>
    </row>
    <row r="139" spans="1:5" ht="12.75">
      <c r="A139" t="s">
        <v>1448</v>
      </c>
      <c r="B139">
        <v>3553485375.445498</v>
      </c>
      <c r="C139">
        <v>2823249132.5873284</v>
      </c>
      <c r="D139">
        <v>1999313744.3444724</v>
      </c>
      <c r="E139">
        <v>1124794467.57644</v>
      </c>
    </row>
    <row r="140" spans="1:5" ht="12.75">
      <c r="A140" t="s">
        <v>1449</v>
      </c>
      <c r="B140">
        <v>3504679184.091308</v>
      </c>
      <c r="C140">
        <v>2779902092.5083237</v>
      </c>
      <c r="D140">
        <v>1963771785.1568675</v>
      </c>
      <c r="E140">
        <v>1100270120.9559839</v>
      </c>
    </row>
    <row r="141" spans="1:5" ht="12.75">
      <c r="A141" t="s">
        <v>1450</v>
      </c>
      <c r="B141">
        <v>3457175737.663878</v>
      </c>
      <c r="C141">
        <v>2737571474.437458</v>
      </c>
      <c r="D141">
        <v>1928950465.1362214</v>
      </c>
      <c r="E141">
        <v>1076182679.9639983</v>
      </c>
    </row>
    <row r="142" spans="1:5" ht="12.75">
      <c r="A142" t="s">
        <v>1451</v>
      </c>
      <c r="B142">
        <v>3409982970.571383</v>
      </c>
      <c r="C142">
        <v>2695769658.330927</v>
      </c>
      <c r="D142">
        <v>1894820857.2164383</v>
      </c>
      <c r="E142">
        <v>1052807967.7013288</v>
      </c>
    </row>
    <row r="143" spans="1:5" ht="12.75">
      <c r="A143" t="s">
        <v>1452</v>
      </c>
      <c r="B143">
        <v>3363381277.620935</v>
      </c>
      <c r="C143">
        <v>2654418846.1718087</v>
      </c>
      <c r="D143">
        <v>1861010916.6894188</v>
      </c>
      <c r="E143">
        <v>1029642704.71113</v>
      </c>
    </row>
    <row r="144" spans="1:5" ht="12.75">
      <c r="A144" t="s">
        <v>1453</v>
      </c>
      <c r="B144">
        <v>3316544300.044622</v>
      </c>
      <c r="C144">
        <v>2613015172.8898225</v>
      </c>
      <c r="D144">
        <v>1827323725.2953782</v>
      </c>
      <c r="E144">
        <v>1006722415.380269</v>
      </c>
    </row>
    <row r="145" spans="1:5" ht="12.75">
      <c r="A145" t="s">
        <v>1454</v>
      </c>
      <c r="B145">
        <v>3269555011.980671</v>
      </c>
      <c r="C145">
        <v>2571906165.4525094</v>
      </c>
      <c r="D145">
        <v>1794296139.4594831</v>
      </c>
      <c r="E145">
        <v>984609259.5245411</v>
      </c>
    </row>
    <row r="146" spans="1:5" ht="12.75">
      <c r="A146" t="s">
        <v>1455</v>
      </c>
      <c r="B146">
        <v>3223786920.095543</v>
      </c>
      <c r="C146">
        <v>2531602865.048286</v>
      </c>
      <c r="D146">
        <v>1761686695.7054474</v>
      </c>
      <c r="E146">
        <v>962620457.6326593</v>
      </c>
    </row>
    <row r="147" spans="1:5" ht="12.75">
      <c r="A147" t="s">
        <v>1456</v>
      </c>
      <c r="B147">
        <v>3178213318.184371</v>
      </c>
      <c r="C147">
        <v>2491717791.618281</v>
      </c>
      <c r="D147">
        <v>1729663881.0939565</v>
      </c>
      <c r="E147">
        <v>941248316.7199308</v>
      </c>
    </row>
    <row r="148" spans="1:5" ht="12.75">
      <c r="A148" t="s">
        <v>1457</v>
      </c>
      <c r="B148">
        <v>3133006106.829738</v>
      </c>
      <c r="C148">
        <v>2452109333.7617197</v>
      </c>
      <c r="D148">
        <v>1697840100.1538873</v>
      </c>
      <c r="E148">
        <v>920017105.8243781</v>
      </c>
    </row>
    <row r="149" spans="1:5" ht="12.75">
      <c r="A149" t="s">
        <v>1458</v>
      </c>
      <c r="B149">
        <v>3087587764.012141</v>
      </c>
      <c r="C149">
        <v>2412595206.3728805</v>
      </c>
      <c r="D149">
        <v>1666369024.656625</v>
      </c>
      <c r="E149">
        <v>899262292.4884584</v>
      </c>
    </row>
    <row r="150" spans="1:5" ht="12.75">
      <c r="A150" t="s">
        <v>1459</v>
      </c>
      <c r="B150">
        <v>3042074208.924045</v>
      </c>
      <c r="C150">
        <v>2372999969.1413236</v>
      </c>
      <c r="D150">
        <v>1634852399.2424521</v>
      </c>
      <c r="E150">
        <v>878517399.9552552</v>
      </c>
    </row>
    <row r="151" spans="1:5" ht="12.75">
      <c r="A151" t="s">
        <v>1460</v>
      </c>
      <c r="B151">
        <v>2996686260.094039</v>
      </c>
      <c r="C151">
        <v>2333629918.799222</v>
      </c>
      <c r="D151">
        <v>1603640047.9503424</v>
      </c>
      <c r="E151">
        <v>858094921.2907152</v>
      </c>
    </row>
    <row r="152" spans="1:5" ht="12.75">
      <c r="A152" t="s">
        <v>1461</v>
      </c>
      <c r="B152">
        <v>2952044903.4785</v>
      </c>
      <c r="C152">
        <v>2295092676.338852</v>
      </c>
      <c r="D152">
        <v>1573275949.6420448</v>
      </c>
      <c r="E152">
        <v>838396439.6270058</v>
      </c>
    </row>
    <row r="153" spans="1:5" ht="12.75">
      <c r="A153" t="s">
        <v>1462</v>
      </c>
      <c r="B153">
        <v>2908387732.321529</v>
      </c>
      <c r="C153">
        <v>2257315954.0062027</v>
      </c>
      <c r="D153">
        <v>1543444866.1610665</v>
      </c>
      <c r="E153">
        <v>819015765.5019261</v>
      </c>
    </row>
    <row r="154" spans="1:5" ht="12.75">
      <c r="A154" t="s">
        <v>1463</v>
      </c>
      <c r="B154">
        <v>2865056311.444461</v>
      </c>
      <c r="C154">
        <v>2220034735.1626425</v>
      </c>
      <c r="D154">
        <v>1514217657.9194145</v>
      </c>
      <c r="E154">
        <v>800212868.2480421</v>
      </c>
    </row>
    <row r="155" spans="1:5" ht="12.75">
      <c r="A155" t="s">
        <v>1464</v>
      </c>
      <c r="B155">
        <v>2821732916.725725</v>
      </c>
      <c r="C155">
        <v>2182756503.1300855</v>
      </c>
      <c r="D155">
        <v>1485005015.5520627</v>
      </c>
      <c r="E155">
        <v>781451024.1343281</v>
      </c>
    </row>
    <row r="156" spans="1:5" ht="12.75">
      <c r="A156" t="s">
        <v>1465</v>
      </c>
      <c r="B156">
        <v>2778647076.880682</v>
      </c>
      <c r="C156">
        <v>2145781787.3988907</v>
      </c>
      <c r="D156">
        <v>1456137134.4279206</v>
      </c>
      <c r="E156">
        <v>763014412.1466496</v>
      </c>
    </row>
    <row r="157" spans="1:5" ht="12.75">
      <c r="A157" t="s">
        <v>1466</v>
      </c>
      <c r="B157">
        <v>2736425591.183178</v>
      </c>
      <c r="C157">
        <v>2109939155.788765</v>
      </c>
      <c r="D157">
        <v>1428524754.1901553</v>
      </c>
      <c r="E157">
        <v>745681288.5934917</v>
      </c>
    </row>
    <row r="158" spans="1:5" ht="12.75">
      <c r="A158" t="s">
        <v>1467</v>
      </c>
      <c r="B158">
        <v>2694031867.707065</v>
      </c>
      <c r="C158">
        <v>2073728021.5395255</v>
      </c>
      <c r="D158">
        <v>1400437487.9398699</v>
      </c>
      <c r="E158">
        <v>727923637.6723108</v>
      </c>
    </row>
    <row r="159" spans="1:5" ht="12.75">
      <c r="A159" t="s">
        <v>1468</v>
      </c>
      <c r="B159">
        <v>2652327562.087123</v>
      </c>
      <c r="C159">
        <v>2038275039.6377397</v>
      </c>
      <c r="D159">
        <v>1373107328.6641846</v>
      </c>
      <c r="E159">
        <v>710792216.0142009</v>
      </c>
    </row>
    <row r="160" spans="1:5" ht="12.75">
      <c r="A160" t="s">
        <v>1469</v>
      </c>
      <c r="B160">
        <v>2610789455.378965</v>
      </c>
      <c r="C160">
        <v>2002950686.3877134</v>
      </c>
      <c r="D160">
        <v>1345879098.7238588</v>
      </c>
      <c r="E160">
        <v>693746565.7693545</v>
      </c>
    </row>
    <row r="161" spans="1:5" ht="12.75">
      <c r="A161" t="s">
        <v>1470</v>
      </c>
      <c r="B161">
        <v>2569116650.311925</v>
      </c>
      <c r="C161">
        <v>1967744880.0831025</v>
      </c>
      <c r="D161">
        <v>1318968276.556565</v>
      </c>
      <c r="E161">
        <v>677088178.2358309</v>
      </c>
    </row>
    <row r="162" spans="1:5" ht="12.75">
      <c r="A162" t="s">
        <v>1471</v>
      </c>
      <c r="B162">
        <v>2528601834.767344</v>
      </c>
      <c r="C162">
        <v>1933428851.6098256</v>
      </c>
      <c r="D162">
        <v>1292670527.1716938</v>
      </c>
      <c r="E162">
        <v>660777653.9261676</v>
      </c>
    </row>
    <row r="163" spans="1:5" ht="12.75">
      <c r="A163" t="s">
        <v>1472</v>
      </c>
      <c r="B163">
        <v>2488276959.870703</v>
      </c>
      <c r="C163">
        <v>1899368554.4291878</v>
      </c>
      <c r="D163">
        <v>1266668552.4762144</v>
      </c>
      <c r="E163">
        <v>644743702.1943529</v>
      </c>
    </row>
    <row r="164" spans="1:5" ht="12.75">
      <c r="A164" t="s">
        <v>1473</v>
      </c>
      <c r="B164">
        <v>2447622174.273436</v>
      </c>
      <c r="C164">
        <v>1865268966.9825737</v>
      </c>
      <c r="D164">
        <v>1240866262.829823</v>
      </c>
      <c r="E164">
        <v>629021052.0092958</v>
      </c>
    </row>
    <row r="165" spans="1:5" ht="12.75">
      <c r="A165" t="s">
        <v>1474</v>
      </c>
      <c r="B165">
        <v>2408080972.233637</v>
      </c>
      <c r="C165">
        <v>1832023123.2159076</v>
      </c>
      <c r="D165">
        <v>1215650004.195309</v>
      </c>
      <c r="E165">
        <v>613628297.8322724</v>
      </c>
    </row>
    <row r="166" spans="1:5" ht="12.75">
      <c r="A166" t="s">
        <v>1475</v>
      </c>
      <c r="B166">
        <v>2368772115.826234</v>
      </c>
      <c r="C166">
        <v>1799159669.5500288</v>
      </c>
      <c r="D166">
        <v>1190904892.945121</v>
      </c>
      <c r="E166">
        <v>598673433.2254425</v>
      </c>
    </row>
    <row r="167" spans="1:5" ht="12.75">
      <c r="A167" t="s">
        <v>1476</v>
      </c>
      <c r="B167">
        <v>2329832599.797997</v>
      </c>
      <c r="C167">
        <v>1766582492.1367624</v>
      </c>
      <c r="D167">
        <v>1166367439.2638686</v>
      </c>
      <c r="E167">
        <v>583854878.6318078</v>
      </c>
    </row>
    <row r="168" spans="1:5" ht="12.75">
      <c r="A168" t="s">
        <v>1477</v>
      </c>
      <c r="B168">
        <v>2290576080.691145</v>
      </c>
      <c r="C168">
        <v>1733870687.620621</v>
      </c>
      <c r="D168">
        <v>1141858430.4555604</v>
      </c>
      <c r="E168">
        <v>569165291.735813</v>
      </c>
    </row>
    <row r="169" spans="1:5" ht="12.75">
      <c r="A169" t="s">
        <v>1478</v>
      </c>
      <c r="B169">
        <v>2251911642.356495</v>
      </c>
      <c r="C169">
        <v>1701991757.5128934</v>
      </c>
      <c r="D169">
        <v>1118289189.9618013</v>
      </c>
      <c r="E169">
        <v>555284158.5129969</v>
      </c>
    </row>
    <row r="170" spans="1:5" ht="12.75">
      <c r="A170" t="s">
        <v>1479</v>
      </c>
      <c r="B170">
        <v>2213591052.18651</v>
      </c>
      <c r="C170">
        <v>1670191526.390682</v>
      </c>
      <c r="D170">
        <v>1094604030.914074</v>
      </c>
      <c r="E170">
        <v>541221224.7659907</v>
      </c>
    </row>
    <row r="171" spans="1:5" ht="12.75">
      <c r="A171" t="s">
        <v>1480</v>
      </c>
      <c r="B171">
        <v>2175144321.165496</v>
      </c>
      <c r="C171">
        <v>1638488975.1015828</v>
      </c>
      <c r="D171">
        <v>1071183952.6733452</v>
      </c>
      <c r="E171">
        <v>527470186.97684854</v>
      </c>
    </row>
    <row r="172" spans="1:5" ht="12.75">
      <c r="A172" t="s">
        <v>1481</v>
      </c>
      <c r="B172">
        <v>2137439424.732479</v>
      </c>
      <c r="C172">
        <v>1607355869.3473744</v>
      </c>
      <c r="D172">
        <v>1048157793.1991384</v>
      </c>
      <c r="E172">
        <v>513945594.1475224</v>
      </c>
    </row>
    <row r="173" spans="1:5" ht="12.75">
      <c r="A173" t="s">
        <v>1482</v>
      </c>
      <c r="B173">
        <v>2100529411.25971</v>
      </c>
      <c r="C173">
        <v>1577006749.1743054</v>
      </c>
      <c r="D173">
        <v>1025836025.4547373</v>
      </c>
      <c r="E173">
        <v>500938613.8772136</v>
      </c>
    </row>
    <row r="174" spans="1:5" ht="12.75">
      <c r="A174" t="s">
        <v>1483</v>
      </c>
      <c r="B174">
        <v>2063814509.477657</v>
      </c>
      <c r="C174">
        <v>1546814468.211182</v>
      </c>
      <c r="D174">
        <v>1003637114.4121088</v>
      </c>
      <c r="E174">
        <v>488022556.66821736</v>
      </c>
    </row>
    <row r="175" spans="1:5" ht="12.75">
      <c r="A175" t="s">
        <v>1484</v>
      </c>
      <c r="B175">
        <v>2027853365.208676</v>
      </c>
      <c r="C175">
        <v>1517284045.1950157</v>
      </c>
      <c r="D175">
        <v>981972829.7839991</v>
      </c>
      <c r="E175">
        <v>475465788.922082</v>
      </c>
    </row>
    <row r="176" spans="1:5" ht="12.75">
      <c r="A176" t="s">
        <v>1485</v>
      </c>
      <c r="B176">
        <v>1992689321.850864</v>
      </c>
      <c r="C176">
        <v>1488526248.0357623</v>
      </c>
      <c r="D176">
        <v>960989947.8721917</v>
      </c>
      <c r="E176">
        <v>463398614.1061682</v>
      </c>
    </row>
    <row r="177" spans="1:5" ht="12.75">
      <c r="A177" t="s">
        <v>1486</v>
      </c>
      <c r="B177">
        <v>1957952238.686721</v>
      </c>
      <c r="C177">
        <v>1460097227.5753384</v>
      </c>
      <c r="D177">
        <v>940238903.9677706</v>
      </c>
      <c r="E177">
        <v>451471897.4461063</v>
      </c>
    </row>
    <row r="178" spans="1:5" ht="12.75">
      <c r="A178" t="s">
        <v>1487</v>
      </c>
      <c r="B178">
        <v>1924073847.372712</v>
      </c>
      <c r="C178">
        <v>1432478062.134087</v>
      </c>
      <c r="D178">
        <v>920182961.6634653</v>
      </c>
      <c r="E178">
        <v>440030496.2409732</v>
      </c>
    </row>
    <row r="179" spans="1:5" ht="12.75">
      <c r="A179" t="s">
        <v>1488</v>
      </c>
      <c r="B179">
        <v>1890211303.506284</v>
      </c>
      <c r="C179">
        <v>1404880479.275763</v>
      </c>
      <c r="D179">
        <v>900159934.3196257</v>
      </c>
      <c r="E179">
        <v>428632292.5860314</v>
      </c>
    </row>
    <row r="180" spans="1:5" ht="12.75">
      <c r="A180" t="s">
        <v>1489</v>
      </c>
      <c r="B180">
        <v>1856824003.416204</v>
      </c>
      <c r="C180">
        <v>1377725011.7947505</v>
      </c>
      <c r="D180">
        <v>880515360.2525496</v>
      </c>
      <c r="E180">
        <v>417502196.1925607</v>
      </c>
    </row>
    <row r="181" spans="1:5" ht="12.75">
      <c r="A181" t="s">
        <v>1490</v>
      </c>
      <c r="B181">
        <v>1823958731.904405</v>
      </c>
      <c r="C181">
        <v>1351266257.5358245</v>
      </c>
      <c r="D181">
        <v>861621330.4892952</v>
      </c>
      <c r="E181">
        <v>406980200.13955414</v>
      </c>
    </row>
    <row r="182" spans="1:5" ht="12.75">
      <c r="A182" t="s">
        <v>1491</v>
      </c>
      <c r="B182">
        <v>1790956604.709908</v>
      </c>
      <c r="C182">
        <v>1324566497.5062735</v>
      </c>
      <c r="D182">
        <v>842448514.4884377</v>
      </c>
      <c r="E182">
        <v>396238642.86710215</v>
      </c>
    </row>
    <row r="183" spans="1:5" ht="12.75">
      <c r="A183" t="s">
        <v>1492</v>
      </c>
      <c r="B183">
        <v>1758565674.09014</v>
      </c>
      <c r="C183">
        <v>1298475786.3023732</v>
      </c>
      <c r="D183">
        <v>823821696.2149537</v>
      </c>
      <c r="E183">
        <v>385889327.50732845</v>
      </c>
    </row>
    <row r="184" spans="1:5" ht="12.75">
      <c r="A184" t="s">
        <v>1493</v>
      </c>
      <c r="B184">
        <v>1725775310.82178</v>
      </c>
      <c r="C184">
        <v>1272103051.1796293</v>
      </c>
      <c r="D184">
        <v>805036844.0399864</v>
      </c>
      <c r="E184">
        <v>375493063.6445572</v>
      </c>
    </row>
    <row r="185" spans="1:5" ht="12.75">
      <c r="A185" t="s">
        <v>1494</v>
      </c>
      <c r="B185">
        <v>1693323098.033485</v>
      </c>
      <c r="C185">
        <v>1246133110.16105</v>
      </c>
      <c r="D185">
        <v>786661082.998751</v>
      </c>
      <c r="E185">
        <v>365417978.5641151</v>
      </c>
    </row>
    <row r="186" spans="1:5" ht="12.75">
      <c r="A186" t="s">
        <v>1495</v>
      </c>
      <c r="B186">
        <v>1661130434.722392</v>
      </c>
      <c r="C186">
        <v>1220368860.3784459</v>
      </c>
      <c r="D186">
        <v>768437305.403605</v>
      </c>
      <c r="E186">
        <v>355440822.4750729</v>
      </c>
    </row>
    <row r="187" spans="1:5" ht="12.75">
      <c r="A187" t="s">
        <v>1496</v>
      </c>
      <c r="B187">
        <v>1629250148.193311</v>
      </c>
      <c r="C187">
        <v>1194917524.0487034</v>
      </c>
      <c r="D187">
        <v>750497666.476172</v>
      </c>
      <c r="E187">
        <v>345672499.9562097</v>
      </c>
    </row>
    <row r="188" spans="1:5" ht="12.75">
      <c r="A188" t="s">
        <v>1497</v>
      </c>
      <c r="B188">
        <v>1597688775.386274</v>
      </c>
      <c r="C188">
        <v>1169846568.7337713</v>
      </c>
      <c r="D188">
        <v>732942809.8662739</v>
      </c>
      <c r="E188">
        <v>336203055.84847754</v>
      </c>
    </row>
    <row r="189" spans="1:5" ht="12.75">
      <c r="A189" t="s">
        <v>1498</v>
      </c>
      <c r="B189">
        <v>1566176137.303359</v>
      </c>
      <c r="C189">
        <v>1144827632.1189356</v>
      </c>
      <c r="D189">
        <v>715443560.905552</v>
      </c>
      <c r="E189">
        <v>326786093.4678105</v>
      </c>
    </row>
    <row r="190" spans="1:5" ht="12.75">
      <c r="A190" t="s">
        <v>1499</v>
      </c>
      <c r="B190">
        <v>1535172420.856149</v>
      </c>
      <c r="C190">
        <v>1120322919.1731815</v>
      </c>
      <c r="D190">
        <v>698406486.2628464</v>
      </c>
      <c r="E190">
        <v>317696576.5042513</v>
      </c>
    </row>
    <row r="191" spans="1:5" ht="12.75">
      <c r="A191" t="s">
        <v>1500</v>
      </c>
      <c r="B191">
        <v>1504496294.191654</v>
      </c>
      <c r="C191">
        <v>1096074218.0048935</v>
      </c>
      <c r="D191">
        <v>681552160.167483</v>
      </c>
      <c r="E191">
        <v>308716604.5681199</v>
      </c>
    </row>
    <row r="192" spans="1:5" ht="12.75">
      <c r="A192" t="s">
        <v>1501</v>
      </c>
      <c r="B192">
        <v>1474031544.66289</v>
      </c>
      <c r="C192">
        <v>1072058283.1178635</v>
      </c>
      <c r="D192">
        <v>664923413.6753194</v>
      </c>
      <c r="E192">
        <v>299908749.35426307</v>
      </c>
    </row>
    <row r="193" spans="1:5" ht="12.75">
      <c r="A193" t="s">
        <v>1502</v>
      </c>
      <c r="B193">
        <v>1442903615.999707</v>
      </c>
      <c r="C193">
        <v>1047753891.4727752</v>
      </c>
      <c r="D193">
        <v>648302883.7549525</v>
      </c>
      <c r="E193">
        <v>291253404.56787086</v>
      </c>
    </row>
    <row r="194" spans="1:5" ht="12.75">
      <c r="A194" t="s">
        <v>1503</v>
      </c>
      <c r="B194">
        <v>1412609171.111878</v>
      </c>
      <c r="C194">
        <v>1024016044.4761628</v>
      </c>
      <c r="D194">
        <v>632003560.6643821</v>
      </c>
      <c r="E194">
        <v>282728247.9648301</v>
      </c>
    </row>
    <row r="195" spans="1:5" ht="12.75">
      <c r="A195" t="s">
        <v>1504</v>
      </c>
      <c r="B195">
        <v>1381523832.154793</v>
      </c>
      <c r="C195">
        <v>999838098.4112905</v>
      </c>
      <c r="D195">
        <v>615562581.6778911</v>
      </c>
      <c r="E195">
        <v>274244529.17586</v>
      </c>
    </row>
    <row r="196" spans="1:5" ht="12.75">
      <c r="A196" t="s">
        <v>1505</v>
      </c>
      <c r="B196">
        <v>1351864835.799982</v>
      </c>
      <c r="C196">
        <v>976713860.2645408</v>
      </c>
      <c r="D196">
        <v>599796565.5771109</v>
      </c>
      <c r="E196">
        <v>266088652.70024642</v>
      </c>
    </row>
    <row r="197" spans="1:5" ht="12.75">
      <c r="A197" t="s">
        <v>1506</v>
      </c>
      <c r="B197">
        <v>1322503142.64739</v>
      </c>
      <c r="C197">
        <v>953931856.5981663</v>
      </c>
      <c r="D197">
        <v>584364390.7371842</v>
      </c>
      <c r="E197">
        <v>258179768.41335666</v>
      </c>
    </row>
    <row r="198" spans="1:5" ht="12.75">
      <c r="A198" t="s">
        <v>1507</v>
      </c>
      <c r="B198">
        <v>1293984985.040187</v>
      </c>
      <c r="C198">
        <v>931778436.3991183</v>
      </c>
      <c r="D198">
        <v>569341891.3583003</v>
      </c>
      <c r="E198">
        <v>250477213.17626023</v>
      </c>
    </row>
    <row r="199" spans="1:5" ht="12.75">
      <c r="A199" t="s">
        <v>1508</v>
      </c>
      <c r="B199">
        <v>1265882512.502865</v>
      </c>
      <c r="C199">
        <v>909996240.3981664</v>
      </c>
      <c r="D199">
        <v>554618274.1676682</v>
      </c>
      <c r="E199">
        <v>242966209.0625174</v>
      </c>
    </row>
    <row r="200" spans="1:5" ht="12.75">
      <c r="A200" t="s">
        <v>1509</v>
      </c>
      <c r="B200">
        <v>1237915482.286898</v>
      </c>
      <c r="C200">
        <v>888431099.6003451</v>
      </c>
      <c r="D200">
        <v>540142185.08024</v>
      </c>
      <c r="E200">
        <v>235654578.98163944</v>
      </c>
    </row>
    <row r="201" spans="1:5" ht="12.75">
      <c r="A201" t="s">
        <v>1510</v>
      </c>
      <c r="B201">
        <v>1210474190.719455</v>
      </c>
      <c r="C201">
        <v>867263504.505154</v>
      </c>
      <c r="D201">
        <v>525931893.8675161</v>
      </c>
      <c r="E201">
        <v>228483011.2555439</v>
      </c>
    </row>
    <row r="202" spans="1:5" ht="12.75">
      <c r="A202" t="s">
        <v>1511</v>
      </c>
      <c r="B202">
        <v>1183295535.343831</v>
      </c>
      <c r="C202">
        <v>846399354.3384514</v>
      </c>
      <c r="D202">
        <v>512015994.6315412</v>
      </c>
      <c r="E202">
        <v>221525648.6385669</v>
      </c>
    </row>
    <row r="203" spans="1:5" ht="12.75">
      <c r="A203" t="s">
        <v>1512</v>
      </c>
      <c r="B203">
        <v>1156846770.510498</v>
      </c>
      <c r="C203">
        <v>826077351.074723</v>
      </c>
      <c r="D203">
        <v>498451620.75562924</v>
      </c>
      <c r="E203">
        <v>214743546.39085495</v>
      </c>
    </row>
    <row r="204" spans="1:5" ht="12.75">
      <c r="A204" t="s">
        <v>1513</v>
      </c>
      <c r="B204">
        <v>1130776856.487699</v>
      </c>
      <c r="C204">
        <v>806091917.953608</v>
      </c>
      <c r="D204">
        <v>485155497.73263204</v>
      </c>
      <c r="E204">
        <v>208130000.47775123</v>
      </c>
    </row>
    <row r="205" spans="1:5" ht="12.75">
      <c r="A205" t="s">
        <v>1514</v>
      </c>
      <c r="B205">
        <v>1105048886.008771</v>
      </c>
      <c r="C205">
        <v>786544447.7890104</v>
      </c>
      <c r="D205">
        <v>472303078.2921489</v>
      </c>
      <c r="E205">
        <v>201841058.6962557</v>
      </c>
    </row>
    <row r="206" spans="1:5" ht="12.75">
      <c r="A206" t="s">
        <v>1515</v>
      </c>
      <c r="B206">
        <v>1079675330.828286</v>
      </c>
      <c r="C206">
        <v>767180818.9990921</v>
      </c>
      <c r="D206">
        <v>459504041.390376</v>
      </c>
      <c r="E206">
        <v>195539587.32809705</v>
      </c>
    </row>
    <row r="207" spans="1:5" ht="12.75">
      <c r="A207" t="s">
        <v>1516</v>
      </c>
      <c r="B207">
        <v>1054499230.572438</v>
      </c>
      <c r="C207">
        <v>748061640.3326241</v>
      </c>
      <c r="D207">
        <v>446949804.7063195</v>
      </c>
      <c r="E207">
        <v>189417540.93759158</v>
      </c>
    </row>
    <row r="208" spans="1:5" ht="12.75">
      <c r="A208" t="s">
        <v>1517</v>
      </c>
      <c r="B208">
        <v>1029466666.547065</v>
      </c>
      <c r="C208">
        <v>729064893.2640538</v>
      </c>
      <c r="D208">
        <v>434491861.04995793</v>
      </c>
      <c r="E208">
        <v>183357934.2799995</v>
      </c>
    </row>
    <row r="209" spans="1:5" ht="12.75">
      <c r="A209" t="s">
        <v>1518</v>
      </c>
      <c r="B209">
        <v>1004723718.493407</v>
      </c>
      <c r="C209">
        <v>710374089.2153472</v>
      </c>
      <c r="D209">
        <v>422310946.83639884</v>
      </c>
      <c r="E209">
        <v>177486973.7102299</v>
      </c>
    </row>
    <row r="210" spans="1:5" ht="12.75">
      <c r="A210" t="s">
        <v>1519</v>
      </c>
      <c r="B210">
        <v>980135122.22919</v>
      </c>
      <c r="C210">
        <v>691813748.4783708</v>
      </c>
      <c r="D210">
        <v>410231030.7348675</v>
      </c>
      <c r="E210">
        <v>171679829.44370776</v>
      </c>
    </row>
    <row r="211" spans="1:5" ht="12.75">
      <c r="A211" t="s">
        <v>1520</v>
      </c>
      <c r="B211">
        <v>955887920.121762</v>
      </c>
      <c r="C211">
        <v>673554882.9255508</v>
      </c>
      <c r="D211">
        <v>398388140.406504</v>
      </c>
      <c r="E211">
        <v>166017468.00201687</v>
      </c>
    </row>
    <row r="212" spans="1:5" ht="12.75">
      <c r="A212" t="s">
        <v>1521</v>
      </c>
      <c r="B212">
        <v>931877275.811083</v>
      </c>
      <c r="C212">
        <v>655558265.3246584</v>
      </c>
      <c r="D212">
        <v>386789323.005748</v>
      </c>
      <c r="E212">
        <v>160523250.45016417</v>
      </c>
    </row>
    <row r="213" spans="1:5" ht="12.75">
      <c r="A213" t="s">
        <v>1522</v>
      </c>
      <c r="B213">
        <v>908388093.644693</v>
      </c>
      <c r="C213">
        <v>637950215.152484</v>
      </c>
      <c r="D213">
        <v>375443042.8021588</v>
      </c>
      <c r="E213">
        <v>155154418.70218343</v>
      </c>
    </row>
    <row r="214" spans="1:5" ht="12.75">
      <c r="A214" t="s">
        <v>1523</v>
      </c>
      <c r="B214">
        <v>885060939.165302</v>
      </c>
      <c r="C214">
        <v>620547584.7354649</v>
      </c>
      <c r="D214">
        <v>364302481.6296888</v>
      </c>
      <c r="E214">
        <v>149933369.33884183</v>
      </c>
    </row>
    <row r="215" spans="1:5" ht="12.75">
      <c r="A215" t="s">
        <v>1524</v>
      </c>
      <c r="B215">
        <v>861523315.92885</v>
      </c>
      <c r="C215">
        <v>603020018.8662547</v>
      </c>
      <c r="D215">
        <v>353112314.0077394</v>
      </c>
      <c r="E215">
        <v>144712369.10090747</v>
      </c>
    </row>
    <row r="216" spans="1:5" ht="12.75">
      <c r="A216" t="s">
        <v>1525</v>
      </c>
      <c r="B216">
        <v>839131642.133299</v>
      </c>
      <c r="C216">
        <v>586350866.5797288</v>
      </c>
      <c r="D216">
        <v>342478093.4560727</v>
      </c>
      <c r="E216">
        <v>139759779.6667445</v>
      </c>
    </row>
    <row r="217" spans="1:5" ht="12.75">
      <c r="A217" t="s">
        <v>1526</v>
      </c>
      <c r="B217">
        <v>816917929.079511</v>
      </c>
      <c r="C217">
        <v>569954286.4750681</v>
      </c>
      <c r="D217">
        <v>332136317.4921158</v>
      </c>
      <c r="E217">
        <v>135020834.4159939</v>
      </c>
    </row>
    <row r="218" spans="1:5" ht="12.75">
      <c r="A218" t="s">
        <v>1527</v>
      </c>
      <c r="B218">
        <v>795228900.998852</v>
      </c>
      <c r="C218">
        <v>553881080.5549265</v>
      </c>
      <c r="D218">
        <v>321948914.8669294</v>
      </c>
      <c r="E218">
        <v>130325081.91762835</v>
      </c>
    </row>
    <row r="219" spans="1:5" ht="12.75">
      <c r="A219" t="s">
        <v>1528</v>
      </c>
      <c r="B219">
        <v>773021205.364352</v>
      </c>
      <c r="C219">
        <v>537529549.3294536</v>
      </c>
      <c r="D219">
        <v>311675414.4390992</v>
      </c>
      <c r="E219">
        <v>125649183.28478882</v>
      </c>
    </row>
    <row r="220" spans="1:5" ht="12.75">
      <c r="A220" t="s">
        <v>1529</v>
      </c>
      <c r="B220">
        <v>751975292.936932</v>
      </c>
      <c r="C220">
        <v>522008153.5202649</v>
      </c>
      <c r="D220">
        <v>301905886.96574813</v>
      </c>
      <c r="E220">
        <v>121195173.71981373</v>
      </c>
    </row>
    <row r="221" spans="1:5" ht="12.75">
      <c r="A221" t="s">
        <v>1530</v>
      </c>
      <c r="B221">
        <v>731369850.671208</v>
      </c>
      <c r="C221">
        <v>506870865.13826245</v>
      </c>
      <c r="D221">
        <v>292429640.99817854</v>
      </c>
      <c r="E221">
        <v>116909881.01914556</v>
      </c>
    </row>
    <row r="222" spans="1:5" ht="12.75">
      <c r="A222" t="s">
        <v>1531</v>
      </c>
      <c r="B222">
        <v>711164919.098148</v>
      </c>
      <c r="C222">
        <v>492032035.15495837</v>
      </c>
      <c r="D222">
        <v>283146719.8768016</v>
      </c>
      <c r="E222">
        <v>112719221.82549481</v>
      </c>
    </row>
    <row r="223" spans="1:5" ht="12.75">
      <c r="A223" t="s">
        <v>1532</v>
      </c>
      <c r="B223">
        <v>690776721.815384</v>
      </c>
      <c r="C223">
        <v>477115502.01060987</v>
      </c>
      <c r="D223">
        <v>273864522.4577775</v>
      </c>
      <c r="E223">
        <v>108562251.61988728</v>
      </c>
    </row>
    <row r="224" spans="1:5" ht="12.75">
      <c r="A224" t="s">
        <v>1533</v>
      </c>
      <c r="B224">
        <v>671386823.397466</v>
      </c>
      <c r="C224">
        <v>462961852.75029236</v>
      </c>
      <c r="D224">
        <v>265086262.99247488</v>
      </c>
      <c r="E224">
        <v>104651720.54203515</v>
      </c>
    </row>
    <row r="225" spans="1:5" ht="12.75">
      <c r="A225" t="s">
        <v>1534</v>
      </c>
      <c r="B225">
        <v>652414638.953068</v>
      </c>
      <c r="C225">
        <v>449116354.4926922</v>
      </c>
      <c r="D225">
        <v>256504493.98132345</v>
      </c>
      <c r="E225">
        <v>100834871.22344135</v>
      </c>
    </row>
    <row r="226" spans="1:5" ht="12.75">
      <c r="A226" t="s">
        <v>1535</v>
      </c>
      <c r="B226">
        <v>633547051.047781</v>
      </c>
      <c r="C226">
        <v>435412213.49210894</v>
      </c>
      <c r="D226">
        <v>248065565.1993087</v>
      </c>
      <c r="E226">
        <v>97117688.15509738</v>
      </c>
    </row>
    <row r="227" spans="1:5" ht="12.75">
      <c r="A227" t="s">
        <v>1536</v>
      </c>
      <c r="B227">
        <v>614885803.362805</v>
      </c>
      <c r="C227">
        <v>421870325.8218753</v>
      </c>
      <c r="D227">
        <v>239739142.07479686</v>
      </c>
      <c r="E227">
        <v>93460353.52579223</v>
      </c>
    </row>
    <row r="228" spans="1:5" ht="12.75">
      <c r="A228" t="s">
        <v>1537</v>
      </c>
      <c r="B228">
        <v>596662107.214994</v>
      </c>
      <c r="C228">
        <v>408672814.63813007</v>
      </c>
      <c r="D228">
        <v>231648669.58167416</v>
      </c>
      <c r="E228">
        <v>89923852.06464095</v>
      </c>
    </row>
    <row r="229" spans="1:5" ht="12.75">
      <c r="A229" t="s">
        <v>1538</v>
      </c>
      <c r="B229">
        <v>578625025.59706</v>
      </c>
      <c r="C229">
        <v>395711459.5869638</v>
      </c>
      <c r="D229">
        <v>223786459.22350898</v>
      </c>
      <c r="E229">
        <v>86539405.68060479</v>
      </c>
    </row>
    <row r="230" spans="1:5" ht="12.75">
      <c r="A230" t="s">
        <v>1539</v>
      </c>
      <c r="B230">
        <v>560785806.292749</v>
      </c>
      <c r="C230">
        <v>382861067.89462745</v>
      </c>
      <c r="D230">
        <v>215968532.23695168</v>
      </c>
      <c r="E230">
        <v>83162435.52355254</v>
      </c>
    </row>
    <row r="231" spans="1:5" ht="12.75">
      <c r="A231" t="s">
        <v>1540</v>
      </c>
      <c r="B231">
        <v>543202367.797565</v>
      </c>
      <c r="C231">
        <v>370247733.08728635</v>
      </c>
      <c r="D231">
        <v>208339417.62594864</v>
      </c>
      <c r="E231">
        <v>79895855.66342519</v>
      </c>
    </row>
    <row r="232" spans="1:5" ht="12.75">
      <c r="A232" t="s">
        <v>1541</v>
      </c>
      <c r="B232">
        <v>526002598.99006</v>
      </c>
      <c r="C232">
        <v>357916255.2194022</v>
      </c>
      <c r="D232">
        <v>200888258.2951525</v>
      </c>
      <c r="E232">
        <v>76712119.02517821</v>
      </c>
    </row>
    <row r="233" spans="1:5" ht="12.75">
      <c r="A233" t="s">
        <v>1542</v>
      </c>
      <c r="B233">
        <v>508536733.850668</v>
      </c>
      <c r="C233">
        <v>345463702.0002625</v>
      </c>
      <c r="D233">
        <v>193421755.4377288</v>
      </c>
      <c r="E233">
        <v>73558155.39535405</v>
      </c>
    </row>
    <row r="234" spans="1:5" ht="12.75">
      <c r="A234" t="s">
        <v>1543</v>
      </c>
      <c r="B234">
        <v>491961823.453902</v>
      </c>
      <c r="C234">
        <v>333637051.765294</v>
      </c>
      <c r="D234">
        <v>186325058.21177015</v>
      </c>
      <c r="E234">
        <v>70559158.81656289</v>
      </c>
    </row>
    <row r="235" spans="1:5" ht="12.75">
      <c r="A235" t="s">
        <v>1544</v>
      </c>
      <c r="B235">
        <v>475026593.588193</v>
      </c>
      <c r="C235">
        <v>321605579.6747312</v>
      </c>
      <c r="D235">
        <v>179149111.47564098</v>
      </c>
      <c r="E235">
        <v>67554363.61931244</v>
      </c>
    </row>
    <row r="236" spans="1:5" ht="12.75">
      <c r="A236" t="s">
        <v>1545</v>
      </c>
      <c r="B236">
        <v>459729248.161372</v>
      </c>
      <c r="C236">
        <v>310737985.8052173</v>
      </c>
      <c r="D236">
        <v>172669327.3861153</v>
      </c>
      <c r="E236">
        <v>64844034.6743152</v>
      </c>
    </row>
    <row r="237" spans="1:5" ht="12.75">
      <c r="A237" t="s">
        <v>1546</v>
      </c>
      <c r="B237">
        <v>445341704.513149</v>
      </c>
      <c r="C237">
        <v>300502685.68373454</v>
      </c>
      <c r="D237">
        <v>166557157.93394327</v>
      </c>
      <c r="E237">
        <v>62283750.06093248</v>
      </c>
    </row>
    <row r="238" spans="1:5" ht="12.75">
      <c r="A238" t="s">
        <v>1547</v>
      </c>
      <c r="B238">
        <v>431550435.291758</v>
      </c>
      <c r="C238">
        <v>290718795.18510354</v>
      </c>
      <c r="D238">
        <v>160737726.48447064</v>
      </c>
      <c r="E238">
        <v>59861191.41960059</v>
      </c>
    </row>
    <row r="239" spans="1:5" ht="12.75">
      <c r="A239" t="s">
        <v>1548</v>
      </c>
      <c r="B239">
        <v>418784515.214695</v>
      </c>
      <c r="C239">
        <v>281640395.3044746</v>
      </c>
      <c r="D239">
        <v>155322277.21844947</v>
      </c>
      <c r="E239">
        <v>57599392.62584085</v>
      </c>
    </row>
    <row r="240" spans="1:5" ht="12.75">
      <c r="A240" t="s">
        <v>1549</v>
      </c>
      <c r="B240">
        <v>406122082.543731</v>
      </c>
      <c r="C240">
        <v>272661433.56695855</v>
      </c>
      <c r="D240">
        <v>149988033.34227178</v>
      </c>
      <c r="E240">
        <v>55385666.32256185</v>
      </c>
    </row>
    <row r="241" spans="1:5" ht="12.75">
      <c r="A241" t="s">
        <v>1550</v>
      </c>
      <c r="B241">
        <v>393583968.632568</v>
      </c>
      <c r="C241">
        <v>263824334.60471946</v>
      </c>
      <c r="D241">
        <v>144781539.4346572</v>
      </c>
      <c r="E241">
        <v>53251213.826156154</v>
      </c>
    </row>
    <row r="242" spans="1:5" ht="12.75">
      <c r="A242" t="s">
        <v>1551</v>
      </c>
      <c r="B242">
        <v>381190418.512776</v>
      </c>
      <c r="C242">
        <v>255083405.13260797</v>
      </c>
      <c r="D242">
        <v>139628681.58032167</v>
      </c>
      <c r="E242">
        <v>51138452.11628252</v>
      </c>
    </row>
    <row r="243" spans="1:5" ht="12.75">
      <c r="A243" t="s">
        <v>1552</v>
      </c>
      <c r="B243">
        <v>368959591.519603</v>
      </c>
      <c r="C243">
        <v>246493570.19758984</v>
      </c>
      <c r="D243">
        <v>134594648.9124647</v>
      </c>
      <c r="E243">
        <v>49092688.75206519</v>
      </c>
    </row>
    <row r="244" spans="1:5" ht="12.75">
      <c r="A244" t="s">
        <v>1553</v>
      </c>
      <c r="B244">
        <v>356727370.759339</v>
      </c>
      <c r="C244">
        <v>237917288.8706574</v>
      </c>
      <c r="D244">
        <v>129581288.47716865</v>
      </c>
      <c r="E244">
        <v>47063902.77159328</v>
      </c>
    </row>
    <row r="245" spans="1:5" ht="12.75">
      <c r="A245" t="s">
        <v>1554</v>
      </c>
      <c r="B245">
        <v>344721343.998173</v>
      </c>
      <c r="C245">
        <v>229532561.92964697</v>
      </c>
      <c r="D245">
        <v>124706865.40896225</v>
      </c>
      <c r="E245">
        <v>45107846.172400616</v>
      </c>
    </row>
    <row r="246" spans="1:5" ht="12.75">
      <c r="A246" t="s">
        <v>1555</v>
      </c>
      <c r="B246">
        <v>332950851.795117</v>
      </c>
      <c r="C246">
        <v>221319173.20725882</v>
      </c>
      <c r="D246">
        <v>119938659.60538046</v>
      </c>
      <c r="E246">
        <v>43199382.42463788</v>
      </c>
    </row>
    <row r="247" spans="1:5" ht="12.75">
      <c r="A247" t="s">
        <v>1556</v>
      </c>
      <c r="B247">
        <v>321459615.126974</v>
      </c>
      <c r="C247">
        <v>213318297.19825822</v>
      </c>
      <c r="D247">
        <v>115308773.58503379</v>
      </c>
      <c r="E247">
        <v>41355885.0795227</v>
      </c>
    </row>
    <row r="248" spans="1:5" ht="12.75">
      <c r="A248" t="s">
        <v>1557</v>
      </c>
      <c r="B248">
        <v>310079252.037797</v>
      </c>
      <c r="C248">
        <v>205428623.46569052</v>
      </c>
      <c r="D248">
        <v>110770717.32185006</v>
      </c>
      <c r="E248">
        <v>39565441.68929245</v>
      </c>
    </row>
    <row r="249" spans="1:5" ht="12.75">
      <c r="A249" t="s">
        <v>1558</v>
      </c>
      <c r="B249">
        <v>298890251.458173</v>
      </c>
      <c r="C249">
        <v>197680020.63424757</v>
      </c>
      <c r="D249">
        <v>106321447.99904644</v>
      </c>
      <c r="E249">
        <v>37815387.277230434</v>
      </c>
    </row>
    <row r="250" spans="1:5" ht="12.75">
      <c r="A250" t="s">
        <v>1559</v>
      </c>
      <c r="B250">
        <v>287881896.811066</v>
      </c>
      <c r="C250">
        <v>190086792.80519757</v>
      </c>
      <c r="D250">
        <v>101985825.48023401</v>
      </c>
      <c r="E250">
        <v>36124643.40209994</v>
      </c>
    </row>
    <row r="251" spans="1:5" ht="12.75">
      <c r="A251" t="s">
        <v>1560</v>
      </c>
      <c r="B251">
        <v>277002737.07283</v>
      </c>
      <c r="C251">
        <v>182593127.3804007</v>
      </c>
      <c r="D251">
        <v>97716160.06087129</v>
      </c>
      <c r="E251">
        <v>34465673.145031646</v>
      </c>
    </row>
    <row r="252" spans="1:5" ht="12.75">
      <c r="A252" t="s">
        <v>1561</v>
      </c>
      <c r="B252">
        <v>266182450.206705</v>
      </c>
      <c r="C252">
        <v>175163076.43423244</v>
      </c>
      <c r="D252">
        <v>93501509.49589893</v>
      </c>
      <c r="E252">
        <v>32839430.321065906</v>
      </c>
    </row>
    <row r="253" spans="1:5" ht="12.75">
      <c r="A253" t="s">
        <v>1562</v>
      </c>
      <c r="B253">
        <v>255262262.776892</v>
      </c>
      <c r="C253">
        <v>167719625.32144788</v>
      </c>
      <c r="D253">
        <v>89322538.64221601</v>
      </c>
      <c r="E253">
        <v>31251657.880104136</v>
      </c>
    </row>
    <row r="254" spans="1:5" ht="12.75">
      <c r="A254" t="s">
        <v>1563</v>
      </c>
      <c r="B254">
        <v>244643131.177917</v>
      </c>
      <c r="C254">
        <v>160469712.4836325</v>
      </c>
      <c r="D254">
        <v>85244102.28382386</v>
      </c>
      <c r="E254">
        <v>29698394.008097146</v>
      </c>
    </row>
    <row r="255" spans="1:5" ht="12.75">
      <c r="A255" t="s">
        <v>1564</v>
      </c>
      <c r="B255">
        <v>234057641.589177</v>
      </c>
      <c r="C255">
        <v>153274332.3010493</v>
      </c>
      <c r="D255">
        <v>81221399.28386135</v>
      </c>
      <c r="E255">
        <v>28180920.444589715</v>
      </c>
    </row>
    <row r="256" spans="1:5" ht="12.75">
      <c r="A256" t="s">
        <v>1565</v>
      </c>
      <c r="B256">
        <v>223801609.647708</v>
      </c>
      <c r="C256">
        <v>146309522.54295877</v>
      </c>
      <c r="D256">
        <v>77333509.63948731</v>
      </c>
      <c r="E256">
        <v>26718313.818343643</v>
      </c>
    </row>
    <row r="257" spans="1:5" ht="12.75">
      <c r="A257" t="s">
        <v>1566</v>
      </c>
      <c r="B257">
        <v>213929276.449543</v>
      </c>
      <c r="C257">
        <v>139625959.30246803</v>
      </c>
      <c r="D257">
        <v>73619195.0347979</v>
      </c>
      <c r="E257">
        <v>25330774.817045867</v>
      </c>
    </row>
    <row r="258" spans="1:5" ht="12.75">
      <c r="A258" t="s">
        <v>1567</v>
      </c>
      <c r="B258">
        <v>204412358.095463</v>
      </c>
      <c r="C258">
        <v>133188238.4520169</v>
      </c>
      <c r="D258">
        <v>70046245.57293029</v>
      </c>
      <c r="E258">
        <v>23999317.520091105</v>
      </c>
    </row>
    <row r="259" spans="1:5" ht="12.75">
      <c r="A259" t="s">
        <v>1568</v>
      </c>
      <c r="B259">
        <v>195101906.481879</v>
      </c>
      <c r="C259">
        <v>126906252.28382824</v>
      </c>
      <c r="D259">
        <v>66572688.99526012</v>
      </c>
      <c r="E259">
        <v>22712594.5432907</v>
      </c>
    </row>
    <row r="260" spans="1:5" ht="12.75">
      <c r="A260" t="s">
        <v>1569</v>
      </c>
      <c r="B260">
        <v>186201306.790035</v>
      </c>
      <c r="C260">
        <v>120917954.18961269</v>
      </c>
      <c r="D260">
        <v>63275216.2863241</v>
      </c>
      <c r="E260">
        <v>21499104.497946694</v>
      </c>
    </row>
    <row r="261" spans="1:5" ht="12.75">
      <c r="A261" t="s">
        <v>1570</v>
      </c>
      <c r="B261">
        <v>177505484.782776</v>
      </c>
      <c r="C261">
        <v>115075434.1775471</v>
      </c>
      <c r="D261">
        <v>60064734.62354613</v>
      </c>
      <c r="E261">
        <v>20321834.70227148</v>
      </c>
    </row>
    <row r="262" spans="1:5" ht="12.75">
      <c r="A262" t="s">
        <v>1571</v>
      </c>
      <c r="B262">
        <v>169086188.504514</v>
      </c>
      <c r="C262">
        <v>109437342.91872865</v>
      </c>
      <c r="D262">
        <v>56981286.172170974</v>
      </c>
      <c r="E262">
        <v>19199577.999697853</v>
      </c>
    </row>
    <row r="263" spans="1:5" ht="12.75">
      <c r="A263" t="s">
        <v>1572</v>
      </c>
      <c r="B263">
        <v>160851766.51319</v>
      </c>
      <c r="C263">
        <v>103931218.59107578</v>
      </c>
      <c r="D263">
        <v>53976760.98814904</v>
      </c>
      <c r="E263">
        <v>18110184.50787779</v>
      </c>
    </row>
    <row r="264" spans="1:5" ht="12.75">
      <c r="A264" t="s">
        <v>1573</v>
      </c>
      <c r="B264">
        <v>153102008.520814</v>
      </c>
      <c r="C264">
        <v>98756082.05186544</v>
      </c>
      <c r="D264">
        <v>51158611.103954695</v>
      </c>
      <c r="E264">
        <v>17091942.371591322</v>
      </c>
    </row>
    <row r="265" spans="1:5" ht="12.75">
      <c r="A265" t="s">
        <v>1574</v>
      </c>
      <c r="B265">
        <v>145644415.643671</v>
      </c>
      <c r="C265">
        <v>93801746.38496739</v>
      </c>
      <c r="D265">
        <v>48480482.53194022</v>
      </c>
      <c r="E265">
        <v>16135209.90081016</v>
      </c>
    </row>
    <row r="266" spans="1:5" ht="12.75">
      <c r="A266" t="s">
        <v>1575</v>
      </c>
      <c r="B266">
        <v>138236135.200367</v>
      </c>
      <c r="C266">
        <v>88879468.54102117</v>
      </c>
      <c r="D266">
        <v>45819627.23030834</v>
      </c>
      <c r="E266">
        <v>15185037.084905148</v>
      </c>
    </row>
    <row r="267" spans="1:5" ht="12.75">
      <c r="A267" t="s">
        <v>1576</v>
      </c>
      <c r="B267">
        <v>130983534.235528</v>
      </c>
      <c r="C267">
        <v>84078146.79089333</v>
      </c>
      <c r="D267">
        <v>43237741.4759034</v>
      </c>
      <c r="E267">
        <v>14270637.986328505</v>
      </c>
    </row>
    <row r="268" spans="1:5" ht="12.75">
      <c r="A268" t="s">
        <v>1577</v>
      </c>
      <c r="B268">
        <v>124079579.82835</v>
      </c>
      <c r="C268">
        <v>79511421.77478857</v>
      </c>
      <c r="D268">
        <v>40785283.182695776</v>
      </c>
      <c r="E268">
        <v>13404187.38191888</v>
      </c>
    </row>
    <row r="269" spans="1:5" ht="12.75">
      <c r="A269" t="s">
        <v>1578</v>
      </c>
      <c r="B269">
        <v>117469845.779459</v>
      </c>
      <c r="C269">
        <v>75152280.55410822</v>
      </c>
      <c r="D269">
        <v>38454387.13381563</v>
      </c>
      <c r="E269">
        <v>12586326.279948588</v>
      </c>
    </row>
    <row r="270" spans="1:5" ht="12.75">
      <c r="A270" t="s">
        <v>1579</v>
      </c>
      <c r="B270">
        <v>110808907.457711</v>
      </c>
      <c r="C270">
        <v>70770655.38254218</v>
      </c>
      <c r="D270">
        <v>36120274.35802465</v>
      </c>
      <c r="E270">
        <v>11772284.570886903</v>
      </c>
    </row>
    <row r="271" spans="1:5" ht="12.75">
      <c r="A271" t="s">
        <v>1580</v>
      </c>
      <c r="B271">
        <v>104490542.245371</v>
      </c>
      <c r="C271">
        <v>66622098.24563812</v>
      </c>
      <c r="D271">
        <v>33916437.00321731</v>
      </c>
      <c r="E271">
        <v>11007192.285722615</v>
      </c>
    </row>
    <row r="272" spans="1:5" ht="12.75">
      <c r="A272" t="s">
        <v>1581</v>
      </c>
      <c r="B272">
        <v>98172553.025656</v>
      </c>
      <c r="C272">
        <v>62491071.19194743</v>
      </c>
      <c r="D272">
        <v>31735084.009800576</v>
      </c>
      <c r="E272">
        <v>10257040.413497608</v>
      </c>
    </row>
    <row r="273" spans="1:5" ht="12.75">
      <c r="A273" t="s">
        <v>1582</v>
      </c>
      <c r="B273">
        <v>92215458.760855</v>
      </c>
      <c r="C273">
        <v>58599565.28059845</v>
      </c>
      <c r="D273">
        <v>29683162.541792925</v>
      </c>
      <c r="E273">
        <v>9553207.351120856</v>
      </c>
    </row>
    <row r="274" spans="1:5" ht="12.75">
      <c r="A274" t="s">
        <v>1583</v>
      </c>
      <c r="B274">
        <v>86413576.353747</v>
      </c>
      <c r="C274">
        <v>54822546.28227729</v>
      </c>
      <c r="D274">
        <v>27701593.126398012</v>
      </c>
      <c r="E274">
        <v>8878914.287561443</v>
      </c>
    </row>
    <row r="275" spans="1:5" ht="12.75">
      <c r="A275" t="s">
        <v>1584</v>
      </c>
      <c r="B275">
        <v>80804809.253339</v>
      </c>
      <c r="C275">
        <v>51177281.399914026</v>
      </c>
      <c r="D275">
        <v>25793890.277817763</v>
      </c>
      <c r="E275">
        <v>8232440.206493306</v>
      </c>
    </row>
    <row r="276" spans="1:5" ht="12.75">
      <c r="A276" t="s">
        <v>1585</v>
      </c>
      <c r="B276">
        <v>75154514.85981</v>
      </c>
      <c r="C276">
        <v>47517967.615277186</v>
      </c>
      <c r="D276">
        <v>23888648.83294794</v>
      </c>
      <c r="E276">
        <v>7592065.439343441</v>
      </c>
    </row>
    <row r="277" spans="1:5" ht="12.75">
      <c r="A277" t="s">
        <v>1586</v>
      </c>
      <c r="B277">
        <v>69835130.815935</v>
      </c>
      <c r="C277">
        <v>44087031.29598394</v>
      </c>
      <c r="D277">
        <v>22112899.94185876</v>
      </c>
      <c r="E277">
        <v>7000822.530949139</v>
      </c>
    </row>
    <row r="278" spans="1:5" ht="12.75">
      <c r="A278" t="s">
        <v>1587</v>
      </c>
      <c r="B278">
        <v>64721213.910268</v>
      </c>
      <c r="C278">
        <v>40789308.041574456</v>
      </c>
      <c r="D278">
        <v>20406817.286644887</v>
      </c>
      <c r="E278">
        <v>6433321.616753827</v>
      </c>
    </row>
    <row r="279" spans="1:5" ht="12.75">
      <c r="A279" t="s">
        <v>1588</v>
      </c>
      <c r="B279">
        <v>59765643.152879</v>
      </c>
      <c r="C279">
        <v>37604328.804012366</v>
      </c>
      <c r="D279">
        <v>18767073.151187796</v>
      </c>
      <c r="E279">
        <v>5892134.033871259</v>
      </c>
    </row>
    <row r="280" spans="1:5" ht="12.75">
      <c r="A280" t="s">
        <v>1589</v>
      </c>
      <c r="B280">
        <v>55001146.983446</v>
      </c>
      <c r="C280">
        <v>34547829.6365517</v>
      </c>
      <c r="D280">
        <v>17197826.672373597</v>
      </c>
      <c r="E280">
        <v>5376581.804406353</v>
      </c>
    </row>
    <row r="281" spans="1:5" ht="12.75">
      <c r="A281" t="s">
        <v>1590</v>
      </c>
      <c r="B281">
        <v>50474208.25065</v>
      </c>
      <c r="C281">
        <v>31652287.26998106</v>
      </c>
      <c r="D281">
        <v>15717651.82941923</v>
      </c>
      <c r="E281">
        <v>4893689.8124298155</v>
      </c>
    </row>
    <row r="282" spans="1:5" ht="12.75">
      <c r="A282" t="s">
        <v>1591</v>
      </c>
      <c r="B282">
        <v>46190601.40379</v>
      </c>
      <c r="C282">
        <v>28916916.390305053</v>
      </c>
      <c r="D282">
        <v>14322823.421207888</v>
      </c>
      <c r="E282">
        <v>4440522.05185774</v>
      </c>
    </row>
    <row r="283" spans="1:5" ht="12.75">
      <c r="A283" t="s">
        <v>1592</v>
      </c>
      <c r="B283">
        <v>42171870.024022</v>
      </c>
      <c r="C283">
        <v>26356273.212287527</v>
      </c>
      <c r="D283">
        <v>13021312.215008637</v>
      </c>
      <c r="E283">
        <v>4019914.028132545</v>
      </c>
    </row>
    <row r="284" spans="1:5" ht="12.75">
      <c r="A284" t="s">
        <v>1593</v>
      </c>
      <c r="B284">
        <v>38002513.859433</v>
      </c>
      <c r="C284">
        <v>23711554.567885224</v>
      </c>
      <c r="D284">
        <v>11685856.437216682</v>
      </c>
      <c r="E284">
        <v>3592846.3355692024</v>
      </c>
    </row>
    <row r="285" spans="1:5" ht="12.75">
      <c r="A285" t="s">
        <v>1594</v>
      </c>
      <c r="B285">
        <v>34572833.322422</v>
      </c>
      <c r="C285">
        <v>21535028.624554604</v>
      </c>
      <c r="D285">
        <v>10586199.275099259</v>
      </c>
      <c r="E285">
        <v>3240968.282638934</v>
      </c>
    </row>
    <row r="286" spans="1:5" ht="12.75">
      <c r="A286" t="s">
        <v>1595</v>
      </c>
      <c r="B286">
        <v>31339300.588518</v>
      </c>
      <c r="C286">
        <v>19488855.755472463</v>
      </c>
      <c r="D286">
        <v>9556760.889621018</v>
      </c>
      <c r="E286">
        <v>2913811.9461953077</v>
      </c>
    </row>
    <row r="287" spans="1:5" ht="12.75">
      <c r="A287" t="s">
        <v>1596</v>
      </c>
      <c r="B287">
        <v>28287670.92274</v>
      </c>
      <c r="C287">
        <v>17561314.130879007</v>
      </c>
      <c r="D287">
        <v>8589650.298484452</v>
      </c>
      <c r="E287">
        <v>2607851.7681698734</v>
      </c>
    </row>
    <row r="288" spans="1:5" ht="12.75">
      <c r="A288" t="s">
        <v>1597</v>
      </c>
      <c r="B288">
        <v>25356672.534731</v>
      </c>
      <c r="C288">
        <v>15715017.228094686</v>
      </c>
      <c r="D288">
        <v>7667034.651509128</v>
      </c>
      <c r="E288">
        <v>2317882.756547772</v>
      </c>
    </row>
    <row r="289" spans="1:5" ht="12.75">
      <c r="A289" t="s">
        <v>1598</v>
      </c>
      <c r="B289">
        <v>22553890.164142</v>
      </c>
      <c r="C289">
        <v>13955789.24372084</v>
      </c>
      <c r="D289">
        <v>6792543.190616385</v>
      </c>
      <c r="E289">
        <v>2045370.5309665555</v>
      </c>
    </row>
    <row r="290" spans="1:5" ht="12.75">
      <c r="A290" t="s">
        <v>1599</v>
      </c>
      <c r="B290">
        <v>19860709.433751</v>
      </c>
      <c r="C290">
        <v>12268472.049080485</v>
      </c>
      <c r="D290">
        <v>5956108.177828962</v>
      </c>
      <c r="E290">
        <v>1785906.7655279355</v>
      </c>
    </row>
    <row r="291" spans="1:5" ht="12.75">
      <c r="A291" t="s">
        <v>1600</v>
      </c>
      <c r="B291">
        <v>17221516.368842</v>
      </c>
      <c r="C291">
        <v>10620712.9054248</v>
      </c>
      <c r="D291">
        <v>5143462.002995278</v>
      </c>
      <c r="E291">
        <v>1535917.2739789907</v>
      </c>
    </row>
    <row r="292" spans="1:5" ht="12.75">
      <c r="A292" t="s">
        <v>1601</v>
      </c>
      <c r="B292">
        <v>14820645.891958</v>
      </c>
      <c r="C292">
        <v>9124565.444658792</v>
      </c>
      <c r="D292">
        <v>4407660.644588645</v>
      </c>
      <c r="E292">
        <v>1310620.806888062</v>
      </c>
    </row>
    <row r="293" spans="1:5" ht="12.75">
      <c r="A293" t="s">
        <v>1602</v>
      </c>
      <c r="B293">
        <v>12613996.508689</v>
      </c>
      <c r="C293">
        <v>7753259.615373089</v>
      </c>
      <c r="D293">
        <v>3736027.40386575</v>
      </c>
      <c r="E293">
        <v>1106356.3811799337</v>
      </c>
    </row>
    <row r="294" spans="1:5" ht="12.75">
      <c r="A294" t="s">
        <v>1603</v>
      </c>
      <c r="B294">
        <v>10640919.305286</v>
      </c>
      <c r="C294">
        <v>6529404.117756588</v>
      </c>
      <c r="D294">
        <v>3138292.134705452</v>
      </c>
      <c r="E294">
        <v>925411.6870355345</v>
      </c>
    </row>
    <row r="295" spans="1:5" ht="12.75">
      <c r="A295" t="s">
        <v>1604</v>
      </c>
      <c r="B295">
        <v>8877996.539977</v>
      </c>
      <c r="C295">
        <v>5438412.550783012</v>
      </c>
      <c r="D295">
        <v>2607270.3267311044</v>
      </c>
      <c r="E295">
        <v>765568.9184565583</v>
      </c>
    </row>
    <row r="296" spans="1:5" ht="12.75">
      <c r="A296" t="s">
        <v>1605</v>
      </c>
      <c r="B296">
        <v>7355888.101341</v>
      </c>
      <c r="C296">
        <v>4498615.264276114</v>
      </c>
      <c r="D296">
        <v>2151406.7768395683</v>
      </c>
      <c r="E296">
        <v>629124.8601488436</v>
      </c>
    </row>
    <row r="297" spans="1:5" ht="12.75">
      <c r="A297" t="s">
        <v>1606</v>
      </c>
      <c r="B297">
        <v>6118335.207695</v>
      </c>
      <c r="C297">
        <v>3735422.9668245325</v>
      </c>
      <c r="D297">
        <v>1781876.3238959012</v>
      </c>
      <c r="E297">
        <v>518857.969151266</v>
      </c>
    </row>
    <row r="298" spans="1:5" ht="12.75">
      <c r="A298" t="s">
        <v>1607</v>
      </c>
      <c r="B298">
        <v>5308431.295071</v>
      </c>
      <c r="C298">
        <v>3235633.1683390643</v>
      </c>
      <c r="D298">
        <v>1539667.0606696045</v>
      </c>
      <c r="E298">
        <v>446492.1587486274</v>
      </c>
    </row>
    <row r="299" spans="1:5" ht="12.75">
      <c r="A299" t="s">
        <v>1608</v>
      </c>
      <c r="B299">
        <v>5121452.615871</v>
      </c>
      <c r="C299">
        <v>3116370.006766296</v>
      </c>
      <c r="D299">
        <v>1479144.6557028333</v>
      </c>
      <c r="E299">
        <v>427124.3057206045</v>
      </c>
    </row>
    <row r="300" spans="1:5" ht="12.75">
      <c r="A300" t="s">
        <v>1609</v>
      </c>
      <c r="B300">
        <v>4938160.660012</v>
      </c>
      <c r="C300">
        <v>2999741.6375102657</v>
      </c>
      <c r="D300">
        <v>1420167.5237795112</v>
      </c>
      <c r="E300">
        <v>408356.83936414594</v>
      </c>
    </row>
    <row r="301" spans="1:5" ht="12.75">
      <c r="A301" t="s">
        <v>1610</v>
      </c>
      <c r="B301">
        <v>4759591.926318</v>
      </c>
      <c r="C301">
        <v>2886838.4306718074</v>
      </c>
      <c r="D301">
        <v>1363575.9099735632</v>
      </c>
      <c r="E301">
        <v>390584.1252282453</v>
      </c>
    </row>
    <row r="302" spans="1:5" ht="12.75">
      <c r="A302" t="s">
        <v>1611</v>
      </c>
      <c r="B302">
        <v>4584191.083588</v>
      </c>
      <c r="C302">
        <v>2775736.5887297685</v>
      </c>
      <c r="D302">
        <v>1307763.4186280407</v>
      </c>
      <c r="E302">
        <v>373010.51318766916</v>
      </c>
    </row>
    <row r="303" spans="1:5" ht="12.75">
      <c r="A303" t="s">
        <v>1612</v>
      </c>
      <c r="B303">
        <v>4352083.883924</v>
      </c>
      <c r="C303">
        <v>2630869.8017952368</v>
      </c>
      <c r="D303">
        <v>1236459.9621716125</v>
      </c>
      <c r="E303">
        <v>351227.10903500434</v>
      </c>
    </row>
    <row r="304" spans="1:5" ht="12.75">
      <c r="A304" t="s">
        <v>1613</v>
      </c>
      <c r="B304">
        <v>4032201.527573</v>
      </c>
      <c r="C304">
        <v>2433364.1603802717</v>
      </c>
      <c r="D304">
        <v>1140727.4759355222</v>
      </c>
      <c r="E304">
        <v>322661.01288429927</v>
      </c>
    </row>
    <row r="305" spans="1:5" ht="12.75">
      <c r="A305" t="s">
        <v>1614</v>
      </c>
      <c r="B305">
        <v>3866297.612361</v>
      </c>
      <c r="C305">
        <v>2329414.202798418</v>
      </c>
      <c r="D305">
        <v>1089309.4753348527</v>
      </c>
      <c r="E305">
        <v>306854.11761076393</v>
      </c>
    </row>
    <row r="306" spans="1:5" ht="12.75">
      <c r="A306" t="s">
        <v>1615</v>
      </c>
      <c r="B306">
        <v>3703903.881184</v>
      </c>
      <c r="C306">
        <v>2227788.331036227</v>
      </c>
      <c r="D306">
        <v>1039136.4524429941</v>
      </c>
      <c r="E306">
        <v>291480.74678435514</v>
      </c>
    </row>
    <row r="307" spans="1:5" ht="12.75">
      <c r="A307" t="s">
        <v>1616</v>
      </c>
      <c r="B307">
        <v>3545282.875005</v>
      </c>
      <c r="C307">
        <v>2128765.8218137836</v>
      </c>
      <c r="D307">
        <v>990422.8168337125</v>
      </c>
      <c r="E307">
        <v>276639.72868471773</v>
      </c>
    </row>
    <row r="308" spans="1:5" ht="12.75">
      <c r="A308" t="s">
        <v>1617</v>
      </c>
      <c r="B308">
        <v>3394896.905093</v>
      </c>
      <c r="C308">
        <v>2035120.582694086</v>
      </c>
      <c r="D308">
        <v>944523.2699280849</v>
      </c>
      <c r="E308">
        <v>262737.8601944754</v>
      </c>
    </row>
    <row r="309" spans="1:5" ht="12.75">
      <c r="A309" t="s">
        <v>1618</v>
      </c>
      <c r="B309">
        <v>3247623.196956</v>
      </c>
      <c r="C309">
        <v>1943533.2286519518</v>
      </c>
      <c r="D309">
        <v>899722.4938808938</v>
      </c>
      <c r="E309">
        <v>249215.58304159102</v>
      </c>
    </row>
    <row r="310" spans="1:5" ht="12.75">
      <c r="A310" t="s">
        <v>1619</v>
      </c>
      <c r="B310">
        <v>3102046.255323</v>
      </c>
      <c r="C310">
        <v>1853365.8869757361</v>
      </c>
      <c r="D310">
        <v>855869.4815231031</v>
      </c>
      <c r="E310">
        <v>236096.87582984258</v>
      </c>
    </row>
    <row r="311" spans="1:5" ht="12.75">
      <c r="A311" t="s">
        <v>1620</v>
      </c>
      <c r="B311">
        <v>2900001.543249</v>
      </c>
      <c r="C311">
        <v>1729712.419940606</v>
      </c>
      <c r="D311">
        <v>796735.8739111207</v>
      </c>
      <c r="E311">
        <v>218853.59825442167</v>
      </c>
    </row>
    <row r="312" spans="1:5" ht="12.75">
      <c r="A312" t="s">
        <v>1621</v>
      </c>
      <c r="B312">
        <v>2761643.380753</v>
      </c>
      <c r="C312">
        <v>1644394.6304381294</v>
      </c>
      <c r="D312">
        <v>755510.6856968767</v>
      </c>
      <c r="E312">
        <v>206650.54263875153</v>
      </c>
    </row>
    <row r="313" spans="1:5" ht="12.75">
      <c r="A313" t="s">
        <v>1622</v>
      </c>
      <c r="B313">
        <v>2624026.277983</v>
      </c>
      <c r="C313">
        <v>1560058.0426879644</v>
      </c>
      <c r="D313">
        <v>715115.8997947217</v>
      </c>
      <c r="E313">
        <v>194853.12900572893</v>
      </c>
    </row>
    <row r="314" spans="1:5" ht="12.75">
      <c r="A314" t="s">
        <v>1623</v>
      </c>
      <c r="B314">
        <v>2487622.31492</v>
      </c>
      <c r="C314">
        <v>1476453.58904382</v>
      </c>
      <c r="D314">
        <v>675071.1840233874</v>
      </c>
      <c r="E314">
        <v>183162.74340189836</v>
      </c>
    </row>
    <row r="315" spans="1:5" ht="12.75">
      <c r="A315" t="s">
        <v>1624</v>
      </c>
      <c r="B315">
        <v>2354693.742642</v>
      </c>
      <c r="C315">
        <v>1395263.8622110006</v>
      </c>
      <c r="D315">
        <v>636379.0641314966</v>
      </c>
      <c r="E315">
        <v>171956.872082081</v>
      </c>
    </row>
    <row r="316" spans="1:5" ht="12.75">
      <c r="A316" t="s">
        <v>1625</v>
      </c>
      <c r="B316">
        <v>2224183.827334</v>
      </c>
      <c r="C316">
        <v>1315695.4533371204</v>
      </c>
      <c r="D316">
        <v>598561.8103439414</v>
      </c>
      <c r="E316">
        <v>161053.16983403772</v>
      </c>
    </row>
    <row r="317" spans="1:5" ht="12.75">
      <c r="A317" t="s">
        <v>1626</v>
      </c>
      <c r="B317">
        <v>2099314.17313</v>
      </c>
      <c r="C317">
        <v>1239791.611501667</v>
      </c>
      <c r="D317">
        <v>562641.9263767693</v>
      </c>
      <c r="E317">
        <v>150767.74783975567</v>
      </c>
    </row>
    <row r="318" spans="1:5" ht="12.75">
      <c r="A318" t="s">
        <v>1627</v>
      </c>
      <c r="B318">
        <v>1914385.625782</v>
      </c>
      <c r="C318">
        <v>1128660.8463663396</v>
      </c>
      <c r="D318">
        <v>510905.93782255513</v>
      </c>
      <c r="E318">
        <v>136324.5038579721</v>
      </c>
    </row>
    <row r="319" spans="1:5" ht="12.75">
      <c r="A319" t="s">
        <v>1628</v>
      </c>
      <c r="B319">
        <v>1799422.499895</v>
      </c>
      <c r="C319">
        <v>1059082.9108448985</v>
      </c>
      <c r="D319">
        <v>478191.1606669331</v>
      </c>
      <c r="E319">
        <v>127054.81821461541</v>
      </c>
    </row>
    <row r="320" spans="1:5" ht="12.75">
      <c r="A320" t="s">
        <v>1629</v>
      </c>
      <c r="B320">
        <v>1689026.54169</v>
      </c>
      <c r="C320">
        <v>992475.6227873825</v>
      </c>
      <c r="D320">
        <v>447014.0764553694</v>
      </c>
      <c r="E320">
        <v>118284.23840312114</v>
      </c>
    </row>
    <row r="321" spans="1:5" ht="12.75">
      <c r="A321" t="s">
        <v>1630</v>
      </c>
      <c r="B321">
        <v>1581512.591523</v>
      </c>
      <c r="C321">
        <v>927724.0329013898</v>
      </c>
      <c r="D321">
        <v>416787.08305517526</v>
      </c>
      <c r="E321">
        <v>109818.76343119088</v>
      </c>
    </row>
    <row r="322" spans="1:5" ht="12.75">
      <c r="A322" t="s">
        <v>1631</v>
      </c>
      <c r="B322">
        <v>1478390.828578</v>
      </c>
      <c r="C322">
        <v>865808.755486417</v>
      </c>
      <c r="D322">
        <v>388013.8111315423</v>
      </c>
      <c r="E322">
        <v>101818.2353925735</v>
      </c>
    </row>
    <row r="323" spans="1:5" ht="12.75">
      <c r="A323" t="s">
        <v>1632</v>
      </c>
      <c r="B323">
        <v>1383549.12025</v>
      </c>
      <c r="C323">
        <v>808891.1338935887</v>
      </c>
      <c r="D323">
        <v>361584.14514239173</v>
      </c>
      <c r="E323">
        <v>94480.97805748017</v>
      </c>
    </row>
    <row r="324" spans="1:5" ht="12.75">
      <c r="A324" t="s">
        <v>1633</v>
      </c>
      <c r="B324">
        <v>1293156.169024</v>
      </c>
      <c r="C324">
        <v>754760.6463046424</v>
      </c>
      <c r="D324">
        <v>336529.11583957955</v>
      </c>
      <c r="E324">
        <v>87561.71624537757</v>
      </c>
    </row>
    <row r="325" spans="1:5" ht="12.75">
      <c r="A325" t="s">
        <v>1634</v>
      </c>
      <c r="B325">
        <v>1206582.144272</v>
      </c>
      <c r="C325">
        <v>703152.1172939354</v>
      </c>
      <c r="D325">
        <v>312797.8805929286</v>
      </c>
      <c r="E325">
        <v>81075.64900086411</v>
      </c>
    </row>
    <row r="326" spans="1:5" ht="12.75">
      <c r="A326" t="s">
        <v>1635</v>
      </c>
      <c r="B326">
        <v>1129888.086833</v>
      </c>
      <c r="C326">
        <v>657340.8217796303</v>
      </c>
      <c r="D326">
        <v>291675.0018131482</v>
      </c>
      <c r="E326">
        <v>75280.4940950621</v>
      </c>
    </row>
    <row r="327" spans="1:5" ht="12.75">
      <c r="A327" t="s">
        <v>1636</v>
      </c>
      <c r="B327">
        <v>1054325.568182</v>
      </c>
      <c r="C327">
        <v>612373.6186085592</v>
      </c>
      <c r="D327">
        <v>271053.3916542916</v>
      </c>
      <c r="E327">
        <v>69671.3428134327</v>
      </c>
    </row>
    <row r="328" spans="1:5" ht="12.75">
      <c r="A328" t="s">
        <v>1637</v>
      </c>
      <c r="B328">
        <v>983323.527689</v>
      </c>
      <c r="C328">
        <v>570165.5112823496</v>
      </c>
      <c r="D328">
        <v>251729.09227329813</v>
      </c>
      <c r="E328">
        <v>64430.18293397934</v>
      </c>
    </row>
    <row r="329" spans="1:5" ht="12.75">
      <c r="A329" t="s">
        <v>1638</v>
      </c>
      <c r="B329">
        <v>920131.918481</v>
      </c>
      <c r="C329">
        <v>532649.065991897</v>
      </c>
      <c r="D329">
        <v>234586.70928086273</v>
      </c>
      <c r="E329">
        <v>59796.45546956139</v>
      </c>
    </row>
    <row r="330" spans="1:5" ht="12.75">
      <c r="A330" t="s">
        <v>1639</v>
      </c>
      <c r="B330">
        <v>857915.112271</v>
      </c>
      <c r="C330">
        <v>495790.46556422923</v>
      </c>
      <c r="D330">
        <v>217798.30566489414</v>
      </c>
      <c r="E330">
        <v>55281.92463877044</v>
      </c>
    </row>
    <row r="331" spans="1:5" ht="12.75">
      <c r="A331" t="s">
        <v>1640</v>
      </c>
      <c r="B331">
        <v>797909.608668</v>
      </c>
      <c r="C331">
        <v>460331.1104562559</v>
      </c>
      <c r="D331">
        <v>201706.89580198427</v>
      </c>
      <c r="E331">
        <v>50980.72684885926</v>
      </c>
    </row>
    <row r="332" spans="1:5" ht="12.75">
      <c r="A332" t="s">
        <v>1641</v>
      </c>
      <c r="B332">
        <v>739355.558166</v>
      </c>
      <c r="C332">
        <v>425849.8848471083</v>
      </c>
      <c r="D332">
        <v>186138.71888996474</v>
      </c>
      <c r="E332">
        <v>46853.073062199335</v>
      </c>
    </row>
    <row r="333" spans="1:5" ht="12.75">
      <c r="A333" t="s">
        <v>1642</v>
      </c>
      <c r="B333">
        <v>683465.938777</v>
      </c>
      <c r="C333">
        <v>392991.219417649</v>
      </c>
      <c r="D333">
        <v>171339.35446663547</v>
      </c>
      <c r="E333">
        <v>42945.24716671224</v>
      </c>
    </row>
    <row r="334" spans="1:5" ht="12.75">
      <c r="A334" t="s">
        <v>1643</v>
      </c>
      <c r="B334">
        <v>630582.949889</v>
      </c>
      <c r="C334">
        <v>361988.4847239658</v>
      </c>
      <c r="D334">
        <v>157434.09859974825</v>
      </c>
      <c r="E334">
        <v>39298.218738525335</v>
      </c>
    </row>
    <row r="335" spans="1:5" ht="12.75">
      <c r="A335" t="s">
        <v>1644</v>
      </c>
      <c r="B335">
        <v>581444.036822</v>
      </c>
      <c r="C335">
        <v>333213.9933827756</v>
      </c>
      <c r="D335">
        <v>144551.08999763732</v>
      </c>
      <c r="E335">
        <v>35929.572854285434</v>
      </c>
    </row>
    <row r="336" spans="1:5" ht="12.75">
      <c r="A336" t="s">
        <v>1645</v>
      </c>
      <c r="B336">
        <v>534218.201689</v>
      </c>
      <c r="C336">
        <v>305630.55541891477</v>
      </c>
      <c r="D336">
        <v>132247.96654258555</v>
      </c>
      <c r="E336">
        <v>32732.28364099815</v>
      </c>
    </row>
    <row r="337" spans="1:5" ht="12.75">
      <c r="A337" t="s">
        <v>1646</v>
      </c>
      <c r="B337">
        <v>487280.701577</v>
      </c>
      <c r="C337">
        <v>278334.8857703153</v>
      </c>
      <c r="D337">
        <v>120150.42660578742</v>
      </c>
      <c r="E337">
        <v>29620.2123282887</v>
      </c>
    </row>
    <row r="338" spans="1:5" ht="12.75">
      <c r="A338" t="s">
        <v>1647</v>
      </c>
      <c r="B338">
        <v>443142.711642</v>
      </c>
      <c r="C338">
        <v>252693.9366526056</v>
      </c>
      <c r="D338">
        <v>108804.43251392248</v>
      </c>
      <c r="E338">
        <v>26709.51843985643</v>
      </c>
    </row>
    <row r="339" spans="1:5" ht="12.75">
      <c r="A339" t="s">
        <v>1648</v>
      </c>
      <c r="B339">
        <v>398935.581344</v>
      </c>
      <c r="C339">
        <v>227112.24159705357</v>
      </c>
      <c r="D339">
        <v>97548.83296636133</v>
      </c>
      <c r="E339">
        <v>23848.31125854411</v>
      </c>
    </row>
    <row r="340" spans="1:5" ht="12.75">
      <c r="A340" t="s">
        <v>1649</v>
      </c>
      <c r="B340">
        <v>358373.296403</v>
      </c>
      <c r="C340">
        <v>203674.28070739884</v>
      </c>
      <c r="D340">
        <v>87259.31881468106</v>
      </c>
      <c r="E340">
        <v>21242.419992142488</v>
      </c>
    </row>
    <row r="341" spans="1:5" ht="12.75">
      <c r="A341" t="s">
        <v>1650</v>
      </c>
      <c r="B341">
        <v>326556.89597</v>
      </c>
      <c r="C341">
        <v>185287.43507348577</v>
      </c>
      <c r="D341">
        <v>79186.53939462118</v>
      </c>
      <c r="E341">
        <v>19198.160589265546</v>
      </c>
    </row>
    <row r="342" spans="1:5" ht="12.75">
      <c r="A342" t="s">
        <v>1651</v>
      </c>
      <c r="B342">
        <v>298052.198115</v>
      </c>
      <c r="C342">
        <v>168827.12245622044</v>
      </c>
      <c r="D342">
        <v>71968.37647256258</v>
      </c>
      <c r="E342">
        <v>17374.27060745699</v>
      </c>
    </row>
    <row r="343" spans="1:5" ht="12.75">
      <c r="A343" t="s">
        <v>1652</v>
      </c>
      <c r="B343">
        <v>270118.652959</v>
      </c>
      <c r="C343">
        <v>152745.08466669737</v>
      </c>
      <c r="D343">
        <v>64947.25850478281</v>
      </c>
      <c r="E343">
        <v>15612.85474234574</v>
      </c>
    </row>
    <row r="344" spans="1:5" ht="12.75">
      <c r="A344" t="s">
        <v>1653</v>
      </c>
      <c r="B344">
        <v>245467.232182</v>
      </c>
      <c r="C344">
        <v>138577.51023869892</v>
      </c>
      <c r="D344">
        <v>58778.17557193222</v>
      </c>
      <c r="E344">
        <v>14071.930472685272</v>
      </c>
    </row>
    <row r="345" spans="1:5" ht="12.75">
      <c r="A345" t="s">
        <v>1654</v>
      </c>
      <c r="B345">
        <v>222768.464376</v>
      </c>
      <c r="C345">
        <v>125549.7114165529</v>
      </c>
      <c r="D345">
        <v>53116.953607384035</v>
      </c>
      <c r="E345">
        <v>12662.73031685472</v>
      </c>
    </row>
    <row r="346" spans="1:5" ht="12.75">
      <c r="A346" t="s">
        <v>1655</v>
      </c>
      <c r="B346">
        <v>203623.032892</v>
      </c>
      <c r="C346">
        <v>114571.20211904509</v>
      </c>
      <c r="D346">
        <v>48352.91683847305</v>
      </c>
      <c r="E346">
        <v>11479.76398698982</v>
      </c>
    </row>
    <row r="347" spans="1:5" ht="12.75">
      <c r="A347" t="s">
        <v>1656</v>
      </c>
      <c r="B347">
        <v>185368.777726</v>
      </c>
      <c r="C347">
        <v>104123.30230053072</v>
      </c>
      <c r="D347">
        <v>43831.792754130634</v>
      </c>
      <c r="E347">
        <v>10362.299380602932</v>
      </c>
    </row>
    <row r="348" spans="1:5" ht="12.75">
      <c r="A348" t="s">
        <v>1657</v>
      </c>
      <c r="B348">
        <v>168053.925535</v>
      </c>
      <c r="C348">
        <v>94237.28981493505</v>
      </c>
      <c r="D348">
        <v>39569.28302330072</v>
      </c>
      <c r="E348">
        <v>9314.975182879076</v>
      </c>
    </row>
    <row r="349" spans="1:5" ht="12.75">
      <c r="A349" t="s">
        <v>1658</v>
      </c>
      <c r="B349">
        <v>151187.678813</v>
      </c>
      <c r="C349">
        <v>84649.54898839505</v>
      </c>
      <c r="D349">
        <v>35461.83119371969</v>
      </c>
      <c r="E349">
        <v>8316.099758498718</v>
      </c>
    </row>
    <row r="350" spans="1:5" ht="12.75">
      <c r="A350" t="s">
        <v>1659</v>
      </c>
      <c r="B350">
        <v>135199.585916</v>
      </c>
      <c r="C350">
        <v>75569.47232454263</v>
      </c>
      <c r="D350">
        <v>31577.445349038848</v>
      </c>
      <c r="E350">
        <v>7373.813413154463</v>
      </c>
    </row>
    <row r="351" spans="1:5" ht="12.75">
      <c r="A351" t="s">
        <v>1660</v>
      </c>
      <c r="B351">
        <v>119186.779342</v>
      </c>
      <c r="C351">
        <v>66509.80477515164</v>
      </c>
      <c r="D351">
        <v>27723.371384357022</v>
      </c>
      <c r="E351">
        <v>6447.291081834992</v>
      </c>
    </row>
    <row r="352" spans="1:5" ht="12.75">
      <c r="A352" t="s">
        <v>1661</v>
      </c>
      <c r="B352">
        <v>104949.159564</v>
      </c>
      <c r="C352">
        <v>58465.45484862164</v>
      </c>
      <c r="D352">
        <v>24308.255663280965</v>
      </c>
      <c r="E352">
        <v>5629.134819754658</v>
      </c>
    </row>
    <row r="353" spans="1:5" ht="12.75">
      <c r="A353" t="s">
        <v>1662</v>
      </c>
      <c r="B353">
        <v>90744.503397</v>
      </c>
      <c r="C353">
        <v>50469.297110179345</v>
      </c>
      <c r="D353">
        <v>20932.036641114417</v>
      </c>
      <c r="E353">
        <v>4827.423770862811</v>
      </c>
    </row>
    <row r="354" spans="1:5" ht="12.75">
      <c r="A354" t="s">
        <v>1663</v>
      </c>
      <c r="B354">
        <v>78280.7</v>
      </c>
      <c r="C354">
        <v>43463.47114293028</v>
      </c>
      <c r="D354">
        <v>17980.539997893167</v>
      </c>
      <c r="E354">
        <v>4129.174991748792</v>
      </c>
    </row>
    <row r="355" spans="1:5" ht="12.75">
      <c r="A355" t="s">
        <v>1664</v>
      </c>
      <c r="B355">
        <v>67516.35</v>
      </c>
      <c r="C355">
        <v>37423.244929358305</v>
      </c>
      <c r="D355">
        <v>15442.366578474845</v>
      </c>
      <c r="E355">
        <v>3531.2708971389116</v>
      </c>
    </row>
    <row r="356" spans="1:5" ht="12.75">
      <c r="A356" t="s">
        <v>1665</v>
      </c>
      <c r="B356">
        <v>56734.73</v>
      </c>
      <c r="C356">
        <v>31395.54590134612</v>
      </c>
      <c r="D356">
        <v>12923.204654267452</v>
      </c>
      <c r="E356">
        <v>2943.0895920866114</v>
      </c>
    </row>
    <row r="357" spans="1:5" ht="12.75">
      <c r="A357" t="s">
        <v>1666</v>
      </c>
      <c r="B357">
        <v>45931.86</v>
      </c>
      <c r="C357">
        <v>25374.404453503965</v>
      </c>
      <c r="D357">
        <v>10418.186650372598</v>
      </c>
      <c r="E357">
        <v>2362.5554721341796</v>
      </c>
    </row>
    <row r="358" spans="1:5" ht="12.75">
      <c r="A358" t="s">
        <v>1667</v>
      </c>
      <c r="B358">
        <v>41024.67</v>
      </c>
      <c r="C358">
        <v>22626.29693343392</v>
      </c>
      <c r="D358">
        <v>9267.007733716815</v>
      </c>
      <c r="E358">
        <v>2092.885597898085</v>
      </c>
    </row>
    <row r="359" spans="1:5" ht="12.75">
      <c r="A359" t="s">
        <v>1668</v>
      </c>
      <c r="B359">
        <v>39025.11</v>
      </c>
      <c r="C359">
        <v>21486.97610525998</v>
      </c>
      <c r="D359">
        <v>8777.997179694077</v>
      </c>
      <c r="E359">
        <v>1974.0494179306056</v>
      </c>
    </row>
    <row r="360" spans="1:5" ht="12.75">
      <c r="A360" t="s">
        <v>1669</v>
      </c>
      <c r="B360">
        <v>37018.64</v>
      </c>
      <c r="C360">
        <v>20347.656784694012</v>
      </c>
      <c r="D360">
        <v>8291.414610921578</v>
      </c>
      <c r="E360">
        <v>1856.7260712997436</v>
      </c>
    </row>
    <row r="361" spans="1:5" ht="12.75">
      <c r="A361" t="s">
        <v>1670</v>
      </c>
      <c r="B361">
        <v>35005.25</v>
      </c>
      <c r="C361">
        <v>19211.49891897747</v>
      </c>
      <c r="D361">
        <v>7810.459698953801</v>
      </c>
      <c r="E361">
        <v>1742.3315872866863</v>
      </c>
    </row>
    <row r="362" spans="1:5" ht="12.75">
      <c r="A362" t="s">
        <v>1671</v>
      </c>
      <c r="B362">
        <v>32984.9</v>
      </c>
      <c r="C362">
        <v>18071.99167626733</v>
      </c>
      <c r="D362">
        <v>7328.506137433233</v>
      </c>
      <c r="E362">
        <v>1627.8946271930517</v>
      </c>
    </row>
    <row r="363" spans="1:5" ht="12.75">
      <c r="A363" t="s">
        <v>1672</v>
      </c>
      <c r="B363">
        <v>30957.57</v>
      </c>
      <c r="C363">
        <v>16933.404004629472</v>
      </c>
      <c r="D363">
        <v>6849.88807647268</v>
      </c>
      <c r="E363">
        <v>1515.341065721933</v>
      </c>
    </row>
    <row r="364" spans="1:5" ht="12.75">
      <c r="A364" t="s">
        <v>1673</v>
      </c>
      <c r="B364">
        <v>28923.22</v>
      </c>
      <c r="C364">
        <v>15793.806995746321</v>
      </c>
      <c r="D364">
        <v>6372.650851077568</v>
      </c>
      <c r="E364">
        <v>1403.7949044249228</v>
      </c>
    </row>
    <row r="365" spans="1:5" ht="12.75">
      <c r="A365" t="s">
        <v>1674</v>
      </c>
      <c r="B365">
        <v>26881.83</v>
      </c>
      <c r="C365">
        <v>14654.991679764502</v>
      </c>
      <c r="D365">
        <v>5898.595860580638</v>
      </c>
      <c r="E365">
        <v>1294.0416718889992</v>
      </c>
    </row>
    <row r="366" spans="1:5" ht="12.75">
      <c r="A366" t="s">
        <v>1675</v>
      </c>
      <c r="B366">
        <v>24833.39</v>
      </c>
      <c r="C366">
        <v>13515.295138782656</v>
      </c>
      <c r="D366">
        <v>5426.03626917749</v>
      </c>
      <c r="E366">
        <v>1185.329061285033</v>
      </c>
    </row>
    <row r="367" spans="1:5" ht="12.75">
      <c r="A367" t="s">
        <v>1676</v>
      </c>
      <c r="B367">
        <v>22777.87</v>
      </c>
      <c r="C367">
        <v>12375.575784024732</v>
      </c>
      <c r="D367">
        <v>4955.833023024144</v>
      </c>
      <c r="E367">
        <v>1078.0267184264603</v>
      </c>
    </row>
    <row r="368" spans="1:5" ht="12.75">
      <c r="A368" t="s">
        <v>1677</v>
      </c>
      <c r="B368">
        <v>20715.25</v>
      </c>
      <c r="C368">
        <v>11236.44792212296</v>
      </c>
      <c r="D368">
        <v>4488.591284596382</v>
      </c>
      <c r="E368">
        <v>972.3866883170642</v>
      </c>
    </row>
    <row r="369" spans="1:5" ht="12.75">
      <c r="A369" t="s">
        <v>1678</v>
      </c>
      <c r="B369">
        <v>18645.5</v>
      </c>
      <c r="C369">
        <v>10096.612236978872</v>
      </c>
      <c r="D369">
        <v>4023.0070055613733</v>
      </c>
      <c r="E369">
        <v>867.8333814987909</v>
      </c>
    </row>
    <row r="370" spans="1:5" ht="12.75">
      <c r="A370" t="s">
        <v>1679</v>
      </c>
      <c r="B370">
        <v>16568.59</v>
      </c>
      <c r="C370">
        <v>8957.230598429609</v>
      </c>
      <c r="D370">
        <v>3560.234741119358</v>
      </c>
      <c r="E370">
        <v>764.8570599719029</v>
      </c>
    </row>
    <row r="371" spans="1:5" ht="12.75">
      <c r="A371" t="s">
        <v>1680</v>
      </c>
      <c r="B371">
        <v>15214.15</v>
      </c>
      <c r="C371">
        <v>8211.049620161923</v>
      </c>
      <c r="D371">
        <v>3255.3496966879156</v>
      </c>
      <c r="E371">
        <v>696.3954322228643</v>
      </c>
    </row>
    <row r="372" spans="1:5" ht="12.75">
      <c r="A372" t="s">
        <v>1681</v>
      </c>
      <c r="B372">
        <v>13854.94</v>
      </c>
      <c r="C372">
        <v>7464.804037053638</v>
      </c>
      <c r="D372">
        <v>2951.966847787179</v>
      </c>
      <c r="E372">
        <v>628.8200213081957</v>
      </c>
    </row>
    <row r="373" spans="1:5" ht="12.75">
      <c r="A373" t="s">
        <v>1682</v>
      </c>
      <c r="B373">
        <v>12490.93</v>
      </c>
      <c r="C373">
        <v>6719.588210948299</v>
      </c>
      <c r="D373">
        <v>2651.1655035388876</v>
      </c>
      <c r="E373">
        <v>562.5831708817615</v>
      </c>
    </row>
    <row r="374" spans="1:5" ht="12.75">
      <c r="A374" t="s">
        <v>1683</v>
      </c>
      <c r="B374">
        <v>11122.1</v>
      </c>
      <c r="C374">
        <v>5973.068007717944</v>
      </c>
      <c r="D374">
        <v>2350.637894372768</v>
      </c>
      <c r="E374">
        <v>496.6978144530538</v>
      </c>
    </row>
    <row r="375" spans="1:5" ht="12.75">
      <c r="A375" t="s">
        <v>1684</v>
      </c>
      <c r="B375">
        <v>9748.44</v>
      </c>
      <c r="C375">
        <v>5226.757455350989</v>
      </c>
      <c r="D375">
        <v>2051.872581778226</v>
      </c>
      <c r="E375">
        <v>431.79040518339957</v>
      </c>
    </row>
    <row r="376" spans="1:5" ht="12.75">
      <c r="A376" t="s">
        <v>1685</v>
      </c>
      <c r="B376">
        <v>8369.93</v>
      </c>
      <c r="C376">
        <v>4480.039357208756</v>
      </c>
      <c r="D376">
        <v>1754.2600087731203</v>
      </c>
      <c r="E376">
        <v>367.5980356949941</v>
      </c>
    </row>
    <row r="377" spans="1:5" ht="12.75">
      <c r="A377" t="s">
        <v>1686</v>
      </c>
      <c r="B377">
        <v>6986.56</v>
      </c>
      <c r="C377">
        <v>3733.4467112580164</v>
      </c>
      <c r="D377">
        <v>1458.3167293748015</v>
      </c>
      <c r="E377">
        <v>304.3316778357809</v>
      </c>
    </row>
    <row r="378" spans="1:5" ht="12.75">
      <c r="A378" t="s">
        <v>1687</v>
      </c>
      <c r="B378">
        <v>5598.31</v>
      </c>
      <c r="C378">
        <v>2986.525905289419</v>
      </c>
      <c r="D378">
        <v>1163.5961620393466</v>
      </c>
      <c r="E378">
        <v>241.79883391329608</v>
      </c>
    </row>
    <row r="379" spans="1:5" ht="12.75">
      <c r="A379" t="s">
        <v>1688</v>
      </c>
      <c r="B379">
        <v>4205.16</v>
      </c>
      <c r="C379">
        <v>2239.5184598598935</v>
      </c>
      <c r="D379">
        <v>870.3315623682072</v>
      </c>
      <c r="E379">
        <v>180.09152471455656</v>
      </c>
    </row>
    <row r="380" spans="1:5" ht="12.75">
      <c r="A380" t="s">
        <v>1689</v>
      </c>
      <c r="B380">
        <v>2807.09</v>
      </c>
      <c r="C380">
        <v>1492.5023352734554</v>
      </c>
      <c r="D380">
        <v>578.5952626156745</v>
      </c>
      <c r="E380">
        <v>119.23383109612855</v>
      </c>
    </row>
    <row r="381" spans="1:5" ht="12.75">
      <c r="A381" t="s">
        <v>1690</v>
      </c>
      <c r="B381">
        <v>1404.08</v>
      </c>
      <c r="C381">
        <v>745.2694422513863</v>
      </c>
      <c r="D381">
        <v>288.18227236522733</v>
      </c>
      <c r="E381">
        <v>59.13553171745065</v>
      </c>
    </row>
    <row r="382" spans="1:5" ht="12.75">
      <c r="A382" t="s">
        <v>1691</v>
      </c>
      <c r="B382">
        <v>0</v>
      </c>
      <c r="C382">
        <v>0</v>
      </c>
      <c r="D382">
        <v>0</v>
      </c>
      <c r="E38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C57" sqref="C57"/>
    </sheetView>
  </sheetViews>
  <sheetFormatPr defaultColWidth="11.421875" defaultRowHeight="12.75" outlineLevelRow="1"/>
  <cols>
    <col min="1" max="1" width="16.28125" style="246" customWidth="1"/>
    <col min="2" max="2" width="89.8515625" style="189" bestFit="1" customWidth="1"/>
    <col min="3" max="3" width="134.7109375" style="170" customWidth="1"/>
    <col min="4" max="13" width="11.421875" style="170" customWidth="1"/>
    <col min="14" max="16384" width="11.421875" style="246" customWidth="1"/>
  </cols>
  <sheetData>
    <row r="1" spans="1:13" s="299" customFormat="1" ht="31.5">
      <c r="A1" s="185" t="s">
        <v>1971</v>
      </c>
      <c r="B1" s="185"/>
      <c r="C1" s="187" t="s">
        <v>1859</v>
      </c>
      <c r="D1" s="298"/>
      <c r="E1" s="298"/>
      <c r="F1" s="298"/>
      <c r="G1" s="298"/>
      <c r="H1" s="298"/>
      <c r="I1" s="298"/>
      <c r="J1" s="298"/>
      <c r="K1" s="298"/>
      <c r="L1" s="298"/>
      <c r="M1" s="298"/>
    </row>
    <row r="2" spans="2:3" ht="15">
      <c r="B2" s="186"/>
      <c r="C2" s="186"/>
    </row>
    <row r="3" spans="1:3" ht="15">
      <c r="A3" s="300" t="s">
        <v>1972</v>
      </c>
      <c r="B3" s="301"/>
      <c r="C3" s="186"/>
    </row>
    <row r="4" ht="15">
      <c r="C4" s="186"/>
    </row>
    <row r="5" spans="1:3" ht="37.5">
      <c r="A5" s="200" t="s">
        <v>5</v>
      </c>
      <c r="B5" s="200" t="s">
        <v>1973</v>
      </c>
      <c r="C5" s="302" t="s">
        <v>1974</v>
      </c>
    </row>
    <row r="6" spans="1:3" ht="15">
      <c r="A6" s="303" t="s">
        <v>1975</v>
      </c>
      <c r="B6" s="203" t="s">
        <v>1976</v>
      </c>
      <c r="C6" s="241" t="s">
        <v>1977</v>
      </c>
    </row>
    <row r="7" spans="1:3" ht="30">
      <c r="A7" s="303" t="s">
        <v>1978</v>
      </c>
      <c r="B7" s="203" t="s">
        <v>1979</v>
      </c>
      <c r="C7" s="241" t="s">
        <v>1980</v>
      </c>
    </row>
    <row r="8" spans="1:3" ht="15">
      <c r="A8" s="303" t="s">
        <v>1981</v>
      </c>
      <c r="B8" s="203" t="s">
        <v>1982</v>
      </c>
      <c r="C8" s="241" t="s">
        <v>1983</v>
      </c>
    </row>
    <row r="9" spans="1:3" ht="15">
      <c r="A9" s="303" t="s">
        <v>1984</v>
      </c>
      <c r="B9" s="203" t="s">
        <v>1985</v>
      </c>
      <c r="C9" s="241" t="s">
        <v>1986</v>
      </c>
    </row>
    <row r="10" spans="1:3" ht="44.25" customHeight="1">
      <c r="A10" s="303" t="s">
        <v>1987</v>
      </c>
      <c r="B10" s="203" t="s">
        <v>1988</v>
      </c>
      <c r="C10" s="241" t="s">
        <v>1989</v>
      </c>
    </row>
    <row r="11" spans="1:3" ht="54.75" customHeight="1">
      <c r="A11" s="303" t="s">
        <v>1990</v>
      </c>
      <c r="B11" s="203" t="s">
        <v>1991</v>
      </c>
      <c r="C11" s="241" t="s">
        <v>1992</v>
      </c>
    </row>
    <row r="12" spans="1:3" ht="30">
      <c r="A12" s="303" t="s">
        <v>1993</v>
      </c>
      <c r="B12" s="203" t="s">
        <v>1994</v>
      </c>
      <c r="C12" s="241" t="s">
        <v>1995</v>
      </c>
    </row>
    <row r="13" spans="1:3" ht="15">
      <c r="A13" s="303" t="s">
        <v>1996</v>
      </c>
      <c r="B13" s="203" t="s">
        <v>1997</v>
      </c>
      <c r="C13" s="241" t="s">
        <v>1998</v>
      </c>
    </row>
    <row r="14" spans="1:3" ht="30">
      <c r="A14" s="303" t="s">
        <v>1999</v>
      </c>
      <c r="B14" s="203" t="s">
        <v>2000</v>
      </c>
      <c r="C14" s="241" t="s">
        <v>2001</v>
      </c>
    </row>
    <row r="15" spans="1:3" ht="15">
      <c r="A15" s="303" t="s">
        <v>2002</v>
      </c>
      <c r="B15" s="203" t="s">
        <v>2003</v>
      </c>
      <c r="C15" s="241" t="s">
        <v>2004</v>
      </c>
    </row>
    <row r="16" spans="1:3" ht="30">
      <c r="A16" s="303" t="s">
        <v>2005</v>
      </c>
      <c r="B16" s="209" t="s">
        <v>2006</v>
      </c>
      <c r="C16" s="241" t="s">
        <v>2007</v>
      </c>
    </row>
    <row r="17" spans="1:3" ht="30" customHeight="1">
      <c r="A17" s="303" t="s">
        <v>2008</v>
      </c>
      <c r="B17" s="209" t="s">
        <v>2009</v>
      </c>
      <c r="C17" s="241" t="s">
        <v>2010</v>
      </c>
    </row>
    <row r="18" spans="1:3" ht="15">
      <c r="A18" s="303" t="s">
        <v>2011</v>
      </c>
      <c r="B18" s="209" t="s">
        <v>2012</v>
      </c>
      <c r="C18" s="241" t="s">
        <v>2013</v>
      </c>
    </row>
    <row r="19" spans="1:3" ht="15" outlineLevel="1">
      <c r="A19" s="303" t="s">
        <v>2014</v>
      </c>
      <c r="B19" s="205" t="s">
        <v>2015</v>
      </c>
      <c r="C19" s="189"/>
    </row>
    <row r="20" spans="1:3" ht="15" outlineLevel="1">
      <c r="A20" s="303" t="s">
        <v>2016</v>
      </c>
      <c r="B20" s="304"/>
      <c r="C20" s="189"/>
    </row>
    <row r="21" spans="1:3" ht="15" outlineLevel="1">
      <c r="A21" s="303" t="s">
        <v>2017</v>
      </c>
      <c r="B21" s="304"/>
      <c r="C21" s="189"/>
    </row>
    <row r="22" spans="1:3" ht="15" outlineLevel="1">
      <c r="A22" s="303" t="s">
        <v>2018</v>
      </c>
      <c r="B22" s="304"/>
      <c r="C22" s="189"/>
    </row>
    <row r="23" spans="1:3" ht="15" outlineLevel="1">
      <c r="A23" s="303" t="s">
        <v>2019</v>
      </c>
      <c r="B23" s="304"/>
      <c r="C23" s="189"/>
    </row>
    <row r="24" spans="1:3" ht="18.75">
      <c r="A24" s="200"/>
      <c r="B24" s="200" t="s">
        <v>2020</v>
      </c>
      <c r="C24" s="302" t="s">
        <v>2021</v>
      </c>
    </row>
    <row r="25" spans="1:3" ht="15">
      <c r="A25" s="303" t="s">
        <v>2022</v>
      </c>
      <c r="B25" s="209" t="s">
        <v>2023</v>
      </c>
      <c r="C25" s="189" t="s">
        <v>45</v>
      </c>
    </row>
    <row r="26" spans="1:3" ht="15">
      <c r="A26" s="303" t="s">
        <v>2024</v>
      </c>
      <c r="B26" s="209" t="s">
        <v>2025</v>
      </c>
      <c r="C26" s="189" t="s">
        <v>2026</v>
      </c>
    </row>
    <row r="27" spans="1:3" ht="15">
      <c r="A27" s="303" t="s">
        <v>2027</v>
      </c>
      <c r="B27" s="209" t="s">
        <v>2028</v>
      </c>
      <c r="C27" s="189" t="s">
        <v>2029</v>
      </c>
    </row>
    <row r="28" spans="1:3" ht="15" outlineLevel="1">
      <c r="A28" s="303" t="s">
        <v>2030</v>
      </c>
      <c r="B28" s="208"/>
      <c r="C28" s="189"/>
    </row>
    <row r="29" spans="1:3" ht="15" outlineLevel="1">
      <c r="A29" s="303" t="s">
        <v>2031</v>
      </c>
      <c r="B29" s="208"/>
      <c r="C29" s="189"/>
    </row>
    <row r="30" spans="1:3" ht="15" outlineLevel="1">
      <c r="A30" s="303" t="s">
        <v>2032</v>
      </c>
      <c r="B30" s="209"/>
      <c r="C30" s="189"/>
    </row>
    <row r="31" spans="1:3" ht="18.75">
      <c r="A31" s="200"/>
      <c r="B31" s="200" t="s">
        <v>2033</v>
      </c>
      <c r="C31" s="302" t="s">
        <v>1974</v>
      </c>
    </row>
    <row r="32" spans="1:3" ht="15">
      <c r="A32" s="303" t="s">
        <v>2034</v>
      </c>
      <c r="B32" s="203" t="s">
        <v>2035</v>
      </c>
      <c r="C32" s="189"/>
    </row>
    <row r="33" spans="1:2" ht="15">
      <c r="A33" s="303" t="s">
        <v>2036</v>
      </c>
      <c r="B33" s="208"/>
    </row>
    <row r="34" spans="1:2" ht="15">
      <c r="A34" s="303" t="s">
        <v>2037</v>
      </c>
      <c r="B34" s="208"/>
    </row>
    <row r="35" spans="1:2" ht="15">
      <c r="A35" s="303" t="s">
        <v>2038</v>
      </c>
      <c r="B35" s="208"/>
    </row>
    <row r="36" spans="1:2" ht="15">
      <c r="A36" s="303" t="s">
        <v>2039</v>
      </c>
      <c r="B36" s="208"/>
    </row>
    <row r="37" spans="1:2" ht="15">
      <c r="A37" s="303" t="s">
        <v>2040</v>
      </c>
      <c r="B37" s="208"/>
    </row>
    <row r="38" ht="15">
      <c r="B38" s="208"/>
    </row>
    <row r="39" ht="15">
      <c r="B39" s="208"/>
    </row>
    <row r="40" ht="15">
      <c r="B40" s="208"/>
    </row>
    <row r="41" ht="15">
      <c r="B41" s="208"/>
    </row>
    <row r="42" ht="15">
      <c r="B42" s="208"/>
    </row>
    <row r="43" ht="15">
      <c r="B43" s="208"/>
    </row>
    <row r="44" ht="15">
      <c r="B44" s="208"/>
    </row>
    <row r="45" ht="15">
      <c r="B45" s="208"/>
    </row>
    <row r="46" ht="15">
      <c r="B46" s="208"/>
    </row>
    <row r="47" ht="15">
      <c r="B47" s="208"/>
    </row>
    <row r="48" ht="15">
      <c r="B48" s="208"/>
    </row>
    <row r="49" ht="15">
      <c r="B49" s="208"/>
    </row>
    <row r="50" ht="15">
      <c r="B50" s="208"/>
    </row>
    <row r="51" ht="15">
      <c r="B51" s="208"/>
    </row>
    <row r="52" ht="15">
      <c r="B52" s="208"/>
    </row>
    <row r="53" ht="15">
      <c r="B53" s="208"/>
    </row>
    <row r="54" ht="15">
      <c r="B54" s="208"/>
    </row>
    <row r="55" ht="15">
      <c r="B55" s="208"/>
    </row>
    <row r="56" ht="15">
      <c r="B56" s="208"/>
    </row>
    <row r="57" ht="15">
      <c r="B57" s="208"/>
    </row>
    <row r="58" ht="15">
      <c r="B58" s="208"/>
    </row>
    <row r="59" ht="15">
      <c r="B59" s="208"/>
    </row>
    <row r="60" ht="15">
      <c r="B60" s="208"/>
    </row>
    <row r="61" ht="15">
      <c r="B61" s="208"/>
    </row>
    <row r="62" ht="15">
      <c r="B62" s="208"/>
    </row>
    <row r="63" ht="15">
      <c r="B63" s="208"/>
    </row>
    <row r="64" ht="15">
      <c r="B64" s="208"/>
    </row>
    <row r="65" ht="15">
      <c r="B65" s="208"/>
    </row>
    <row r="66" ht="15">
      <c r="B66" s="208"/>
    </row>
    <row r="67" ht="15">
      <c r="B67" s="208"/>
    </row>
    <row r="68" ht="15">
      <c r="B68" s="208"/>
    </row>
    <row r="69" ht="15">
      <c r="B69" s="208"/>
    </row>
    <row r="70" ht="15">
      <c r="B70" s="208"/>
    </row>
    <row r="71" ht="15">
      <c r="B71" s="208"/>
    </row>
    <row r="72" ht="15">
      <c r="B72" s="208"/>
    </row>
    <row r="73" ht="15">
      <c r="B73" s="208"/>
    </row>
    <row r="74" ht="15">
      <c r="B74" s="208"/>
    </row>
    <row r="75" ht="15">
      <c r="B75" s="208"/>
    </row>
    <row r="76" ht="15">
      <c r="B76" s="208"/>
    </row>
    <row r="77" ht="15">
      <c r="B77" s="208"/>
    </row>
    <row r="78" ht="15">
      <c r="B78" s="208"/>
    </row>
    <row r="79" ht="15">
      <c r="B79" s="208"/>
    </row>
    <row r="80" ht="15">
      <c r="B80" s="208"/>
    </row>
    <row r="81" ht="15">
      <c r="B81" s="208"/>
    </row>
    <row r="82" ht="15">
      <c r="B82" s="208"/>
    </row>
    <row r="83" ht="15">
      <c r="B83" s="186"/>
    </row>
    <row r="84" ht="15">
      <c r="B84" s="186"/>
    </row>
    <row r="85" ht="15">
      <c r="B85" s="186"/>
    </row>
    <row r="86" ht="15">
      <c r="B86" s="186"/>
    </row>
    <row r="87" ht="15">
      <c r="B87" s="186"/>
    </row>
    <row r="88" ht="15">
      <c r="B88" s="186"/>
    </row>
    <row r="89" ht="15">
      <c r="B89" s="186"/>
    </row>
    <row r="90" ht="15">
      <c r="B90" s="186"/>
    </row>
    <row r="91" ht="15">
      <c r="B91" s="186"/>
    </row>
    <row r="92" ht="15">
      <c r="B92" s="186"/>
    </row>
    <row r="93" ht="15">
      <c r="B93" s="208"/>
    </row>
    <row r="94" ht="15">
      <c r="B94" s="208"/>
    </row>
    <row r="95" ht="15">
      <c r="B95" s="208"/>
    </row>
    <row r="96" ht="15">
      <c r="B96" s="208"/>
    </row>
    <row r="97" ht="15">
      <c r="B97" s="208"/>
    </row>
    <row r="98" ht="15">
      <c r="B98" s="208"/>
    </row>
    <row r="99" ht="15">
      <c r="B99" s="208"/>
    </row>
    <row r="100" ht="15">
      <c r="B100" s="208"/>
    </row>
    <row r="101" ht="15">
      <c r="B101" s="232"/>
    </row>
    <row r="102" ht="15">
      <c r="B102" s="208"/>
    </row>
    <row r="103" ht="15">
      <c r="B103" s="208"/>
    </row>
    <row r="104" ht="15">
      <c r="B104" s="208"/>
    </row>
    <row r="105" ht="15">
      <c r="B105" s="208"/>
    </row>
    <row r="106" ht="15">
      <c r="B106" s="208"/>
    </row>
    <row r="107" ht="15">
      <c r="B107" s="208"/>
    </row>
    <row r="108" ht="15">
      <c r="B108" s="208"/>
    </row>
    <row r="109" ht="15">
      <c r="B109" s="208"/>
    </row>
    <row r="110" ht="15">
      <c r="B110" s="208"/>
    </row>
    <row r="111" ht="15">
      <c r="B111" s="208"/>
    </row>
    <row r="112" ht="15">
      <c r="B112" s="208"/>
    </row>
    <row r="113" ht="15">
      <c r="B113" s="208"/>
    </row>
    <row r="114" ht="15">
      <c r="B114" s="208"/>
    </row>
    <row r="115" ht="15">
      <c r="B115" s="208"/>
    </row>
    <row r="116" ht="15">
      <c r="B116" s="208"/>
    </row>
    <row r="117" ht="15">
      <c r="B117" s="208"/>
    </row>
    <row r="118" ht="15">
      <c r="B118" s="208"/>
    </row>
    <row r="120" ht="15">
      <c r="B120" s="208"/>
    </row>
    <row r="121" ht="15">
      <c r="B121" s="208"/>
    </row>
    <row r="122" ht="15">
      <c r="B122" s="208"/>
    </row>
    <row r="127" ht="15">
      <c r="B127" s="195"/>
    </row>
    <row r="128" ht="15">
      <c r="B128" s="305"/>
    </row>
    <row r="134" ht="15">
      <c r="B134" s="209"/>
    </row>
    <row r="135" ht="15">
      <c r="B135" s="208"/>
    </row>
    <row r="137" ht="15">
      <c r="B137" s="208"/>
    </row>
    <row r="138" ht="15">
      <c r="B138" s="208"/>
    </row>
    <row r="139" ht="15">
      <c r="B139" s="208"/>
    </row>
    <row r="140" ht="15">
      <c r="B140" s="208"/>
    </row>
    <row r="141" ht="15">
      <c r="B141" s="208"/>
    </row>
    <row r="142" ht="15">
      <c r="B142" s="208"/>
    </row>
    <row r="143" ht="15">
      <c r="B143" s="208"/>
    </row>
    <row r="144" ht="15">
      <c r="B144" s="208"/>
    </row>
    <row r="145" ht="15">
      <c r="B145" s="208"/>
    </row>
    <row r="146" ht="15">
      <c r="B146" s="208"/>
    </row>
    <row r="147" ht="15">
      <c r="B147" s="208"/>
    </row>
    <row r="148" ht="15">
      <c r="B148" s="208"/>
    </row>
    <row r="245" ht="15">
      <c r="B245" s="203"/>
    </row>
    <row r="246" ht="15">
      <c r="B246" s="208"/>
    </row>
    <row r="247" ht="15">
      <c r="B247" s="208"/>
    </row>
    <row r="250" ht="15">
      <c r="B250" s="208"/>
    </row>
    <row r="266" ht="15">
      <c r="B266" s="203"/>
    </row>
    <row r="296" ht="15">
      <c r="B296" s="195"/>
    </row>
    <row r="297" ht="15">
      <c r="B297" s="208"/>
    </row>
    <row r="299" ht="15">
      <c r="B299" s="208"/>
    </row>
    <row r="300" ht="15">
      <c r="B300" s="208"/>
    </row>
    <row r="301" ht="15">
      <c r="B301" s="208"/>
    </row>
    <row r="302" ht="15">
      <c r="B302" s="208"/>
    </row>
    <row r="303" ht="15">
      <c r="B303" s="208"/>
    </row>
    <row r="304" ht="15">
      <c r="B304" s="208"/>
    </row>
    <row r="305" ht="15">
      <c r="B305" s="208"/>
    </row>
    <row r="306" ht="15">
      <c r="B306" s="208"/>
    </row>
    <row r="307" ht="15">
      <c r="B307" s="208"/>
    </row>
    <row r="308" ht="15">
      <c r="B308" s="208"/>
    </row>
    <row r="309" ht="15">
      <c r="B309" s="208"/>
    </row>
    <row r="310" ht="15">
      <c r="B310" s="208"/>
    </row>
    <row r="322" ht="15">
      <c r="B322" s="208"/>
    </row>
    <row r="323" ht="15">
      <c r="B323" s="208"/>
    </row>
    <row r="324" ht="15">
      <c r="B324" s="208"/>
    </row>
    <row r="325" ht="15">
      <c r="B325" s="208"/>
    </row>
    <row r="326" ht="15">
      <c r="B326" s="208"/>
    </row>
    <row r="327" ht="15">
      <c r="B327" s="208"/>
    </row>
    <row r="328" ht="15">
      <c r="B328" s="208"/>
    </row>
    <row r="329" ht="15">
      <c r="B329" s="208"/>
    </row>
    <row r="330" ht="15">
      <c r="B330" s="208"/>
    </row>
    <row r="332" ht="15">
      <c r="B332" s="208"/>
    </row>
    <row r="333" ht="15">
      <c r="B333" s="208"/>
    </row>
    <row r="334" ht="15">
      <c r="B334" s="208"/>
    </row>
    <row r="335" ht="15">
      <c r="B335" s="208"/>
    </row>
    <row r="336" ht="15">
      <c r="B336" s="208"/>
    </row>
    <row r="338" ht="15">
      <c r="B338" s="208"/>
    </row>
    <row r="341" ht="15">
      <c r="B341" s="208"/>
    </row>
    <row r="344" ht="15">
      <c r="B344" s="208"/>
    </row>
    <row r="345" ht="15">
      <c r="B345" s="208"/>
    </row>
    <row r="346" ht="15">
      <c r="B346" s="208"/>
    </row>
    <row r="347" ht="15">
      <c r="B347" s="208"/>
    </row>
    <row r="348" ht="15">
      <c r="B348" s="208"/>
    </row>
    <row r="349" ht="15">
      <c r="B349" s="208"/>
    </row>
    <row r="350" ht="15">
      <c r="B350" s="208"/>
    </row>
    <row r="351" ht="15">
      <c r="B351" s="208"/>
    </row>
    <row r="352" ht="15">
      <c r="B352" s="208"/>
    </row>
    <row r="353" ht="15">
      <c r="B353" s="208"/>
    </row>
    <row r="354" ht="15">
      <c r="B354" s="208"/>
    </row>
    <row r="355" ht="15">
      <c r="B355" s="208"/>
    </row>
    <row r="356" ht="15">
      <c r="B356" s="208"/>
    </row>
    <row r="357" ht="15">
      <c r="B357" s="208"/>
    </row>
    <row r="358" ht="15">
      <c r="B358" s="208"/>
    </row>
    <row r="359" ht="15">
      <c r="B359" s="208"/>
    </row>
    <row r="360" ht="15">
      <c r="B360" s="208"/>
    </row>
    <row r="361" ht="15">
      <c r="B361" s="208"/>
    </row>
    <row r="362" ht="15">
      <c r="B362" s="208"/>
    </row>
    <row r="366" ht="15">
      <c r="B366" s="195"/>
    </row>
    <row r="383" ht="15">
      <c r="B383" s="30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986</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987</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988</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988</v>
      </c>
      <c r="C8" s="1"/>
      <c r="D8" s="38">
        <v>43921</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989</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990</v>
      </c>
      <c r="C13" s="41"/>
      <c r="D13" s="41"/>
      <c r="E13" s="41"/>
      <c r="F13" s="42"/>
      <c r="G13" s="41"/>
      <c r="H13" s="41"/>
      <c r="I13" s="42"/>
      <c r="J13" s="41"/>
      <c r="K13" s="41"/>
      <c r="L13" s="41"/>
      <c r="M13" s="41"/>
      <c r="N13" s="41"/>
      <c r="O13" s="41"/>
    </row>
    <row r="14" spans="2:15" ht="15" customHeight="1">
      <c r="B14" s="43" t="s">
        <v>991</v>
      </c>
      <c r="C14" s="39"/>
      <c r="D14" s="39"/>
      <c r="E14" s="39"/>
      <c r="F14" s="43" t="s">
        <v>992</v>
      </c>
      <c r="G14" s="39"/>
      <c r="H14" s="39"/>
      <c r="I14" s="44" t="s">
        <v>993</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994</v>
      </c>
      <c r="C16" s="41"/>
      <c r="D16" s="41"/>
      <c r="E16" s="41"/>
      <c r="F16" s="41"/>
      <c r="G16" s="41"/>
      <c r="H16" s="42"/>
      <c r="I16" s="41"/>
      <c r="J16" s="41"/>
      <c r="K16" s="41"/>
      <c r="L16" s="41"/>
      <c r="M16" s="45"/>
      <c r="N16" s="41"/>
      <c r="O16" s="41"/>
    </row>
    <row r="17" spans="2:15" ht="15" customHeight="1">
      <c r="B17" s="46" t="s">
        <v>995</v>
      </c>
      <c r="C17" s="39"/>
      <c r="D17" s="39"/>
      <c r="E17" s="39"/>
      <c r="F17" s="46" t="s">
        <v>996</v>
      </c>
      <c r="G17" s="39"/>
      <c r="H17" s="39"/>
      <c r="I17" s="47" t="s">
        <v>997</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998</v>
      </c>
      <c r="C19" s="41"/>
      <c r="D19" s="41"/>
      <c r="E19" s="41"/>
      <c r="F19" s="41"/>
      <c r="G19" s="41"/>
      <c r="H19" s="41"/>
      <c r="I19" s="41"/>
      <c r="J19" s="41"/>
      <c r="K19" s="42"/>
      <c r="L19" s="41"/>
      <c r="M19" s="41"/>
      <c r="N19" s="45"/>
      <c r="O19" s="41"/>
    </row>
    <row r="20" spans="2:15" ht="15" customHeight="1">
      <c r="B20" s="46" t="s">
        <v>999</v>
      </c>
      <c r="C20" s="39"/>
      <c r="D20" s="39"/>
      <c r="E20" s="39"/>
      <c r="F20" s="46" t="s">
        <v>1000</v>
      </c>
      <c r="G20" s="39"/>
      <c r="H20" s="39"/>
      <c r="I20" s="47" t="s">
        <v>1001</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1002</v>
      </c>
      <c r="C22" s="41"/>
      <c r="D22" s="41"/>
      <c r="E22" s="41"/>
      <c r="F22" s="45"/>
      <c r="G22" s="41"/>
      <c r="H22" s="41"/>
      <c r="I22" s="41"/>
      <c r="J22" s="45"/>
      <c r="K22" s="41"/>
      <c r="L22" s="41"/>
      <c r="M22" s="41"/>
      <c r="N22" s="41"/>
      <c r="O22" s="41"/>
    </row>
    <row r="23" spans="2:15" ht="15" customHeight="1">
      <c r="B23" s="46" t="s">
        <v>1003</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1004</v>
      </c>
      <c r="C25" s="41"/>
      <c r="D25" s="41"/>
      <c r="E25" s="41"/>
      <c r="F25" s="41"/>
      <c r="G25" s="41"/>
      <c r="H25" s="41"/>
      <c r="I25" s="41"/>
      <c r="J25" s="41"/>
      <c r="K25" s="41"/>
      <c r="L25" s="41"/>
      <c r="M25" s="41"/>
      <c r="N25" s="41"/>
      <c r="O25" s="41"/>
    </row>
    <row r="26" spans="2:15" ht="15" customHeight="1">
      <c r="B26" s="46" t="s">
        <v>1005</v>
      </c>
      <c r="C26" s="39"/>
      <c r="D26" s="39"/>
      <c r="E26" s="39"/>
      <c r="F26" s="39"/>
      <c r="G26" s="39"/>
      <c r="H26" s="39"/>
      <c r="I26" s="39"/>
      <c r="J26" s="39"/>
      <c r="K26" s="39"/>
      <c r="L26" s="39"/>
      <c r="M26" s="39"/>
      <c r="N26" s="39"/>
      <c r="O26" s="39"/>
    </row>
    <row r="27" spans="2:15" ht="15" customHeight="1">
      <c r="B27" s="46" t="s">
        <v>1006</v>
      </c>
      <c r="C27" s="39"/>
      <c r="D27" s="39"/>
      <c r="E27" s="39"/>
      <c r="F27" s="39"/>
      <c r="G27" s="39"/>
      <c r="H27" s="39"/>
      <c r="I27" s="39"/>
      <c r="J27" s="39"/>
      <c r="K27" s="39"/>
      <c r="L27" s="39"/>
      <c r="M27" s="39"/>
      <c r="N27" s="39"/>
      <c r="O27" s="39"/>
    </row>
    <row r="28" spans="2:15" ht="15" customHeight="1">
      <c r="B28" s="46" t="s">
        <v>1007</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6.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986</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1008</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1009</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1015</v>
      </c>
      <c r="D8" s="6" t="s">
        <v>1016</v>
      </c>
      <c r="E8" s="53" t="s">
        <v>1017</v>
      </c>
      <c r="F8" s="54"/>
      <c r="G8" s="54"/>
      <c r="H8" s="53" t="s">
        <v>1018</v>
      </c>
      <c r="I8" s="54"/>
      <c r="J8" s="55" t="s">
        <v>1019</v>
      </c>
      <c r="K8" s="54"/>
      <c r="L8" s="54"/>
      <c r="M8" s="6" t="s">
        <v>1020</v>
      </c>
      <c r="N8" s="55" t="s">
        <v>1021</v>
      </c>
      <c r="O8" s="54"/>
      <c r="P8" s="6" t="s">
        <v>1022</v>
      </c>
      <c r="Q8" s="55" t="s">
        <v>1023</v>
      </c>
      <c r="R8" s="54"/>
      <c r="S8" s="7" t="s">
        <v>1024</v>
      </c>
      <c r="T8" s="7" t="s">
        <v>1025</v>
      </c>
      <c r="U8" s="7" t="s">
        <v>1032</v>
      </c>
    </row>
    <row r="9" spans="2:21" ht="11.25" customHeight="1">
      <c r="B9" s="1"/>
      <c r="C9" s="8" t="s">
        <v>1026</v>
      </c>
      <c r="D9" s="9" t="s">
        <v>1027</v>
      </c>
      <c r="E9" s="56">
        <v>2500000000</v>
      </c>
      <c r="F9" s="57"/>
      <c r="G9" s="57"/>
      <c r="H9" s="58">
        <v>43521</v>
      </c>
      <c r="I9" s="57"/>
      <c r="J9" s="58">
        <v>46078</v>
      </c>
      <c r="K9" s="57"/>
      <c r="L9" s="57"/>
      <c r="M9" s="9" t="s">
        <v>1</v>
      </c>
      <c r="N9" s="59" t="s">
        <v>1028</v>
      </c>
      <c r="O9" s="57"/>
      <c r="P9" s="11">
        <v>0.005</v>
      </c>
      <c r="Q9" s="59" t="s">
        <v>1029</v>
      </c>
      <c r="R9" s="57"/>
      <c r="S9" s="12">
        <v>44617</v>
      </c>
      <c r="T9" s="13">
        <v>5.909589041095891</v>
      </c>
      <c r="U9" s="9" t="s">
        <v>1033</v>
      </c>
    </row>
    <row r="10" spans="2:21" ht="11.25" customHeight="1">
      <c r="B10" s="1"/>
      <c r="C10" s="8" t="s">
        <v>1030</v>
      </c>
      <c r="D10" s="9" t="s">
        <v>1031</v>
      </c>
      <c r="E10" s="56">
        <v>2500000000</v>
      </c>
      <c r="F10" s="57"/>
      <c r="G10" s="57"/>
      <c r="H10" s="58">
        <v>43521</v>
      </c>
      <c r="I10" s="57"/>
      <c r="J10" s="58">
        <v>47174</v>
      </c>
      <c r="K10" s="57"/>
      <c r="L10" s="57"/>
      <c r="M10" s="9" t="s">
        <v>1</v>
      </c>
      <c r="N10" s="59" t="s">
        <v>1028</v>
      </c>
      <c r="O10" s="57"/>
      <c r="P10" s="11">
        <v>0.0085</v>
      </c>
      <c r="Q10" s="59" t="s">
        <v>1029</v>
      </c>
      <c r="R10" s="57"/>
      <c r="S10" s="12">
        <v>44617</v>
      </c>
      <c r="T10" s="13">
        <v>8.912328767123288</v>
      </c>
      <c r="U10" s="9" t="s">
        <v>1034</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1010</v>
      </c>
      <c r="D13" s="34"/>
      <c r="E13" s="34"/>
      <c r="F13" s="34"/>
      <c r="G13" s="34"/>
      <c r="H13" s="34"/>
      <c r="I13" s="34"/>
      <c r="J13" s="34"/>
      <c r="K13" s="34"/>
      <c r="L13" s="34"/>
      <c r="M13" s="34"/>
      <c r="N13" s="34"/>
      <c r="O13" s="34"/>
      <c r="P13" s="34"/>
      <c r="Q13" s="35"/>
      <c r="R13" s="1"/>
      <c r="S13" s="1"/>
      <c r="T13" s="1"/>
      <c r="U13" s="1"/>
    </row>
    <row r="14" spans="2:21" ht="18" customHeight="1">
      <c r="B14" s="1"/>
      <c r="C14" s="48" t="s">
        <v>1011</v>
      </c>
      <c r="D14" s="49"/>
      <c r="E14" s="49"/>
      <c r="F14" s="49"/>
      <c r="G14" s="1"/>
      <c r="H14" s="1"/>
      <c r="I14" s="1"/>
      <c r="J14" s="1"/>
      <c r="K14" s="50">
        <v>5000000000</v>
      </c>
      <c r="L14" s="49"/>
      <c r="M14" s="49"/>
      <c r="N14" s="1"/>
      <c r="O14" s="1"/>
      <c r="P14" s="1"/>
      <c r="Q14" s="1"/>
      <c r="R14" s="1"/>
      <c r="S14" s="1"/>
      <c r="T14" s="1"/>
      <c r="U14" s="1"/>
    </row>
    <row r="15" spans="2:21" ht="15" customHeight="1">
      <c r="B15" s="1"/>
      <c r="C15" s="48" t="s">
        <v>1012</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1013</v>
      </c>
      <c r="D16" s="49"/>
      <c r="E16" s="49"/>
      <c r="F16" s="49"/>
      <c r="G16" s="49"/>
      <c r="H16" s="49"/>
      <c r="I16" s="1"/>
      <c r="J16" s="1"/>
      <c r="K16" s="64">
        <v>7.410958904109589</v>
      </c>
      <c r="L16" s="65"/>
      <c r="M16" s="65"/>
      <c r="N16" s="1"/>
      <c r="O16" s="1"/>
      <c r="P16" s="1"/>
      <c r="Q16" s="1"/>
      <c r="R16" s="1"/>
      <c r="S16" s="1"/>
      <c r="T16" s="1"/>
      <c r="U16" s="1"/>
    </row>
    <row r="17" spans="3:6" ht="15" customHeight="1">
      <c r="C17" s="51" t="s">
        <v>1014</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7.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986</v>
      </c>
      <c r="F3" s="30"/>
      <c r="G3" s="30"/>
      <c r="H3" s="1"/>
      <c r="I3" s="1"/>
    </row>
    <row r="4" spans="2:9" ht="7.5" customHeight="1">
      <c r="B4" s="1"/>
      <c r="C4" s="1"/>
      <c r="D4" s="1"/>
      <c r="E4" s="1"/>
      <c r="F4" s="1"/>
      <c r="G4" s="1"/>
      <c r="H4" s="1"/>
      <c r="I4" s="1"/>
    </row>
    <row r="5" spans="2:9" ht="36" customHeight="1">
      <c r="B5" s="31" t="s">
        <v>1035</v>
      </c>
      <c r="C5" s="32"/>
      <c r="D5" s="32"/>
      <c r="E5" s="32"/>
      <c r="F5" s="32"/>
      <c r="G5" s="32"/>
      <c r="H5" s="32"/>
      <c r="I5" s="32"/>
    </row>
    <row r="6" spans="2:9" ht="9.75" customHeight="1">
      <c r="B6" s="1"/>
      <c r="C6" s="1"/>
      <c r="D6" s="1"/>
      <c r="E6" s="1"/>
      <c r="F6" s="1"/>
      <c r="G6" s="1"/>
      <c r="H6" s="1"/>
      <c r="I6" s="1"/>
    </row>
    <row r="7" spans="2:9" ht="18.75" customHeight="1">
      <c r="B7" s="66" t="s">
        <v>1036</v>
      </c>
      <c r="C7" s="67"/>
      <c r="D7" s="67"/>
      <c r="E7" s="67"/>
      <c r="F7" s="67"/>
      <c r="G7" s="67"/>
      <c r="H7" s="67"/>
      <c r="I7" s="68"/>
    </row>
    <row r="8" spans="2:9" ht="12.75" customHeight="1">
      <c r="B8" s="1"/>
      <c r="C8" s="1"/>
      <c r="D8" s="1"/>
      <c r="E8" s="1"/>
      <c r="F8" s="1"/>
      <c r="G8" s="1"/>
      <c r="H8" s="1"/>
      <c r="I8" s="1"/>
    </row>
    <row r="9" spans="2:9" ht="15.75" customHeight="1">
      <c r="B9" s="3" t="s">
        <v>1038</v>
      </c>
      <c r="C9" s="45" t="s">
        <v>1039</v>
      </c>
      <c r="D9" s="41"/>
      <c r="E9" s="41"/>
      <c r="F9" s="4" t="s">
        <v>1040</v>
      </c>
      <c r="G9" s="45" t="s">
        <v>1041</v>
      </c>
      <c r="H9" s="41"/>
      <c r="I9" s="1"/>
    </row>
    <row r="10" spans="2:9" ht="15" customHeight="1">
      <c r="B10" s="5" t="s">
        <v>1042</v>
      </c>
      <c r="C10" s="69" t="s">
        <v>1043</v>
      </c>
      <c r="D10" s="39"/>
      <c r="E10" s="39"/>
      <c r="F10" s="2" t="s">
        <v>1044</v>
      </c>
      <c r="G10" s="69" t="s">
        <v>1045</v>
      </c>
      <c r="H10" s="39"/>
      <c r="I10" s="1"/>
    </row>
    <row r="11" spans="2:9" ht="15" customHeight="1">
      <c r="B11" s="5" t="s">
        <v>1046</v>
      </c>
      <c r="C11" s="69" t="s">
        <v>1047</v>
      </c>
      <c r="D11" s="39"/>
      <c r="E11" s="39"/>
      <c r="F11" s="2" t="s">
        <v>1044</v>
      </c>
      <c r="G11" s="69" t="s">
        <v>1048</v>
      </c>
      <c r="H11" s="39"/>
      <c r="I11" s="1"/>
    </row>
    <row r="12" spans="2:9" ht="15" customHeight="1">
      <c r="B12" s="5" t="s">
        <v>1049</v>
      </c>
      <c r="C12" s="69" t="s">
        <v>1043</v>
      </c>
      <c r="D12" s="39"/>
      <c r="E12" s="39"/>
      <c r="F12" s="2" t="s">
        <v>1044</v>
      </c>
      <c r="G12" s="69" t="s">
        <v>1050</v>
      </c>
      <c r="H12" s="39"/>
      <c r="I12" s="1"/>
    </row>
    <row r="13" spans="2:9" ht="28.5" customHeight="1">
      <c r="B13" s="1"/>
      <c r="C13" s="1"/>
      <c r="D13" s="1"/>
      <c r="E13" s="1"/>
      <c r="F13" s="1"/>
      <c r="G13" s="1"/>
      <c r="H13" s="1"/>
      <c r="I13" s="1"/>
    </row>
    <row r="14" spans="2:9" ht="18.75" customHeight="1">
      <c r="B14" s="66" t="s">
        <v>1037</v>
      </c>
      <c r="C14" s="67"/>
      <c r="D14" s="67"/>
      <c r="E14" s="67"/>
      <c r="F14" s="67"/>
      <c r="G14" s="67"/>
      <c r="H14" s="67"/>
      <c r="I14" s="68"/>
    </row>
    <row r="15" spans="2:9" ht="15.75" customHeight="1">
      <c r="B15" s="1"/>
      <c r="C15" s="1"/>
      <c r="D15" s="1"/>
      <c r="E15" s="1"/>
      <c r="F15" s="1"/>
      <c r="G15" s="1"/>
      <c r="H15" s="1"/>
      <c r="I15" s="1"/>
    </row>
    <row r="16" spans="2:9" ht="15.75" customHeight="1">
      <c r="B16" s="3" t="s">
        <v>1038</v>
      </c>
      <c r="C16" s="45" t="s">
        <v>1039</v>
      </c>
      <c r="D16" s="41"/>
      <c r="E16" s="41"/>
      <c r="F16" s="4" t="s">
        <v>1040</v>
      </c>
      <c r="G16" s="1"/>
      <c r="H16" s="1"/>
      <c r="I16" s="1"/>
    </row>
    <row r="17" spans="2:9" ht="15" customHeight="1">
      <c r="B17" s="5" t="s">
        <v>1042</v>
      </c>
      <c r="C17" s="69" t="s">
        <v>1051</v>
      </c>
      <c r="D17" s="39"/>
      <c r="E17" s="39"/>
      <c r="F17" s="2"/>
      <c r="G17" s="1"/>
      <c r="H17" s="1"/>
      <c r="I17" s="1"/>
    </row>
    <row r="18" spans="2:9" ht="15" customHeight="1">
      <c r="B18" s="5" t="s">
        <v>1046</v>
      </c>
      <c r="C18" s="69" t="s">
        <v>1052</v>
      </c>
      <c r="D18" s="39"/>
      <c r="E18" s="39"/>
      <c r="F18" s="2" t="s">
        <v>1044</v>
      </c>
      <c r="G18" s="1"/>
      <c r="H18" s="1"/>
      <c r="I18" s="1"/>
    </row>
    <row r="19" spans="2:6" ht="15" customHeight="1">
      <c r="B19" s="5" t="s">
        <v>1049</v>
      </c>
      <c r="C19" s="69" t="s">
        <v>1051</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B1:U88"/>
  <sheetViews>
    <sheetView showGridLines="0" view="pageBreakPreview" zoomScale="60"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986</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1053</v>
      </c>
      <c r="C5" s="32"/>
      <c r="D5" s="32"/>
      <c r="E5" s="32"/>
      <c r="F5" s="32"/>
      <c r="G5" s="32"/>
      <c r="H5" s="32"/>
      <c r="I5" s="32"/>
      <c r="J5" s="32"/>
      <c r="K5" s="32"/>
      <c r="L5" s="32"/>
      <c r="M5" s="32"/>
      <c r="N5" s="32"/>
      <c r="O5" s="32"/>
      <c r="P5" s="32"/>
      <c r="Q5" s="32"/>
      <c r="R5" s="32"/>
      <c r="S5" s="1"/>
      <c r="T5" s="1"/>
      <c r="U5" s="1"/>
    </row>
    <row r="6" spans="2:21" ht="14.25" customHeight="1">
      <c r="B6" s="48" t="s">
        <v>1054</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1055</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1056</v>
      </c>
      <c r="C10" s="73"/>
      <c r="D10" s="73"/>
      <c r="E10" s="73"/>
      <c r="F10" s="73"/>
      <c r="G10" s="73"/>
      <c r="H10" s="73"/>
      <c r="I10" s="73"/>
      <c r="J10" s="1"/>
      <c r="K10" s="74">
        <v>5000000000</v>
      </c>
      <c r="L10" s="73"/>
      <c r="M10" s="73"/>
      <c r="N10" s="73"/>
      <c r="O10" s="73"/>
      <c r="P10" s="73"/>
      <c r="Q10" s="73"/>
      <c r="R10" s="73"/>
      <c r="S10" s="18" t="s">
        <v>1057</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1059</v>
      </c>
      <c r="C12" s="73"/>
      <c r="D12" s="73"/>
      <c r="E12" s="73"/>
      <c r="F12" s="73"/>
      <c r="G12" s="73"/>
      <c r="H12" s="73"/>
      <c r="I12" s="73"/>
      <c r="J12" s="1"/>
      <c r="K12" s="50">
        <v>13601965711.239948</v>
      </c>
      <c r="L12" s="49"/>
      <c r="M12" s="49"/>
      <c r="N12" s="49"/>
      <c r="O12" s="49"/>
      <c r="P12" s="49"/>
      <c r="Q12" s="49"/>
      <c r="R12" s="49"/>
      <c r="S12" s="75" t="s">
        <v>1058</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1060</v>
      </c>
      <c r="C14" s="49"/>
      <c r="D14" s="49"/>
      <c r="E14" s="49"/>
      <c r="F14" s="49"/>
      <c r="G14" s="49"/>
      <c r="H14" s="49"/>
      <c r="I14" s="49"/>
      <c r="J14" s="1"/>
      <c r="K14" s="1"/>
      <c r="L14" s="1"/>
      <c r="M14" s="50">
        <v>56500000</v>
      </c>
      <c r="N14" s="49"/>
      <c r="O14" s="49"/>
      <c r="P14" s="49"/>
      <c r="Q14" s="49"/>
      <c r="R14" s="49"/>
      <c r="S14" s="75" t="s">
        <v>1061</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1062</v>
      </c>
      <c r="C16" s="49"/>
      <c r="D16" s="49"/>
      <c r="E16" s="49"/>
      <c r="F16" s="49"/>
      <c r="G16" s="49"/>
      <c r="H16" s="49"/>
      <c r="I16" s="49"/>
      <c r="J16" s="1"/>
      <c r="K16" s="1"/>
      <c r="L16" s="1"/>
      <c r="M16" s="50">
        <v>326777160.94</v>
      </c>
      <c r="N16" s="49"/>
      <c r="O16" s="49"/>
      <c r="P16" s="49"/>
      <c r="Q16" s="49"/>
      <c r="R16" s="49"/>
      <c r="S16" s="75" t="s">
        <v>1063</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1064</v>
      </c>
      <c r="C18" s="49"/>
      <c r="D18" s="49"/>
      <c r="E18" s="49"/>
      <c r="F18" s="49"/>
      <c r="G18" s="49"/>
      <c r="H18" s="49"/>
      <c r="I18" s="49"/>
      <c r="J18" s="1"/>
      <c r="K18" s="77">
        <v>1.7970485744359896</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1065</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1108</v>
      </c>
      <c r="C22" s="39"/>
      <c r="D22" s="39"/>
      <c r="E22" s="39"/>
      <c r="F22" s="39"/>
      <c r="G22" s="39"/>
      <c r="H22" s="39"/>
      <c r="I22" s="102"/>
      <c r="J22" s="103"/>
      <c r="K22" s="104">
        <v>10566961285.232185</v>
      </c>
      <c r="L22" s="39"/>
      <c r="M22" s="39"/>
      <c r="N22" s="39"/>
      <c r="O22" s="39"/>
      <c r="P22" s="39"/>
      <c r="Q22" s="39"/>
      <c r="R22" s="39"/>
      <c r="S22" s="75" t="s">
        <v>1066</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1109</v>
      </c>
      <c r="C24" s="39"/>
      <c r="D24" s="39"/>
      <c r="E24" s="39"/>
      <c r="F24" s="39"/>
      <c r="G24" s="39"/>
      <c r="H24" s="39"/>
      <c r="I24" s="39"/>
      <c r="J24" s="39"/>
      <c r="K24" s="39"/>
      <c r="L24" s="19"/>
      <c r="M24" s="106">
        <v>2.113392257046437</v>
      </c>
      <c r="N24" s="39"/>
      <c r="O24" s="39"/>
      <c r="P24" s="39"/>
      <c r="Q24" s="39"/>
      <c r="R24" s="39"/>
      <c r="S24" s="78" t="s">
        <v>1067</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1110</v>
      </c>
      <c r="C26" s="108"/>
      <c r="D26" s="108"/>
      <c r="E26" s="108"/>
      <c r="F26" s="108"/>
      <c r="G26" s="108"/>
      <c r="H26" s="109"/>
      <c r="I26" s="102"/>
      <c r="J26" s="103"/>
      <c r="K26" s="110" t="s">
        <v>1093</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1068</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1069</v>
      </c>
      <c r="C30" s="49"/>
      <c r="D30" s="49"/>
      <c r="E30" s="49"/>
      <c r="F30" s="49"/>
      <c r="G30" s="49"/>
      <c r="H30" s="49"/>
      <c r="I30" s="49"/>
      <c r="J30" s="1"/>
      <c r="K30" s="1"/>
      <c r="L30" s="1"/>
      <c r="M30" s="50">
        <v>45829435.65</v>
      </c>
      <c r="N30" s="49"/>
      <c r="O30" s="49"/>
      <c r="P30" s="49"/>
      <c r="Q30" s="49"/>
      <c r="R30" s="49"/>
      <c r="S30" s="75" t="s">
        <v>1070</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1072</v>
      </c>
      <c r="C32" s="49"/>
      <c r="D32" s="49"/>
      <c r="E32" s="49"/>
      <c r="F32" s="49"/>
      <c r="G32" s="49"/>
      <c r="H32" s="49"/>
      <c r="I32" s="49"/>
      <c r="J32" s="1"/>
      <c r="K32" s="1"/>
      <c r="L32" s="1"/>
      <c r="M32" s="50">
        <v>326777160.94</v>
      </c>
      <c r="N32" s="49"/>
      <c r="O32" s="49"/>
      <c r="P32" s="49"/>
      <c r="Q32" s="49"/>
      <c r="R32" s="49"/>
      <c r="S32" s="75" t="s">
        <v>1071</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1108</v>
      </c>
      <c r="C34" s="39"/>
      <c r="D34" s="39"/>
      <c r="E34" s="39"/>
      <c r="F34" s="39"/>
      <c r="G34" s="39"/>
      <c r="H34" s="39"/>
      <c r="I34" s="102"/>
      <c r="J34" s="103"/>
      <c r="K34" s="104">
        <v>10566961285.232185</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1111</v>
      </c>
      <c r="C36" s="39"/>
      <c r="D36" s="39"/>
      <c r="E36" s="39"/>
      <c r="F36" s="39"/>
      <c r="G36" s="39"/>
      <c r="H36" s="39"/>
      <c r="I36" s="102"/>
      <c r="J36" s="103"/>
      <c r="K36" s="106">
        <v>2.187913576364437</v>
      </c>
      <c r="L36" s="39"/>
      <c r="M36" s="39"/>
      <c r="N36" s="39"/>
      <c r="O36" s="39"/>
      <c r="P36" s="39"/>
      <c r="Q36" s="39"/>
      <c r="R36" s="39"/>
      <c r="S36" s="78" t="s">
        <v>1073</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1112</v>
      </c>
      <c r="C38" s="108"/>
      <c r="D38" s="108"/>
      <c r="E38" s="108"/>
      <c r="F38" s="108"/>
      <c r="G38" s="108"/>
      <c r="H38" s="109"/>
      <c r="I38" s="102"/>
      <c r="J38" s="103"/>
      <c r="K38" s="110" t="s">
        <v>1093</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1074</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1076</v>
      </c>
      <c r="C42" s="49"/>
      <c r="D42" s="49"/>
      <c r="E42" s="49"/>
      <c r="F42" s="49"/>
      <c r="G42" s="49"/>
      <c r="H42" s="49"/>
      <c r="I42" s="49"/>
      <c r="J42" s="49"/>
      <c r="K42" s="49"/>
      <c r="L42" s="49"/>
      <c r="M42" s="49"/>
      <c r="N42" s="1"/>
      <c r="O42" s="87">
        <v>1958083158.900016</v>
      </c>
      <c r="P42" s="88"/>
      <c r="Q42" s="88"/>
      <c r="R42" s="88"/>
      <c r="S42" s="75" t="s">
        <v>1075</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1077</v>
      </c>
      <c r="E44" s="88"/>
      <c r="F44" s="88"/>
      <c r="G44" s="88"/>
      <c r="H44" s="88"/>
      <c r="I44" s="88"/>
      <c r="J44" s="88"/>
      <c r="K44" s="88"/>
      <c r="L44" s="88"/>
      <c r="M44" s="88"/>
      <c r="N44" s="88"/>
      <c r="O44" s="50">
        <v>1955203158.900016</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1078</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1079</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1080</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1082</v>
      </c>
      <c r="C52" s="49"/>
      <c r="D52" s="49"/>
      <c r="E52" s="49"/>
      <c r="F52" s="49"/>
      <c r="G52" s="49"/>
      <c r="H52" s="49"/>
      <c r="I52" s="49"/>
      <c r="J52" s="49"/>
      <c r="K52" s="49"/>
      <c r="L52" s="49"/>
      <c r="M52" s="49"/>
      <c r="N52" s="1"/>
      <c r="O52" s="87">
        <v>13974017751.304949</v>
      </c>
      <c r="P52" s="88"/>
      <c r="Q52" s="88"/>
      <c r="R52" s="88"/>
      <c r="S52" s="75" t="s">
        <v>1081</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1083</v>
      </c>
      <c r="E54" s="88"/>
      <c r="F54" s="88"/>
      <c r="G54" s="88"/>
      <c r="H54" s="88"/>
      <c r="I54" s="88"/>
      <c r="J54" s="88"/>
      <c r="K54" s="88"/>
      <c r="L54" s="88"/>
      <c r="M54" s="88"/>
      <c r="N54" s="88"/>
      <c r="O54" s="50">
        <v>13601965711.239948</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1084</v>
      </c>
      <c r="E56" s="88"/>
      <c r="F56" s="88"/>
      <c r="G56" s="88"/>
      <c r="H56" s="88"/>
      <c r="I56" s="88"/>
      <c r="J56" s="88"/>
      <c r="K56" s="88"/>
      <c r="L56" s="88"/>
      <c r="M56" s="88"/>
      <c r="N56" s="88"/>
      <c r="O56" s="50">
        <v>45274879.125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1085</v>
      </c>
      <c r="E58" s="88"/>
      <c r="F58" s="88"/>
      <c r="G58" s="88"/>
      <c r="H58" s="88"/>
      <c r="I58" s="88"/>
      <c r="J58" s="88"/>
      <c r="K58" s="88"/>
      <c r="L58" s="88"/>
      <c r="M58" s="88"/>
      <c r="N58" s="88"/>
      <c r="O58" s="50">
        <v>326777160.94</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1080</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1086</v>
      </c>
      <c r="C62" s="49"/>
      <c r="D62" s="49"/>
      <c r="E62" s="49"/>
      <c r="F62" s="49"/>
      <c r="G62" s="49"/>
      <c r="H62" s="49"/>
      <c r="I62" s="49"/>
      <c r="J62" s="49"/>
      <c r="K62" s="49"/>
      <c r="L62" s="49"/>
      <c r="M62" s="49"/>
      <c r="N62" s="49"/>
      <c r="O62" s="50">
        <v>266250000</v>
      </c>
      <c r="P62" s="49"/>
      <c r="Q62" s="49"/>
      <c r="R62" s="49"/>
      <c r="S62" s="75" t="s">
        <v>1087</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1089</v>
      </c>
      <c r="C64" s="49"/>
      <c r="D64" s="49"/>
      <c r="E64" s="49"/>
      <c r="F64" s="49"/>
      <c r="G64" s="49"/>
      <c r="H64" s="49"/>
      <c r="I64" s="49"/>
      <c r="J64" s="49"/>
      <c r="K64" s="49"/>
      <c r="L64" s="49"/>
      <c r="M64" s="49"/>
      <c r="N64" s="49"/>
      <c r="O64" s="50">
        <v>107543655.2033464</v>
      </c>
      <c r="P64" s="49"/>
      <c r="Q64" s="49"/>
      <c r="R64" s="49"/>
      <c r="S64" s="75" t="s">
        <v>1088</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1090</v>
      </c>
      <c r="C66" s="49"/>
      <c r="D66" s="49"/>
      <c r="E66" s="49"/>
      <c r="F66" s="49"/>
      <c r="G66" s="49"/>
      <c r="H66" s="49"/>
      <c r="I66" s="49"/>
      <c r="J66" s="49"/>
      <c r="K66" s="49"/>
      <c r="L66" s="49"/>
      <c r="M66" s="49"/>
      <c r="N66" s="49"/>
      <c r="O66" s="50">
        <v>5000000000</v>
      </c>
      <c r="P66" s="49"/>
      <c r="Q66" s="49"/>
      <c r="R66" s="49"/>
      <c r="S66" s="75" t="s">
        <v>1091</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1092</v>
      </c>
      <c r="C68" s="49"/>
      <c r="D68" s="49"/>
      <c r="E68" s="49"/>
      <c r="F68" s="49"/>
      <c r="G68" s="49"/>
      <c r="H68" s="49"/>
      <c r="I68" s="49"/>
      <c r="J68" s="49"/>
      <c r="K68" s="49"/>
      <c r="L68" s="49"/>
      <c r="M68" s="49"/>
      <c r="N68" s="49"/>
      <c r="O68" s="50">
        <v>10558307255.00162</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1094</v>
      </c>
      <c r="C70" s="98"/>
      <c r="D70" s="98"/>
      <c r="E70" s="98"/>
      <c r="F70" s="98"/>
      <c r="G70" s="98"/>
      <c r="H70" s="99"/>
      <c r="I70" s="1"/>
      <c r="J70" s="1"/>
      <c r="K70" s="1"/>
      <c r="L70" s="94" t="s">
        <v>1093</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1095</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1096</v>
      </c>
      <c r="C74" s="49"/>
      <c r="D74" s="49"/>
      <c r="E74" s="49"/>
      <c r="F74" s="49"/>
      <c r="G74" s="49"/>
      <c r="H74" s="49"/>
      <c r="I74" s="49"/>
      <c r="J74" s="49"/>
      <c r="K74" s="49"/>
      <c r="L74" s="49"/>
      <c r="M74" s="49"/>
      <c r="N74" s="113">
        <v>954089326.465013</v>
      </c>
      <c r="O74" s="65"/>
      <c r="P74" s="65"/>
      <c r="Q74" s="65"/>
      <c r="R74" s="65"/>
      <c r="S74" s="75" t="s">
        <v>1097</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1098</v>
      </c>
      <c r="C76" s="49"/>
      <c r="D76" s="49"/>
      <c r="E76" s="49"/>
      <c r="F76" s="49"/>
      <c r="G76" s="49"/>
      <c r="H76" s="49"/>
      <c r="I76" s="49"/>
      <c r="J76" s="49"/>
      <c r="K76" s="49"/>
      <c r="L76" s="49"/>
      <c r="M76" s="49"/>
      <c r="N76" s="49"/>
      <c r="O76" s="104">
        <v>-7260687.998933983</v>
      </c>
      <c r="P76" s="39"/>
      <c r="Q76" s="39"/>
      <c r="R76" s="39"/>
      <c r="S76" s="75" t="s">
        <v>1099</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1100</v>
      </c>
      <c r="C78" s="49"/>
      <c r="D78" s="49"/>
      <c r="E78" s="49"/>
      <c r="F78" s="49"/>
      <c r="G78" s="49"/>
      <c r="H78" s="49"/>
      <c r="I78" s="49"/>
      <c r="J78" s="49"/>
      <c r="K78" s="49"/>
      <c r="L78" s="49"/>
      <c r="M78" s="49"/>
      <c r="N78" s="49"/>
      <c r="O78" s="1"/>
      <c r="P78" s="1"/>
      <c r="Q78" s="114">
        <v>946828638.4660792</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1101</v>
      </c>
      <c r="C80" s="98"/>
      <c r="D80" s="98"/>
      <c r="E80" s="98"/>
      <c r="F80" s="98"/>
      <c r="G80" s="98"/>
      <c r="H80" s="99"/>
      <c r="I80" s="1"/>
      <c r="J80" s="1"/>
      <c r="K80" s="1"/>
      <c r="L80" s="94" t="s">
        <v>1093</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1102</v>
      </c>
      <c r="C84" s="49"/>
      <c r="D84" s="49"/>
      <c r="E84" s="49"/>
      <c r="F84" s="49"/>
      <c r="G84" s="49"/>
      <c r="H84" s="49"/>
      <c r="I84" s="49"/>
      <c r="J84" s="49"/>
      <c r="K84" s="49"/>
      <c r="L84" s="49"/>
      <c r="M84" s="49"/>
      <c r="N84" s="1"/>
      <c r="O84" s="50">
        <v>45274879.125</v>
      </c>
      <c r="P84" s="49"/>
      <c r="Q84" s="49"/>
      <c r="R84" s="49"/>
      <c r="S84" s="75" t="s">
        <v>1103</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1104</v>
      </c>
      <c r="C86" s="49"/>
      <c r="D86" s="49"/>
      <c r="E86" s="49"/>
      <c r="F86" s="49"/>
      <c r="G86" s="49"/>
      <c r="H86" s="49"/>
      <c r="I86" s="49"/>
      <c r="J86" s="49"/>
      <c r="K86" s="49"/>
      <c r="L86" s="49"/>
      <c r="M86" s="49"/>
      <c r="N86" s="1"/>
      <c r="O86" s="19"/>
      <c r="P86" s="104">
        <v>0</v>
      </c>
      <c r="Q86" s="39"/>
      <c r="R86" s="39"/>
      <c r="S86" s="75" t="s">
        <v>1105</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1106</v>
      </c>
      <c r="C88" s="49"/>
      <c r="D88" s="49"/>
      <c r="E88" s="49"/>
      <c r="F88" s="49"/>
      <c r="G88" s="49"/>
      <c r="H88" s="49"/>
      <c r="I88" s="49"/>
      <c r="J88" s="49"/>
      <c r="K88" s="49"/>
      <c r="L88" s="49"/>
      <c r="M88" s="49"/>
      <c r="O88" s="19"/>
      <c r="P88" s="104">
        <v>45274879.125</v>
      </c>
      <c r="Q88" s="39"/>
      <c r="R88" s="39"/>
      <c r="S88" s="75" t="s">
        <v>1107</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xl/worksheets/sheet9.xml><?xml version="1.0" encoding="utf-8"?>
<worksheet xmlns="http://schemas.openxmlformats.org/spreadsheetml/2006/main" xmlns:r="http://schemas.openxmlformats.org/officeDocument/2006/relationships">
  <dimension ref="B1:T5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1"/>
      <c r="H2" s="29" t="s">
        <v>986</v>
      </c>
      <c r="I2" s="30"/>
      <c r="J2" s="30"/>
      <c r="K2" s="30"/>
      <c r="L2" s="30"/>
      <c r="M2" s="30"/>
      <c r="N2" s="30"/>
      <c r="O2" s="30"/>
      <c r="P2" s="1"/>
      <c r="Q2" s="1"/>
      <c r="R2" s="1"/>
      <c r="S2" s="1"/>
      <c r="T2" s="1"/>
    </row>
    <row r="3" spans="2:20" ht="6" customHeight="1">
      <c r="B3" s="1"/>
      <c r="C3" s="1"/>
      <c r="D3" s="1"/>
      <c r="E3" s="1"/>
      <c r="F3" s="1"/>
      <c r="G3" s="1"/>
      <c r="H3" s="1"/>
      <c r="I3" s="1"/>
      <c r="J3" s="1"/>
      <c r="K3" s="1"/>
      <c r="L3" s="1"/>
      <c r="M3" s="1"/>
      <c r="N3" s="1"/>
      <c r="O3" s="1"/>
      <c r="P3" s="1"/>
      <c r="Q3" s="1"/>
      <c r="R3" s="1"/>
      <c r="S3" s="1"/>
      <c r="T3" s="1"/>
    </row>
    <row r="4" spans="2:20" ht="33" customHeight="1">
      <c r="B4" s="31" t="s">
        <v>1113</v>
      </c>
      <c r="C4" s="32"/>
      <c r="D4" s="32"/>
      <c r="E4" s="32"/>
      <c r="F4" s="32"/>
      <c r="G4" s="32"/>
      <c r="H4" s="32"/>
      <c r="I4" s="32"/>
      <c r="J4" s="32"/>
      <c r="K4" s="32"/>
      <c r="L4" s="32"/>
      <c r="M4" s="32"/>
      <c r="N4" s="32"/>
      <c r="O4" s="32"/>
      <c r="P4" s="32"/>
      <c r="Q4" s="32"/>
      <c r="R4" s="32"/>
      <c r="S4" s="32"/>
      <c r="T4" s="1"/>
    </row>
    <row r="5" spans="2:20" ht="6.75" customHeight="1">
      <c r="B5" s="1"/>
      <c r="C5" s="1"/>
      <c r="D5" s="1"/>
      <c r="E5" s="1"/>
      <c r="F5" s="1"/>
      <c r="G5" s="1"/>
      <c r="H5" s="1"/>
      <c r="I5" s="1"/>
      <c r="J5" s="1"/>
      <c r="K5" s="1"/>
      <c r="L5" s="1"/>
      <c r="M5" s="1"/>
      <c r="N5" s="1"/>
      <c r="O5" s="1"/>
      <c r="P5" s="1"/>
      <c r="Q5" s="1"/>
      <c r="R5" s="1"/>
      <c r="S5" s="1"/>
      <c r="T5" s="1"/>
    </row>
    <row r="6" spans="2:20" ht="24" customHeight="1">
      <c r="B6" s="36" t="s">
        <v>1114</v>
      </c>
      <c r="C6" s="37"/>
      <c r="D6" s="37"/>
      <c r="E6" s="1"/>
      <c r="F6" s="38">
        <v>43921</v>
      </c>
      <c r="G6" s="39"/>
      <c r="H6" s="39"/>
      <c r="I6" s="1"/>
      <c r="J6" s="1"/>
      <c r="K6" s="1"/>
      <c r="L6" s="1"/>
      <c r="M6" s="1"/>
      <c r="N6" s="1"/>
      <c r="O6" s="1"/>
      <c r="P6" s="1"/>
      <c r="Q6" s="1"/>
      <c r="R6" s="1"/>
      <c r="S6" s="1"/>
      <c r="T6" s="1"/>
    </row>
    <row r="7" spans="2:20" ht="4.5" customHeight="1">
      <c r="B7" s="1"/>
      <c r="C7" s="1"/>
      <c r="D7" s="1"/>
      <c r="E7" s="1"/>
      <c r="F7" s="1"/>
      <c r="G7" s="1"/>
      <c r="H7" s="1"/>
      <c r="I7" s="1"/>
      <c r="J7" s="1"/>
      <c r="K7" s="1"/>
      <c r="L7" s="1"/>
      <c r="M7" s="1"/>
      <c r="N7" s="1"/>
      <c r="O7" s="1"/>
      <c r="P7" s="1"/>
      <c r="Q7" s="1"/>
      <c r="R7" s="1"/>
      <c r="S7" s="1"/>
      <c r="T7" s="1"/>
    </row>
    <row r="8" spans="2:20" ht="18.75" customHeight="1">
      <c r="B8" s="66" t="s">
        <v>1115</v>
      </c>
      <c r="C8" s="67"/>
      <c r="D8" s="67"/>
      <c r="E8" s="67"/>
      <c r="F8" s="67"/>
      <c r="G8" s="67"/>
      <c r="H8" s="67"/>
      <c r="I8" s="67"/>
      <c r="J8" s="67"/>
      <c r="K8" s="67"/>
      <c r="L8" s="67"/>
      <c r="M8" s="67"/>
      <c r="N8" s="67"/>
      <c r="O8" s="67"/>
      <c r="P8" s="67"/>
      <c r="Q8" s="67"/>
      <c r="R8" s="67"/>
      <c r="S8" s="68"/>
      <c r="T8" s="1"/>
    </row>
    <row r="9" spans="2:20" ht="11.25" customHeight="1">
      <c r="B9" s="1"/>
      <c r="C9" s="1"/>
      <c r="D9" s="1"/>
      <c r="E9" s="1"/>
      <c r="F9" s="1"/>
      <c r="G9" s="1"/>
      <c r="H9" s="1"/>
      <c r="I9" s="1"/>
      <c r="J9" s="1"/>
      <c r="K9" s="1"/>
      <c r="L9" s="1"/>
      <c r="M9" s="1"/>
      <c r="N9" s="1"/>
      <c r="O9" s="1"/>
      <c r="P9" s="1"/>
      <c r="Q9" s="1"/>
      <c r="R9" s="1"/>
      <c r="S9" s="1"/>
      <c r="T9" s="1"/>
    </row>
    <row r="10" spans="2:20" ht="18" customHeight="1">
      <c r="B10" s="1"/>
      <c r="C10" s="75" t="s">
        <v>1116</v>
      </c>
      <c r="D10" s="76"/>
      <c r="E10" s="76"/>
      <c r="F10" s="76"/>
      <c r="G10" s="76"/>
      <c r="H10" s="76"/>
      <c r="I10" s="76"/>
      <c r="J10" s="76"/>
      <c r="K10" s="76"/>
      <c r="L10" s="76"/>
      <c r="M10" s="76"/>
      <c r="N10" s="76"/>
      <c r="O10" s="76"/>
      <c r="P10" s="76"/>
      <c r="Q10" s="1"/>
      <c r="R10" s="1"/>
      <c r="S10" s="1"/>
      <c r="T10" s="1"/>
    </row>
    <row r="11" spans="2:20" ht="9.75" customHeight="1">
      <c r="B11" s="1"/>
      <c r="C11" s="1"/>
      <c r="D11" s="1"/>
      <c r="E11" s="1"/>
      <c r="F11" s="1"/>
      <c r="G11" s="1"/>
      <c r="H11" s="1"/>
      <c r="I11" s="1"/>
      <c r="J11" s="1"/>
      <c r="K11" s="1"/>
      <c r="L11" s="1"/>
      <c r="M11" s="1"/>
      <c r="N11" s="1"/>
      <c r="O11" s="1"/>
      <c r="P11" s="1"/>
      <c r="Q11" s="1"/>
      <c r="R11" s="1"/>
      <c r="S11" s="1"/>
      <c r="T11" s="1"/>
    </row>
    <row r="12" spans="2:20" ht="15" customHeight="1">
      <c r="B12" s="1"/>
      <c r="C12" s="115" t="s">
        <v>1122</v>
      </c>
      <c r="D12" s="116"/>
      <c r="E12" s="116"/>
      <c r="F12" s="116"/>
      <c r="G12" s="116"/>
      <c r="H12" s="116"/>
      <c r="I12" s="116"/>
      <c r="J12" s="116"/>
      <c r="K12" s="116"/>
      <c r="L12" s="116"/>
      <c r="M12" s="116"/>
      <c r="N12" s="116"/>
      <c r="O12" s="116"/>
      <c r="P12" s="116"/>
      <c r="Q12" s="117">
        <v>13601965711.239948</v>
      </c>
      <c r="R12" s="116"/>
      <c r="S12" s="116"/>
      <c r="T12" s="1"/>
    </row>
    <row r="13" spans="2:20" ht="26.25" customHeight="1">
      <c r="B13" s="1"/>
      <c r="C13" s="118" t="s">
        <v>1123</v>
      </c>
      <c r="D13" s="39"/>
      <c r="E13" s="39"/>
      <c r="F13" s="39"/>
      <c r="G13" s="39"/>
      <c r="H13" s="39"/>
      <c r="I13" s="39"/>
      <c r="J13" s="39"/>
      <c r="K13" s="39"/>
      <c r="L13" s="39"/>
      <c r="M13" s="39"/>
      <c r="N13" s="39"/>
      <c r="O13" s="39"/>
      <c r="P13" s="39"/>
      <c r="Q13" s="119">
        <v>13601965711.239948</v>
      </c>
      <c r="R13" s="39"/>
      <c r="S13" s="39"/>
      <c r="T13" s="1"/>
    </row>
    <row r="14" spans="2:20" ht="26.25" customHeight="1">
      <c r="B14" s="1"/>
      <c r="C14" s="43" t="s">
        <v>1124</v>
      </c>
      <c r="D14" s="39"/>
      <c r="E14" s="39"/>
      <c r="F14" s="39"/>
      <c r="G14" s="39"/>
      <c r="H14" s="39"/>
      <c r="I14" s="39"/>
      <c r="J14" s="39"/>
      <c r="K14" s="39"/>
      <c r="L14" s="39"/>
      <c r="M14" s="39"/>
      <c r="N14" s="39"/>
      <c r="O14" s="39"/>
      <c r="P14" s="39"/>
      <c r="Q14" s="39"/>
      <c r="R14" s="119">
        <v>1955203158.900016</v>
      </c>
      <c r="S14" s="39"/>
      <c r="T14" s="1"/>
    </row>
    <row r="15" spans="2:20" ht="15" customHeight="1">
      <c r="B15" s="1"/>
      <c r="C15" s="43" t="s">
        <v>477</v>
      </c>
      <c r="D15" s="39"/>
      <c r="E15" s="39"/>
      <c r="F15" s="39"/>
      <c r="G15" s="39"/>
      <c r="H15" s="39"/>
      <c r="I15" s="39"/>
      <c r="J15" s="39"/>
      <c r="K15" s="39"/>
      <c r="L15" s="39"/>
      <c r="M15" s="39"/>
      <c r="N15" s="39"/>
      <c r="O15" s="39"/>
      <c r="P15" s="39"/>
      <c r="Q15" s="39"/>
      <c r="R15" s="119">
        <v>106322</v>
      </c>
      <c r="S15" s="39"/>
      <c r="T15" s="1"/>
    </row>
    <row r="16" spans="2:20" ht="15" customHeight="1">
      <c r="B16" s="1"/>
      <c r="C16" s="43" t="s">
        <v>1125</v>
      </c>
      <c r="D16" s="39"/>
      <c r="E16" s="39"/>
      <c r="F16" s="39"/>
      <c r="G16" s="39"/>
      <c r="H16" s="39"/>
      <c r="I16" s="39"/>
      <c r="J16" s="39"/>
      <c r="K16" s="39"/>
      <c r="L16" s="39"/>
      <c r="M16" s="39"/>
      <c r="N16" s="39"/>
      <c r="O16" s="39"/>
      <c r="P16" s="39"/>
      <c r="Q16" s="39"/>
      <c r="R16" s="119">
        <v>203384</v>
      </c>
      <c r="S16" s="39"/>
      <c r="T16" s="1"/>
    </row>
    <row r="17" spans="2:20" ht="17.25" customHeight="1">
      <c r="B17" s="1"/>
      <c r="C17" s="46" t="s">
        <v>1126</v>
      </c>
      <c r="D17" s="39"/>
      <c r="E17" s="39"/>
      <c r="F17" s="39"/>
      <c r="G17" s="39"/>
      <c r="H17" s="39"/>
      <c r="I17" s="39"/>
      <c r="J17" s="39"/>
      <c r="K17" s="39"/>
      <c r="L17" s="39"/>
      <c r="M17" s="39"/>
      <c r="N17" s="39"/>
      <c r="O17" s="104">
        <v>127931.80819811577</v>
      </c>
      <c r="P17" s="39"/>
      <c r="Q17" s="39"/>
      <c r="R17" s="39"/>
      <c r="S17" s="39"/>
      <c r="T17" s="1"/>
    </row>
    <row r="18" spans="2:20" ht="17.25" customHeight="1">
      <c r="B18" s="1"/>
      <c r="C18" s="46" t="s">
        <v>1127</v>
      </c>
      <c r="D18" s="39"/>
      <c r="E18" s="39"/>
      <c r="F18" s="39"/>
      <c r="G18" s="39"/>
      <c r="H18" s="39"/>
      <c r="I18" s="39"/>
      <c r="J18" s="39"/>
      <c r="K18" s="39"/>
      <c r="L18" s="39"/>
      <c r="M18" s="39"/>
      <c r="N18" s="39"/>
      <c r="O18" s="104">
        <v>66878.24859005716</v>
      </c>
      <c r="P18" s="39"/>
      <c r="Q18" s="39"/>
      <c r="R18" s="39"/>
      <c r="S18" s="39"/>
      <c r="T18" s="1"/>
    </row>
    <row r="19" spans="2:20" ht="17.25" customHeight="1">
      <c r="B19" s="1"/>
      <c r="C19" s="46" t="s">
        <v>1128</v>
      </c>
      <c r="D19" s="39"/>
      <c r="E19" s="39"/>
      <c r="F19" s="39"/>
      <c r="G19" s="39"/>
      <c r="H19" s="39"/>
      <c r="I19" s="39"/>
      <c r="J19" s="39"/>
      <c r="K19" s="106">
        <v>0.4818248064552887</v>
      </c>
      <c r="L19" s="39"/>
      <c r="M19" s="39"/>
      <c r="N19" s="39"/>
      <c r="O19" s="39"/>
      <c r="P19" s="39"/>
      <c r="Q19" s="39"/>
      <c r="R19" s="39"/>
      <c r="S19" s="39"/>
      <c r="T19" s="1"/>
    </row>
    <row r="20" spans="2:20" ht="17.25" customHeight="1">
      <c r="B20" s="1"/>
      <c r="C20" s="46" t="s">
        <v>1129</v>
      </c>
      <c r="D20" s="39"/>
      <c r="E20" s="39"/>
      <c r="F20" s="39"/>
      <c r="G20" s="39"/>
      <c r="H20" s="39"/>
      <c r="I20" s="39"/>
      <c r="J20" s="120">
        <v>3.0586821778462143</v>
      </c>
      <c r="K20" s="39"/>
      <c r="L20" s="39"/>
      <c r="M20" s="39"/>
      <c r="N20" s="39"/>
      <c r="O20" s="39"/>
      <c r="P20" s="39"/>
      <c r="Q20" s="39"/>
      <c r="R20" s="39"/>
      <c r="S20" s="39"/>
      <c r="T20" s="1"/>
    </row>
    <row r="21" spans="2:20" ht="17.25" customHeight="1">
      <c r="B21" s="1"/>
      <c r="C21" s="46" t="s">
        <v>1130</v>
      </c>
      <c r="D21" s="39"/>
      <c r="E21" s="39"/>
      <c r="F21" s="39"/>
      <c r="G21" s="39"/>
      <c r="H21" s="39"/>
      <c r="I21" s="39"/>
      <c r="J21" s="39"/>
      <c r="K21" s="39"/>
      <c r="L21" s="121">
        <v>14.815121060033464</v>
      </c>
      <c r="M21" s="39"/>
      <c r="N21" s="39"/>
      <c r="O21" s="39"/>
      <c r="P21" s="39"/>
      <c r="Q21" s="39"/>
      <c r="R21" s="39"/>
      <c r="S21" s="39"/>
      <c r="T21" s="1"/>
    </row>
    <row r="22" spans="2:20" ht="17.25" customHeight="1">
      <c r="B22" s="1"/>
      <c r="C22" s="46" t="s">
        <v>1131</v>
      </c>
      <c r="D22" s="39"/>
      <c r="E22" s="39"/>
      <c r="F22" s="39"/>
      <c r="G22" s="39"/>
      <c r="H22" s="39"/>
      <c r="I22" s="39"/>
      <c r="J22" s="39"/>
      <c r="K22" s="121">
        <v>17.873799191178183</v>
      </c>
      <c r="L22" s="39"/>
      <c r="M22" s="39"/>
      <c r="N22" s="39"/>
      <c r="O22" s="39"/>
      <c r="P22" s="39"/>
      <c r="Q22" s="39"/>
      <c r="R22" s="39"/>
      <c r="S22" s="39"/>
      <c r="T22" s="1"/>
    </row>
    <row r="23" spans="2:20" ht="15.75" customHeight="1">
      <c r="B23" s="1"/>
      <c r="C23" s="46" t="s">
        <v>1132</v>
      </c>
      <c r="D23" s="39"/>
      <c r="E23" s="39"/>
      <c r="F23" s="39"/>
      <c r="G23" s="39"/>
      <c r="H23" s="39"/>
      <c r="I23" s="39"/>
      <c r="J23" s="39"/>
      <c r="K23" s="39"/>
      <c r="L23" s="39"/>
      <c r="M23" s="39"/>
      <c r="N23" s="39"/>
      <c r="O23" s="106">
        <v>0.7822980154932313</v>
      </c>
      <c r="P23" s="39"/>
      <c r="Q23" s="39"/>
      <c r="R23" s="39"/>
      <c r="S23" s="39"/>
      <c r="T23" s="1"/>
    </row>
    <row r="24" spans="2:20" ht="4.5" customHeight="1">
      <c r="B24" s="1"/>
      <c r="C24" s="122"/>
      <c r="D24" s="57"/>
      <c r="E24" s="57"/>
      <c r="F24" s="57"/>
      <c r="G24" s="57"/>
      <c r="H24" s="57"/>
      <c r="I24" s="57"/>
      <c r="J24" s="57"/>
      <c r="K24" s="57"/>
      <c r="L24" s="57"/>
      <c r="M24" s="57"/>
      <c r="N24" s="57"/>
      <c r="O24" s="105"/>
      <c r="P24" s="39"/>
      <c r="Q24" s="39"/>
      <c r="R24" s="39"/>
      <c r="S24" s="39"/>
      <c r="T24" s="1"/>
    </row>
    <row r="25" spans="2:20" ht="12.75" customHeight="1">
      <c r="B25" s="1"/>
      <c r="C25" s="46" t="s">
        <v>1133</v>
      </c>
      <c r="D25" s="39"/>
      <c r="E25" s="39"/>
      <c r="F25" s="39"/>
      <c r="G25" s="39"/>
      <c r="H25" s="39"/>
      <c r="I25" s="39"/>
      <c r="J25" s="39"/>
      <c r="K25" s="39"/>
      <c r="L25" s="39"/>
      <c r="M25" s="39"/>
      <c r="N25" s="39"/>
      <c r="O25" s="106">
        <v>0.21770198450676873</v>
      </c>
      <c r="P25" s="39"/>
      <c r="Q25" s="39"/>
      <c r="R25" s="39"/>
      <c r="S25" s="39"/>
      <c r="T25" s="1"/>
    </row>
    <row r="26" spans="2:20" ht="4.5" customHeight="1">
      <c r="B26" s="1"/>
      <c r="C26" s="122"/>
      <c r="D26" s="57"/>
      <c r="E26" s="57"/>
      <c r="F26" s="57"/>
      <c r="G26" s="57"/>
      <c r="H26" s="57"/>
      <c r="I26" s="57"/>
      <c r="J26" s="57"/>
      <c r="K26" s="57"/>
      <c r="L26" s="57"/>
      <c r="M26" s="57"/>
      <c r="N26" s="57"/>
      <c r="O26" s="105"/>
      <c r="P26" s="39"/>
      <c r="Q26" s="39"/>
      <c r="R26" s="39"/>
      <c r="S26" s="39"/>
      <c r="T26" s="1"/>
    </row>
    <row r="27" spans="2:20" ht="15" customHeight="1">
      <c r="B27" s="1"/>
      <c r="C27" s="46" t="s">
        <v>1134</v>
      </c>
      <c r="D27" s="39"/>
      <c r="E27" s="39"/>
      <c r="F27" s="39"/>
      <c r="G27" s="39"/>
      <c r="H27" s="39"/>
      <c r="I27" s="39"/>
      <c r="J27" s="39"/>
      <c r="K27" s="39"/>
      <c r="L27" s="39"/>
      <c r="M27" s="39"/>
      <c r="N27" s="39"/>
      <c r="O27" s="106">
        <v>0.017520022802600618</v>
      </c>
      <c r="P27" s="39"/>
      <c r="Q27" s="39"/>
      <c r="R27" s="39"/>
      <c r="S27" s="39"/>
      <c r="T27" s="1"/>
    </row>
    <row r="28" spans="2:20" ht="17.25" customHeight="1">
      <c r="B28" s="1"/>
      <c r="C28" s="46" t="s">
        <v>1135</v>
      </c>
      <c r="D28" s="39"/>
      <c r="E28" s="39"/>
      <c r="F28" s="39"/>
      <c r="G28" s="39"/>
      <c r="H28" s="39"/>
      <c r="I28" s="39"/>
      <c r="J28" s="39"/>
      <c r="K28" s="39"/>
      <c r="L28" s="39"/>
      <c r="M28" s="39"/>
      <c r="N28" s="106">
        <v>0.018214013033726117</v>
      </c>
      <c r="O28" s="39"/>
      <c r="P28" s="39"/>
      <c r="Q28" s="39"/>
      <c r="R28" s="39"/>
      <c r="S28" s="39"/>
      <c r="T28" s="1"/>
    </row>
    <row r="29" spans="2:20" ht="17.25" customHeight="1">
      <c r="B29" s="1"/>
      <c r="C29" s="46" t="s">
        <v>1136</v>
      </c>
      <c r="D29" s="39"/>
      <c r="E29" s="39"/>
      <c r="F29" s="39"/>
      <c r="G29" s="39"/>
      <c r="H29" s="39"/>
      <c r="I29" s="39"/>
      <c r="J29" s="39"/>
      <c r="K29" s="39"/>
      <c r="L29" s="39"/>
      <c r="M29" s="39"/>
      <c r="N29" s="106">
        <v>0.015026213746099505</v>
      </c>
      <c r="O29" s="39"/>
      <c r="P29" s="39"/>
      <c r="Q29" s="39"/>
      <c r="R29" s="39"/>
      <c r="S29" s="39"/>
      <c r="T29" s="1"/>
    </row>
    <row r="30" spans="2:20" ht="17.25" customHeight="1">
      <c r="B30" s="1"/>
      <c r="C30" s="46" t="s">
        <v>1137</v>
      </c>
      <c r="D30" s="39"/>
      <c r="E30" s="39"/>
      <c r="F30" s="39"/>
      <c r="G30" s="39"/>
      <c r="H30" s="39"/>
      <c r="I30" s="39"/>
      <c r="J30" s="39"/>
      <c r="K30" s="39"/>
      <c r="L30" s="39"/>
      <c r="M30" s="39"/>
      <c r="N30" s="39"/>
      <c r="O30" s="120">
        <v>7.725792178634241</v>
      </c>
      <c r="P30" s="39"/>
      <c r="Q30" s="39"/>
      <c r="R30" s="39"/>
      <c r="S30" s="39"/>
      <c r="T30" s="1"/>
    </row>
    <row r="31" spans="2:20" ht="17.25" customHeight="1">
      <c r="B31" s="1"/>
      <c r="C31" s="123" t="s">
        <v>1138</v>
      </c>
      <c r="D31" s="124"/>
      <c r="E31" s="124"/>
      <c r="F31" s="124"/>
      <c r="G31" s="124"/>
      <c r="H31" s="124"/>
      <c r="I31" s="124"/>
      <c r="J31" s="124"/>
      <c r="K31" s="124"/>
      <c r="L31" s="124"/>
      <c r="M31" s="124"/>
      <c r="N31" s="124"/>
      <c r="O31" s="125">
        <v>6.283565055154417</v>
      </c>
      <c r="P31" s="124"/>
      <c r="Q31" s="124"/>
      <c r="R31" s="124"/>
      <c r="S31" s="124"/>
      <c r="T31" s="1"/>
    </row>
    <row r="32" spans="2:20" ht="18.75" customHeight="1">
      <c r="B32" s="66" t="s">
        <v>1117</v>
      </c>
      <c r="C32" s="67"/>
      <c r="D32" s="67"/>
      <c r="E32" s="67"/>
      <c r="F32" s="67"/>
      <c r="G32" s="67"/>
      <c r="H32" s="67"/>
      <c r="I32" s="67"/>
      <c r="J32" s="67"/>
      <c r="K32" s="67"/>
      <c r="L32" s="67"/>
      <c r="M32" s="67"/>
      <c r="N32" s="67"/>
      <c r="O32" s="67"/>
      <c r="P32" s="67"/>
      <c r="Q32" s="67"/>
      <c r="R32" s="67"/>
      <c r="S32" s="68"/>
      <c r="T32" s="1"/>
    </row>
    <row r="33" spans="2:20" ht="15" customHeight="1">
      <c r="B33" s="1"/>
      <c r="C33" s="48" t="s">
        <v>1118</v>
      </c>
      <c r="D33" s="49"/>
      <c r="E33" s="49"/>
      <c r="F33" s="49"/>
      <c r="G33" s="49"/>
      <c r="H33" s="49"/>
      <c r="I33" s="49"/>
      <c r="J33" s="49"/>
      <c r="K33" s="49"/>
      <c r="L33" s="49"/>
      <c r="M33" s="49"/>
      <c r="N33" s="49"/>
      <c r="O33" s="49"/>
      <c r="P33" s="49"/>
      <c r="Q33" s="50">
        <v>326777160.94</v>
      </c>
      <c r="R33" s="49"/>
      <c r="S33" s="49"/>
      <c r="T33" s="1"/>
    </row>
    <row r="34" spans="2:20" ht="7.5" customHeight="1">
      <c r="B34" s="1"/>
      <c r="C34" s="1"/>
      <c r="D34" s="1"/>
      <c r="E34" s="1"/>
      <c r="F34" s="1"/>
      <c r="G34" s="1"/>
      <c r="H34" s="1"/>
      <c r="I34" s="1"/>
      <c r="J34" s="1"/>
      <c r="K34" s="1"/>
      <c r="L34" s="1"/>
      <c r="M34" s="1"/>
      <c r="N34" s="1"/>
      <c r="O34" s="1"/>
      <c r="P34" s="1"/>
      <c r="Q34" s="1"/>
      <c r="R34" s="1"/>
      <c r="S34" s="1"/>
      <c r="T34" s="1"/>
    </row>
    <row r="35" spans="2:20" ht="18.75" customHeight="1">
      <c r="B35" s="66" t="s">
        <v>1119</v>
      </c>
      <c r="C35" s="67"/>
      <c r="D35" s="67"/>
      <c r="E35" s="67"/>
      <c r="F35" s="67"/>
      <c r="G35" s="67"/>
      <c r="H35" s="67"/>
      <c r="I35" s="67"/>
      <c r="J35" s="67"/>
      <c r="K35" s="67"/>
      <c r="L35" s="67"/>
      <c r="M35" s="67"/>
      <c r="N35" s="67"/>
      <c r="O35" s="67"/>
      <c r="P35" s="67"/>
      <c r="Q35" s="67"/>
      <c r="R35" s="67"/>
      <c r="S35" s="68"/>
      <c r="T35" s="1"/>
    </row>
    <row r="36" spans="2:20" ht="11.25" customHeight="1">
      <c r="B36" s="1"/>
      <c r="C36" s="1"/>
      <c r="D36" s="1"/>
      <c r="E36" s="1"/>
      <c r="F36" s="1"/>
      <c r="G36" s="1"/>
      <c r="H36" s="1"/>
      <c r="I36" s="1"/>
      <c r="J36" s="1"/>
      <c r="K36" s="1"/>
      <c r="L36" s="1"/>
      <c r="M36" s="1"/>
      <c r="N36" s="1"/>
      <c r="O36" s="1"/>
      <c r="P36" s="1"/>
      <c r="Q36" s="1"/>
      <c r="R36" s="1"/>
      <c r="S36" s="1"/>
      <c r="T36" s="1"/>
    </row>
    <row r="37" spans="2:20" ht="12.75" customHeight="1">
      <c r="B37" s="126"/>
      <c r="C37" s="127"/>
      <c r="D37" s="128" t="s">
        <v>1139</v>
      </c>
      <c r="E37" s="129"/>
      <c r="F37" s="129"/>
      <c r="G37" s="128" t="s">
        <v>1139</v>
      </c>
      <c r="H37" s="129"/>
      <c r="I37" s="129"/>
      <c r="J37" s="128" t="s">
        <v>1139</v>
      </c>
      <c r="K37" s="129"/>
      <c r="L37" s="129"/>
      <c r="M37" s="128" t="s">
        <v>1139</v>
      </c>
      <c r="N37" s="129"/>
      <c r="O37" s="129"/>
      <c r="P37" s="129"/>
      <c r="Q37" s="129"/>
      <c r="R37" s="129"/>
      <c r="S37" s="128" t="s">
        <v>1139</v>
      </c>
      <c r="T37" s="129"/>
    </row>
    <row r="38" spans="2:20" ht="9.75" customHeight="1">
      <c r="B38" s="130" t="s">
        <v>1016</v>
      </c>
      <c r="C38" s="131"/>
      <c r="D38" s="132" t="s">
        <v>1140</v>
      </c>
      <c r="E38" s="133"/>
      <c r="F38" s="133"/>
      <c r="G38" s="132" t="s">
        <v>1140</v>
      </c>
      <c r="H38" s="133"/>
      <c r="I38" s="133"/>
      <c r="J38" s="132" t="s">
        <v>1140</v>
      </c>
      <c r="K38" s="133"/>
      <c r="L38" s="133"/>
      <c r="M38" s="132" t="s">
        <v>1140</v>
      </c>
      <c r="N38" s="133"/>
      <c r="O38" s="133"/>
      <c r="P38" s="133"/>
      <c r="Q38" s="133"/>
      <c r="R38" s="133"/>
      <c r="S38" s="132" t="s">
        <v>1141</v>
      </c>
      <c r="T38" s="133"/>
    </row>
    <row r="39" spans="2:20" ht="13.5" customHeight="1">
      <c r="B39" s="126" t="s">
        <v>1142</v>
      </c>
      <c r="C39" s="127"/>
      <c r="D39" s="59" t="s">
        <v>1143</v>
      </c>
      <c r="E39" s="57"/>
      <c r="F39" s="57"/>
      <c r="G39" s="59" t="s">
        <v>1143</v>
      </c>
      <c r="H39" s="57"/>
      <c r="I39" s="57"/>
      <c r="J39" s="59" t="s">
        <v>1143</v>
      </c>
      <c r="K39" s="57"/>
      <c r="L39" s="57"/>
      <c r="M39" s="59" t="s">
        <v>1143</v>
      </c>
      <c r="N39" s="57"/>
      <c r="O39" s="57"/>
      <c r="P39" s="57"/>
      <c r="Q39" s="57"/>
      <c r="R39" s="57"/>
      <c r="S39" s="59"/>
      <c r="T39" s="57"/>
    </row>
    <row r="40" spans="2:20" ht="12" customHeight="1">
      <c r="B40" s="134" t="s">
        <v>1144</v>
      </c>
      <c r="C40" s="127"/>
      <c r="D40" s="135" t="s">
        <v>1145</v>
      </c>
      <c r="E40" s="136"/>
      <c r="F40" s="136"/>
      <c r="G40" s="135" t="s">
        <v>1145</v>
      </c>
      <c r="H40" s="136"/>
      <c r="I40" s="136"/>
      <c r="J40" s="135" t="s">
        <v>1145</v>
      </c>
      <c r="K40" s="136"/>
      <c r="L40" s="136"/>
      <c r="M40" s="135" t="s">
        <v>1145</v>
      </c>
      <c r="N40" s="136"/>
      <c r="O40" s="136"/>
      <c r="P40" s="136"/>
      <c r="Q40" s="136"/>
      <c r="R40" s="136"/>
      <c r="S40" s="135"/>
      <c r="T40" s="136"/>
    </row>
    <row r="41" spans="2:20" ht="12" customHeight="1">
      <c r="B41" s="126" t="s">
        <v>1020</v>
      </c>
      <c r="C41" s="127"/>
      <c r="D41" s="59" t="s">
        <v>1</v>
      </c>
      <c r="E41" s="57"/>
      <c r="F41" s="57"/>
      <c r="G41" s="59" t="s">
        <v>1</v>
      </c>
      <c r="H41" s="57"/>
      <c r="I41" s="57"/>
      <c r="J41" s="59" t="s">
        <v>1</v>
      </c>
      <c r="K41" s="57"/>
      <c r="L41" s="57"/>
      <c r="M41" s="59" t="s">
        <v>1</v>
      </c>
      <c r="N41" s="57"/>
      <c r="O41" s="57"/>
      <c r="P41" s="57"/>
      <c r="Q41" s="57"/>
      <c r="R41" s="57"/>
      <c r="S41" s="59" t="s">
        <v>1</v>
      </c>
      <c r="T41" s="57"/>
    </row>
    <row r="42" spans="2:20" ht="11.25" customHeight="1">
      <c r="B42" s="134" t="s">
        <v>1146</v>
      </c>
      <c r="C42" s="127"/>
      <c r="D42" s="56">
        <v>5000000</v>
      </c>
      <c r="E42" s="57"/>
      <c r="F42" s="57"/>
      <c r="G42" s="56">
        <v>5000000</v>
      </c>
      <c r="H42" s="57"/>
      <c r="I42" s="57"/>
      <c r="J42" s="56">
        <v>10000000</v>
      </c>
      <c r="K42" s="57"/>
      <c r="L42" s="57"/>
      <c r="M42" s="56">
        <v>25000000</v>
      </c>
      <c r="N42" s="57"/>
      <c r="O42" s="57"/>
      <c r="P42" s="57"/>
      <c r="Q42" s="57"/>
      <c r="R42" s="57"/>
      <c r="S42" s="56">
        <v>11500000</v>
      </c>
      <c r="T42" s="57"/>
    </row>
    <row r="43" spans="2:20" ht="12" customHeight="1">
      <c r="B43" s="134" t="s">
        <v>1018</v>
      </c>
      <c r="C43" s="127"/>
      <c r="D43" s="58">
        <v>43483</v>
      </c>
      <c r="E43" s="57"/>
      <c r="F43" s="57"/>
      <c r="G43" s="58">
        <v>43497</v>
      </c>
      <c r="H43" s="57"/>
      <c r="I43" s="57"/>
      <c r="J43" s="58">
        <v>43489</v>
      </c>
      <c r="K43" s="57"/>
      <c r="L43" s="57"/>
      <c r="M43" s="58">
        <v>43490</v>
      </c>
      <c r="N43" s="57"/>
      <c r="O43" s="57"/>
      <c r="P43" s="57"/>
      <c r="Q43" s="57"/>
      <c r="R43" s="57"/>
      <c r="S43" s="58">
        <v>43928</v>
      </c>
      <c r="T43" s="57"/>
    </row>
    <row r="44" spans="2:20" ht="11.25" customHeight="1">
      <c r="B44" s="134" t="s">
        <v>1019</v>
      </c>
      <c r="C44" s="127"/>
      <c r="D44" s="58">
        <v>46560</v>
      </c>
      <c r="E44" s="57"/>
      <c r="F44" s="57"/>
      <c r="G44" s="58">
        <v>46560</v>
      </c>
      <c r="H44" s="57"/>
      <c r="I44" s="57"/>
      <c r="J44" s="58">
        <v>46560</v>
      </c>
      <c r="K44" s="57"/>
      <c r="L44" s="57"/>
      <c r="M44" s="58">
        <v>46560</v>
      </c>
      <c r="N44" s="57"/>
      <c r="O44" s="57"/>
      <c r="P44" s="57"/>
      <c r="Q44" s="57"/>
      <c r="R44" s="57"/>
      <c r="S44" s="58">
        <v>46682</v>
      </c>
      <c r="T44" s="57"/>
    </row>
    <row r="45" spans="2:20" ht="10.5" customHeight="1">
      <c r="B45" s="134" t="s">
        <v>1021</v>
      </c>
      <c r="C45" s="127"/>
      <c r="D45" s="59" t="s">
        <v>1147</v>
      </c>
      <c r="E45" s="57"/>
      <c r="F45" s="57"/>
      <c r="G45" s="59" t="s">
        <v>1147</v>
      </c>
      <c r="H45" s="57"/>
      <c r="I45" s="57"/>
      <c r="J45" s="59" t="s">
        <v>1147</v>
      </c>
      <c r="K45" s="57"/>
      <c r="L45" s="57"/>
      <c r="M45" s="59" t="s">
        <v>1147</v>
      </c>
      <c r="N45" s="57"/>
      <c r="O45" s="57"/>
      <c r="P45" s="57"/>
      <c r="Q45" s="57"/>
      <c r="R45" s="57"/>
      <c r="S45" s="59" t="s">
        <v>1147</v>
      </c>
      <c r="T45" s="57"/>
    </row>
    <row r="46" spans="2:20" ht="12" customHeight="1">
      <c r="B46" s="126" t="s">
        <v>1022</v>
      </c>
      <c r="C46" s="127"/>
      <c r="D46" s="137">
        <v>0.008</v>
      </c>
      <c r="E46" s="57"/>
      <c r="F46" s="57"/>
      <c r="G46" s="137">
        <v>0.008</v>
      </c>
      <c r="H46" s="57"/>
      <c r="I46" s="57"/>
      <c r="J46" s="137">
        <v>0.008</v>
      </c>
      <c r="K46" s="57"/>
      <c r="L46" s="57"/>
      <c r="M46" s="137">
        <v>0.008</v>
      </c>
      <c r="N46" s="57"/>
      <c r="O46" s="57"/>
      <c r="P46" s="57"/>
      <c r="Q46" s="57"/>
      <c r="R46" s="57"/>
      <c r="S46" s="137">
        <v>0</v>
      </c>
      <c r="T46" s="57"/>
    </row>
    <row r="47" spans="2:20" ht="12" customHeight="1">
      <c r="B47" s="126" t="s">
        <v>1148</v>
      </c>
      <c r="C47" s="127"/>
      <c r="D47" s="59" t="s">
        <v>1149</v>
      </c>
      <c r="E47" s="57"/>
      <c r="F47" s="57"/>
      <c r="G47" s="59" t="s">
        <v>1149</v>
      </c>
      <c r="H47" s="57"/>
      <c r="I47" s="57"/>
      <c r="J47" s="59" t="s">
        <v>1149</v>
      </c>
      <c r="K47" s="57"/>
      <c r="L47" s="57"/>
      <c r="M47" s="59" t="s">
        <v>1149</v>
      </c>
      <c r="N47" s="57"/>
      <c r="O47" s="57"/>
      <c r="P47" s="57"/>
      <c r="Q47" s="57"/>
      <c r="R47" s="57"/>
      <c r="S47" s="59"/>
      <c r="T47" s="57"/>
    </row>
    <row r="48" spans="2:20" ht="10.5" customHeight="1">
      <c r="B48" s="126" t="s">
        <v>1150</v>
      </c>
      <c r="C48" s="127"/>
      <c r="D48" s="59" t="s">
        <v>1151</v>
      </c>
      <c r="E48" s="57"/>
      <c r="F48" s="57"/>
      <c r="G48" s="59" t="s">
        <v>1151</v>
      </c>
      <c r="H48" s="57"/>
      <c r="I48" s="57"/>
      <c r="J48" s="59" t="s">
        <v>1151</v>
      </c>
      <c r="K48" s="57"/>
      <c r="L48" s="57"/>
      <c r="M48" s="59" t="s">
        <v>1151</v>
      </c>
      <c r="N48" s="57"/>
      <c r="O48" s="57"/>
      <c r="P48" s="57"/>
      <c r="Q48" s="57"/>
      <c r="R48" s="57"/>
      <c r="S48" s="59"/>
      <c r="T48" s="57"/>
    </row>
    <row r="49" spans="2:20" ht="14.25" customHeight="1">
      <c r="B49" s="126" t="s">
        <v>1152</v>
      </c>
      <c r="C49" s="127"/>
      <c r="D49" s="59" t="s">
        <v>1153</v>
      </c>
      <c r="E49" s="57"/>
      <c r="F49" s="57"/>
      <c r="G49" s="59" t="s">
        <v>1153</v>
      </c>
      <c r="H49" s="57"/>
      <c r="I49" s="57"/>
      <c r="J49" s="59" t="s">
        <v>1153</v>
      </c>
      <c r="K49" s="57"/>
      <c r="L49" s="57"/>
      <c r="M49" s="59" t="s">
        <v>1153</v>
      </c>
      <c r="N49" s="57"/>
      <c r="O49" s="57"/>
      <c r="P49" s="57"/>
      <c r="Q49" s="57"/>
      <c r="R49" s="57"/>
      <c r="S49" s="59"/>
      <c r="T49" s="57"/>
    </row>
    <row r="50" spans="2:20" ht="18" customHeight="1">
      <c r="B50" s="1"/>
      <c r="C50" s="1"/>
      <c r="D50" s="1"/>
      <c r="E50" s="1"/>
      <c r="F50" s="1"/>
      <c r="G50" s="1"/>
      <c r="H50" s="1"/>
      <c r="I50" s="1"/>
      <c r="J50" s="1"/>
      <c r="K50" s="1"/>
      <c r="L50" s="1"/>
      <c r="M50" s="1"/>
      <c r="N50" s="1"/>
      <c r="O50" s="1"/>
      <c r="P50" s="1"/>
      <c r="Q50" s="1"/>
      <c r="R50" s="1"/>
      <c r="S50" s="1"/>
      <c r="T50" s="1"/>
    </row>
    <row r="51" spans="2:20" ht="18.75" customHeight="1">
      <c r="B51" s="66" t="s">
        <v>1120</v>
      </c>
      <c r="C51" s="67"/>
      <c r="D51" s="67"/>
      <c r="E51" s="67"/>
      <c r="F51" s="67"/>
      <c r="G51" s="67"/>
      <c r="H51" s="67"/>
      <c r="I51" s="67"/>
      <c r="J51" s="67"/>
      <c r="K51" s="67"/>
      <c r="L51" s="67"/>
      <c r="M51" s="67"/>
      <c r="N51" s="67"/>
      <c r="O51" s="67"/>
      <c r="P51" s="67"/>
      <c r="Q51" s="67"/>
      <c r="R51" s="67"/>
      <c r="S51" s="68"/>
      <c r="T51" s="1"/>
    </row>
    <row r="52" spans="2:20" ht="5.25" customHeight="1">
      <c r="B52" s="1"/>
      <c r="C52" s="1"/>
      <c r="D52" s="1"/>
      <c r="E52" s="1"/>
      <c r="F52" s="1"/>
      <c r="G52" s="1"/>
      <c r="H52" s="1"/>
      <c r="I52" s="1"/>
      <c r="J52" s="1"/>
      <c r="K52" s="1"/>
      <c r="L52" s="1"/>
      <c r="M52" s="1"/>
      <c r="N52" s="1"/>
      <c r="O52" s="1"/>
      <c r="P52" s="1"/>
      <c r="Q52" s="1"/>
      <c r="R52" s="1"/>
      <c r="S52" s="1"/>
      <c r="T52" s="1"/>
    </row>
    <row r="53" spans="2:3" ht="18.75" customHeight="1">
      <c r="B53" s="48" t="s">
        <v>1121</v>
      </c>
      <c r="C53" s="49"/>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cp:lastPrinted>2020-04-08T06:31:45Z</cp:lastPrinted>
  <dcterms:modified xsi:type="dcterms:W3CDTF">2020-04-08T08:34:41Z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